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Cdata\users\hana.novotna\Dokumenty\PRACOVNÍ\STAVBY\000.07 RÁMCOVÉ SMLOUVY\na E_ZAK Drobné zednické práce\"/>
    </mc:Choice>
  </mc:AlternateContent>
  <bookViews>
    <workbookView xWindow="28680" yWindow="-120" windowWidth="29040" windowHeight="15840" activeTab="1"/>
  </bookViews>
  <sheets>
    <sheet name="Pokyny pro vyplnění" sheetId="11" r:id="rId1"/>
    <sheet name="Stavba" sheetId="1" r:id="rId2"/>
    <sheet name="VzorPolozky" sheetId="10" state="hidden" r:id="rId3"/>
    <sheet name="00 00 Naklady" sheetId="12" r:id="rId4"/>
    <sheet name="1 1 Pol" sheetId="13" r:id="rId5"/>
  </sheets>
  <externalReferences>
    <externalReference r:id="rId6"/>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'1 1 Pol'!$1:$7</definedName>
    <definedName name="oadresa">Stavba!$D$6</definedName>
    <definedName name="Objednatel" localSheetId="1">Stavba!$D$5</definedName>
    <definedName name="Objekt" localSheetId="1">Stavba!$B$38</definedName>
    <definedName name="_xlnm.Print_Area" localSheetId="3">'00 00 Naklady'!$A$1:$Y$31</definedName>
    <definedName name="_xlnm.Print_Area" localSheetId="4">'1 1 Pol'!$A$1:$Y$919</definedName>
    <definedName name="_xlnm.Print_Area" localSheetId="1">Stavba!$A$1:$J$82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81" i="1" l="1"/>
  <c r="I80" i="1"/>
  <c r="I79" i="1"/>
  <c r="I78" i="1"/>
  <c r="I77" i="1"/>
  <c r="I76" i="1"/>
  <c r="I75" i="1"/>
  <c r="I74" i="1"/>
  <c r="I73" i="1"/>
  <c r="I72" i="1"/>
  <c r="I71" i="1"/>
  <c r="I70" i="1"/>
  <c r="I69" i="1"/>
  <c r="I68" i="1"/>
  <c r="I67" i="1"/>
  <c r="I66" i="1"/>
  <c r="I65" i="1"/>
  <c r="I64" i="1"/>
  <c r="I63" i="1"/>
  <c r="I62" i="1"/>
  <c r="I61" i="1"/>
  <c r="I60" i="1"/>
  <c r="I59" i="1"/>
  <c r="I58" i="1"/>
  <c r="I57" i="1"/>
  <c r="G44" i="1"/>
  <c r="F44" i="1"/>
  <c r="G43" i="1"/>
  <c r="F43" i="1"/>
  <c r="G41" i="1"/>
  <c r="F41" i="1"/>
  <c r="G40" i="1"/>
  <c r="F40" i="1"/>
  <c r="G39" i="1"/>
  <c r="F39" i="1"/>
  <c r="G918" i="13"/>
  <c r="BA830" i="13"/>
  <c r="BA577" i="13"/>
  <c r="BA560" i="13"/>
  <c r="BA555" i="13"/>
  <c r="BA550" i="13"/>
  <c r="BA545" i="13"/>
  <c r="BA540" i="13"/>
  <c r="BA535" i="13"/>
  <c r="BA530" i="13"/>
  <c r="BA525" i="13"/>
  <c r="BA520" i="13"/>
  <c r="BA515" i="13"/>
  <c r="BA510" i="13"/>
  <c r="BA505" i="13"/>
  <c r="BA500" i="13"/>
  <c r="BA495" i="13"/>
  <c r="BA490" i="13"/>
  <c r="BA485" i="13"/>
  <c r="BA480" i="13"/>
  <c r="BA475" i="13"/>
  <c r="BA470" i="13"/>
  <c r="BA465" i="13"/>
  <c r="BA460" i="13"/>
  <c r="BA455" i="13"/>
  <c r="BA450" i="13"/>
  <c r="BA442" i="13"/>
  <c r="BA434" i="13"/>
  <c r="BA432" i="13"/>
  <c r="BA430" i="13"/>
  <c r="BA428" i="13"/>
  <c r="BA426" i="13"/>
  <c r="BA411" i="13"/>
  <c r="BA409" i="13"/>
  <c r="BA407" i="13"/>
  <c r="BA388" i="13"/>
  <c r="BA359" i="13"/>
  <c r="BA357" i="13"/>
  <c r="BA355" i="13"/>
  <c r="BA350" i="13"/>
  <c r="BA297" i="13"/>
  <c r="BA294" i="13"/>
  <c r="BA291" i="13"/>
  <c r="BA288" i="13"/>
  <c r="BA285" i="13"/>
  <c r="BA282" i="13"/>
  <c r="BA279" i="13"/>
  <c r="BA276" i="13"/>
  <c r="BA273" i="13"/>
  <c r="BA270" i="13"/>
  <c r="BA267" i="13"/>
  <c r="BA262" i="13"/>
  <c r="BA257" i="13"/>
  <c r="BA252" i="13"/>
  <c r="BA247" i="13"/>
  <c r="BA242" i="13"/>
  <c r="BA237" i="13"/>
  <c r="BA232" i="13"/>
  <c r="BA227" i="13"/>
  <c r="BA222" i="13"/>
  <c r="BA216" i="13"/>
  <c r="BA214" i="13"/>
  <c r="BA211" i="13"/>
  <c r="BA209" i="13"/>
  <c r="BA206" i="13"/>
  <c r="BA205" i="13"/>
  <c r="BA202" i="13"/>
  <c r="BA201" i="13"/>
  <c r="BA198" i="13"/>
  <c r="BA197" i="13"/>
  <c r="BA194" i="13"/>
  <c r="BA193" i="13"/>
  <c r="BA190" i="13"/>
  <c r="BA189" i="13"/>
  <c r="BA186" i="13"/>
  <c r="BA185" i="13"/>
  <c r="BA182" i="13"/>
  <c r="BA181" i="13"/>
  <c r="BA177" i="13"/>
  <c r="BA176" i="13"/>
  <c r="BA173" i="13"/>
  <c r="BA172" i="13"/>
  <c r="BA169" i="13"/>
  <c r="BA168" i="13"/>
  <c r="BA165" i="13"/>
  <c r="BA164" i="13"/>
  <c r="BA161" i="13"/>
  <c r="BA160" i="13"/>
  <c r="BA156" i="13"/>
  <c r="BA155" i="13"/>
  <c r="BA152" i="13"/>
  <c r="BA151" i="13"/>
  <c r="BA148" i="13"/>
  <c r="BA147" i="13"/>
  <c r="BA144" i="13"/>
  <c r="BA143" i="13"/>
  <c r="BA140" i="13"/>
  <c r="BA139" i="13"/>
  <c r="BA136" i="13"/>
  <c r="BA135" i="13"/>
  <c r="BA132" i="13"/>
  <c r="BA131" i="13"/>
  <c r="BA128" i="13"/>
  <c r="BA127" i="13"/>
  <c r="BA124" i="13"/>
  <c r="BA123" i="13"/>
  <c r="BA120" i="13"/>
  <c r="BA119" i="13"/>
  <c r="BA117" i="13"/>
  <c r="BA116" i="13"/>
  <c r="BA114" i="13"/>
  <c r="BA113" i="13"/>
  <c r="BA111" i="13"/>
  <c r="BA110" i="13"/>
  <c r="BA108" i="13"/>
  <c r="BA107" i="13"/>
  <c r="BA76" i="13"/>
  <c r="BA74" i="13"/>
  <c r="G9" i="13"/>
  <c r="AE918" i="13" s="1"/>
  <c r="I9" i="13"/>
  <c r="I8" i="13" s="1"/>
  <c r="K9" i="13"/>
  <c r="K8" i="13" s="1"/>
  <c r="O9" i="13"/>
  <c r="Q9" i="13"/>
  <c r="V9" i="13"/>
  <c r="G11" i="13"/>
  <c r="I11" i="13"/>
  <c r="K11" i="13"/>
  <c r="M11" i="13"/>
  <c r="O11" i="13"/>
  <c r="Q11" i="13"/>
  <c r="V11" i="13"/>
  <c r="V8" i="13" s="1"/>
  <c r="G13" i="13"/>
  <c r="I13" i="13"/>
  <c r="K13" i="13"/>
  <c r="M13" i="13"/>
  <c r="O13" i="13"/>
  <c r="Q13" i="13"/>
  <c r="V13" i="13"/>
  <c r="G15" i="13"/>
  <c r="M15" i="13" s="1"/>
  <c r="I15" i="13"/>
  <c r="K15" i="13"/>
  <c r="O15" i="13"/>
  <c r="Q15" i="13"/>
  <c r="V15" i="13"/>
  <c r="G17" i="13"/>
  <c r="M17" i="13" s="1"/>
  <c r="I17" i="13"/>
  <c r="K17" i="13"/>
  <c r="O17" i="13"/>
  <c r="Q17" i="13"/>
  <c r="Q8" i="13" s="1"/>
  <c r="V17" i="13"/>
  <c r="G19" i="13"/>
  <c r="M19" i="13" s="1"/>
  <c r="I19" i="13"/>
  <c r="K19" i="13"/>
  <c r="O19" i="13"/>
  <c r="Q19" i="13"/>
  <c r="V19" i="13"/>
  <c r="G21" i="13"/>
  <c r="I21" i="13"/>
  <c r="K21" i="13"/>
  <c r="M21" i="13"/>
  <c r="O21" i="13"/>
  <c r="Q21" i="13"/>
  <c r="V21" i="13"/>
  <c r="G23" i="13"/>
  <c r="M23" i="13" s="1"/>
  <c r="I23" i="13"/>
  <c r="K23" i="13"/>
  <c r="O23" i="13"/>
  <c r="Q23" i="13"/>
  <c r="V23" i="13"/>
  <c r="G25" i="13"/>
  <c r="M25" i="13" s="1"/>
  <c r="I25" i="13"/>
  <c r="K25" i="13"/>
  <c r="O25" i="13"/>
  <c r="Q25" i="13"/>
  <c r="V25" i="13"/>
  <c r="G27" i="13"/>
  <c r="I27" i="13"/>
  <c r="K27" i="13"/>
  <c r="M27" i="13"/>
  <c r="O27" i="13"/>
  <c r="Q27" i="13"/>
  <c r="V27" i="13"/>
  <c r="G29" i="13"/>
  <c r="M29" i="13" s="1"/>
  <c r="I29" i="13"/>
  <c r="K29" i="13"/>
  <c r="O29" i="13"/>
  <c r="Q29" i="13"/>
  <c r="V29" i="13"/>
  <c r="G31" i="13"/>
  <c r="M31" i="13" s="1"/>
  <c r="I31" i="13"/>
  <c r="K31" i="13"/>
  <c r="O31" i="13"/>
  <c r="Q31" i="13"/>
  <c r="V31" i="13"/>
  <c r="G33" i="13"/>
  <c r="M33" i="13" s="1"/>
  <c r="I33" i="13"/>
  <c r="K33" i="13"/>
  <c r="O33" i="13"/>
  <c r="Q33" i="13"/>
  <c r="V33" i="13"/>
  <c r="G35" i="13"/>
  <c r="I35" i="13"/>
  <c r="K35" i="13"/>
  <c r="M35" i="13"/>
  <c r="O35" i="13"/>
  <c r="Q35" i="13"/>
  <c r="V35" i="13"/>
  <c r="G37" i="13"/>
  <c r="M37" i="13" s="1"/>
  <c r="I37" i="13"/>
  <c r="K37" i="13"/>
  <c r="O37" i="13"/>
  <c r="Q37" i="13"/>
  <c r="V37" i="13"/>
  <c r="G39" i="13"/>
  <c r="I39" i="13"/>
  <c r="K39" i="13"/>
  <c r="M39" i="13"/>
  <c r="O39" i="13"/>
  <c r="Q39" i="13"/>
  <c r="V39" i="13"/>
  <c r="G40" i="13"/>
  <c r="M40" i="13" s="1"/>
  <c r="I40" i="13"/>
  <c r="K40" i="13"/>
  <c r="O40" i="13"/>
  <c r="Q40" i="13"/>
  <c r="V40" i="13"/>
  <c r="G41" i="13"/>
  <c r="M41" i="13" s="1"/>
  <c r="I41" i="13"/>
  <c r="K41" i="13"/>
  <c r="O41" i="13"/>
  <c r="Q41" i="13"/>
  <c r="V41" i="13"/>
  <c r="G42" i="13"/>
  <c r="I42" i="13"/>
  <c r="K42" i="13"/>
  <c r="M42" i="13"/>
  <c r="O42" i="13"/>
  <c r="O8" i="13" s="1"/>
  <c r="Q42" i="13"/>
  <c r="V42" i="13"/>
  <c r="G43" i="13"/>
  <c r="M43" i="13" s="1"/>
  <c r="I43" i="13"/>
  <c r="K43" i="13"/>
  <c r="O43" i="13"/>
  <c r="Q43" i="13"/>
  <c r="V43" i="13"/>
  <c r="G44" i="13"/>
  <c r="M44" i="13" s="1"/>
  <c r="I44" i="13"/>
  <c r="K44" i="13"/>
  <c r="O44" i="13"/>
  <c r="Q44" i="13"/>
  <c r="V44" i="13"/>
  <c r="G45" i="13"/>
  <c r="I45" i="13"/>
  <c r="K45" i="13"/>
  <c r="M45" i="13"/>
  <c r="O45" i="13"/>
  <c r="Q45" i="13"/>
  <c r="V45" i="13"/>
  <c r="G46" i="13"/>
  <c r="I46" i="13"/>
  <c r="K46" i="13"/>
  <c r="M46" i="13"/>
  <c r="O46" i="13"/>
  <c r="Q46" i="13"/>
  <c r="V46" i="13"/>
  <c r="G47" i="13"/>
  <c r="M47" i="13" s="1"/>
  <c r="I47" i="13"/>
  <c r="K47" i="13"/>
  <c r="O47" i="13"/>
  <c r="Q47" i="13"/>
  <c r="V47" i="13"/>
  <c r="G48" i="13"/>
  <c r="I48" i="13"/>
  <c r="K48" i="13"/>
  <c r="M48" i="13"/>
  <c r="O48" i="13"/>
  <c r="Q48" i="13"/>
  <c r="V48" i="13"/>
  <c r="G49" i="13"/>
  <c r="I49" i="13"/>
  <c r="K49" i="13"/>
  <c r="M49" i="13"/>
  <c r="O49" i="13"/>
  <c r="Q49" i="13"/>
  <c r="V49" i="13"/>
  <c r="G50" i="13"/>
  <c r="M50" i="13" s="1"/>
  <c r="I50" i="13"/>
  <c r="K50" i="13"/>
  <c r="O50" i="13"/>
  <c r="Q50" i="13"/>
  <c r="V50" i="13"/>
  <c r="Q52" i="13"/>
  <c r="G53" i="13"/>
  <c r="I53" i="13"/>
  <c r="K53" i="13"/>
  <c r="M53" i="13"/>
  <c r="O53" i="13"/>
  <c r="Q53" i="13"/>
  <c r="V53" i="13"/>
  <c r="G55" i="13"/>
  <c r="M55" i="13" s="1"/>
  <c r="I55" i="13"/>
  <c r="K55" i="13"/>
  <c r="K52" i="13" s="1"/>
  <c r="O55" i="13"/>
  <c r="Q55" i="13"/>
  <c r="V55" i="13"/>
  <c r="V52" i="13" s="1"/>
  <c r="G57" i="13"/>
  <c r="M57" i="13" s="1"/>
  <c r="I57" i="13"/>
  <c r="K57" i="13"/>
  <c r="O57" i="13"/>
  <c r="Q57" i="13"/>
  <c r="V57" i="13"/>
  <c r="G59" i="13"/>
  <c r="I59" i="13"/>
  <c r="K59" i="13"/>
  <c r="M59" i="13"/>
  <c r="O59" i="13"/>
  <c r="Q59" i="13"/>
  <c r="V59" i="13"/>
  <c r="G61" i="13"/>
  <c r="M61" i="13" s="1"/>
  <c r="I61" i="13"/>
  <c r="I52" i="13" s="1"/>
  <c r="K61" i="13"/>
  <c r="O61" i="13"/>
  <c r="Q61" i="13"/>
  <c r="V61" i="13"/>
  <c r="G63" i="13"/>
  <c r="I63" i="13"/>
  <c r="K63" i="13"/>
  <c r="M63" i="13"/>
  <c r="O63" i="13"/>
  <c r="Q63" i="13"/>
  <c r="V63" i="13"/>
  <c r="G65" i="13"/>
  <c r="I65" i="13"/>
  <c r="K65" i="13"/>
  <c r="M65" i="13"/>
  <c r="O65" i="13"/>
  <c r="Q65" i="13"/>
  <c r="V65" i="13"/>
  <c r="G67" i="13"/>
  <c r="M67" i="13" s="1"/>
  <c r="I67" i="13"/>
  <c r="K67" i="13"/>
  <c r="O67" i="13"/>
  <c r="Q67" i="13"/>
  <c r="V67" i="13"/>
  <c r="G69" i="13"/>
  <c r="M69" i="13" s="1"/>
  <c r="I69" i="13"/>
  <c r="K69" i="13"/>
  <c r="O69" i="13"/>
  <c r="Q69" i="13"/>
  <c r="V69" i="13"/>
  <c r="G71" i="13"/>
  <c r="M71" i="13" s="1"/>
  <c r="I71" i="13"/>
  <c r="K71" i="13"/>
  <c r="O71" i="13"/>
  <c r="Q71" i="13"/>
  <c r="V71" i="13"/>
  <c r="G73" i="13"/>
  <c r="I73" i="13"/>
  <c r="K73" i="13"/>
  <c r="M73" i="13"/>
  <c r="O73" i="13"/>
  <c r="Q73" i="13"/>
  <c r="V73" i="13"/>
  <c r="G75" i="13"/>
  <c r="M75" i="13" s="1"/>
  <c r="I75" i="13"/>
  <c r="K75" i="13"/>
  <c r="O75" i="13"/>
  <c r="Q75" i="13"/>
  <c r="V75" i="13"/>
  <c r="G77" i="13"/>
  <c r="M77" i="13" s="1"/>
  <c r="I77" i="13"/>
  <c r="K77" i="13"/>
  <c r="O77" i="13"/>
  <c r="Q77" i="13"/>
  <c r="V77" i="13"/>
  <c r="G78" i="13"/>
  <c r="I78" i="13"/>
  <c r="K78" i="13"/>
  <c r="M78" i="13"/>
  <c r="O78" i="13"/>
  <c r="Q78" i="13"/>
  <c r="V78" i="13"/>
  <c r="G80" i="13"/>
  <c r="M80" i="13" s="1"/>
  <c r="I80" i="13"/>
  <c r="K80" i="13"/>
  <c r="O80" i="13"/>
  <c r="Q80" i="13"/>
  <c r="V80" i="13"/>
  <c r="G82" i="13"/>
  <c r="M82" i="13" s="1"/>
  <c r="I82" i="13"/>
  <c r="K82" i="13"/>
  <c r="O82" i="13"/>
  <c r="Q82" i="13"/>
  <c r="V82" i="13"/>
  <c r="G84" i="13"/>
  <c r="M84" i="13" s="1"/>
  <c r="I84" i="13"/>
  <c r="K84" i="13"/>
  <c r="O84" i="13"/>
  <c r="Q84" i="13"/>
  <c r="V84" i="13"/>
  <c r="G86" i="13"/>
  <c r="I86" i="13"/>
  <c r="K86" i="13"/>
  <c r="M86" i="13"/>
  <c r="O86" i="13"/>
  <c r="Q86" i="13"/>
  <c r="V86" i="13"/>
  <c r="G88" i="13"/>
  <c r="M88" i="13" s="1"/>
  <c r="I88" i="13"/>
  <c r="K88" i="13"/>
  <c r="O88" i="13"/>
  <c r="Q88" i="13"/>
  <c r="V88" i="13"/>
  <c r="G89" i="13"/>
  <c r="I89" i="13"/>
  <c r="K89" i="13"/>
  <c r="M89" i="13"/>
  <c r="O89" i="13"/>
  <c r="Q89" i="13"/>
  <c r="V89" i="13"/>
  <c r="G90" i="13"/>
  <c r="M90" i="13" s="1"/>
  <c r="I90" i="13"/>
  <c r="K90" i="13"/>
  <c r="O90" i="13"/>
  <c r="Q90" i="13"/>
  <c r="V90" i="13"/>
  <c r="G91" i="13"/>
  <c r="M91" i="13" s="1"/>
  <c r="I91" i="13"/>
  <c r="K91" i="13"/>
  <c r="O91" i="13"/>
  <c r="Q91" i="13"/>
  <c r="V91" i="13"/>
  <c r="G92" i="13"/>
  <c r="I92" i="13"/>
  <c r="K92" i="13"/>
  <c r="M92" i="13"/>
  <c r="O92" i="13"/>
  <c r="O52" i="13" s="1"/>
  <c r="Q92" i="13"/>
  <c r="V92" i="13"/>
  <c r="G93" i="13"/>
  <c r="M93" i="13" s="1"/>
  <c r="I93" i="13"/>
  <c r="K93" i="13"/>
  <c r="O93" i="13"/>
  <c r="Q93" i="13"/>
  <c r="V93" i="13"/>
  <c r="G95" i="13"/>
  <c r="M95" i="13" s="1"/>
  <c r="I95" i="13"/>
  <c r="K95" i="13"/>
  <c r="O95" i="13"/>
  <c r="Q95" i="13"/>
  <c r="V95" i="13"/>
  <c r="G97" i="13"/>
  <c r="I97" i="13"/>
  <c r="K97" i="13"/>
  <c r="M97" i="13"/>
  <c r="O97" i="13"/>
  <c r="Q97" i="13"/>
  <c r="V97" i="13"/>
  <c r="G99" i="13"/>
  <c r="I99" i="13"/>
  <c r="K99" i="13"/>
  <c r="M99" i="13"/>
  <c r="O99" i="13"/>
  <c r="Q99" i="13"/>
  <c r="V99" i="13"/>
  <c r="G101" i="13"/>
  <c r="M101" i="13" s="1"/>
  <c r="I101" i="13"/>
  <c r="K101" i="13"/>
  <c r="O101" i="13"/>
  <c r="Q101" i="13"/>
  <c r="V101" i="13"/>
  <c r="G103" i="13"/>
  <c r="I103" i="13"/>
  <c r="K103" i="13"/>
  <c r="M103" i="13"/>
  <c r="O103" i="13"/>
  <c r="Q103" i="13"/>
  <c r="V103" i="13"/>
  <c r="G106" i="13"/>
  <c r="G105" i="13" s="1"/>
  <c r="I106" i="13"/>
  <c r="K106" i="13"/>
  <c r="O106" i="13"/>
  <c r="Q106" i="13"/>
  <c r="V106" i="13"/>
  <c r="V105" i="13" s="1"/>
  <c r="G109" i="13"/>
  <c r="M109" i="13" s="1"/>
  <c r="I109" i="13"/>
  <c r="I105" i="13" s="1"/>
  <c r="K109" i="13"/>
  <c r="O109" i="13"/>
  <c r="O105" i="13" s="1"/>
  <c r="Q109" i="13"/>
  <c r="Q105" i="13" s="1"/>
  <c r="V109" i="13"/>
  <c r="G112" i="13"/>
  <c r="I112" i="13"/>
  <c r="K112" i="13"/>
  <c r="M112" i="13"/>
  <c r="O112" i="13"/>
  <c r="Q112" i="13"/>
  <c r="V112" i="13"/>
  <c r="G115" i="13"/>
  <c r="M115" i="13" s="1"/>
  <c r="I115" i="13"/>
  <c r="K115" i="13"/>
  <c r="K105" i="13" s="1"/>
  <c r="O115" i="13"/>
  <c r="Q115" i="13"/>
  <c r="V115" i="13"/>
  <c r="G118" i="13"/>
  <c r="M118" i="13" s="1"/>
  <c r="I118" i="13"/>
  <c r="K118" i="13"/>
  <c r="O118" i="13"/>
  <c r="Q118" i="13"/>
  <c r="V118" i="13"/>
  <c r="G122" i="13"/>
  <c r="I122" i="13"/>
  <c r="K122" i="13"/>
  <c r="M122" i="13"/>
  <c r="O122" i="13"/>
  <c r="Q122" i="13"/>
  <c r="V122" i="13"/>
  <c r="G126" i="13"/>
  <c r="M126" i="13" s="1"/>
  <c r="I126" i="13"/>
  <c r="K126" i="13"/>
  <c r="O126" i="13"/>
  <c r="Q126" i="13"/>
  <c r="V126" i="13"/>
  <c r="G130" i="13"/>
  <c r="I130" i="13"/>
  <c r="K130" i="13"/>
  <c r="M130" i="13"/>
  <c r="O130" i="13"/>
  <c r="Q130" i="13"/>
  <c r="V130" i="13"/>
  <c r="G134" i="13"/>
  <c r="I134" i="13"/>
  <c r="K134" i="13"/>
  <c r="M134" i="13"/>
  <c r="O134" i="13"/>
  <c r="Q134" i="13"/>
  <c r="V134" i="13"/>
  <c r="G138" i="13"/>
  <c r="M138" i="13" s="1"/>
  <c r="I138" i="13"/>
  <c r="K138" i="13"/>
  <c r="O138" i="13"/>
  <c r="Q138" i="13"/>
  <c r="V138" i="13"/>
  <c r="G142" i="13"/>
  <c r="M142" i="13" s="1"/>
  <c r="I142" i="13"/>
  <c r="K142" i="13"/>
  <c r="O142" i="13"/>
  <c r="Q142" i="13"/>
  <c r="V142" i="13"/>
  <c r="G146" i="13"/>
  <c r="M146" i="13" s="1"/>
  <c r="I146" i="13"/>
  <c r="K146" i="13"/>
  <c r="O146" i="13"/>
  <c r="Q146" i="13"/>
  <c r="V146" i="13"/>
  <c r="G150" i="13"/>
  <c r="I150" i="13"/>
  <c r="K150" i="13"/>
  <c r="M150" i="13"/>
  <c r="O150" i="13"/>
  <c r="Q150" i="13"/>
  <c r="V150" i="13"/>
  <c r="G154" i="13"/>
  <c r="M154" i="13" s="1"/>
  <c r="I154" i="13"/>
  <c r="K154" i="13"/>
  <c r="O154" i="13"/>
  <c r="Q154" i="13"/>
  <c r="V154" i="13"/>
  <c r="G159" i="13"/>
  <c r="M159" i="13" s="1"/>
  <c r="I159" i="13"/>
  <c r="K159" i="13"/>
  <c r="O159" i="13"/>
  <c r="Q159" i="13"/>
  <c r="V159" i="13"/>
  <c r="G163" i="13"/>
  <c r="I163" i="13"/>
  <c r="K163" i="13"/>
  <c r="M163" i="13"/>
  <c r="O163" i="13"/>
  <c r="Q163" i="13"/>
  <c r="V163" i="13"/>
  <c r="G167" i="13"/>
  <c r="M167" i="13" s="1"/>
  <c r="I167" i="13"/>
  <c r="K167" i="13"/>
  <c r="O167" i="13"/>
  <c r="Q167" i="13"/>
  <c r="V167" i="13"/>
  <c r="G171" i="13"/>
  <c r="M171" i="13" s="1"/>
  <c r="I171" i="13"/>
  <c r="K171" i="13"/>
  <c r="O171" i="13"/>
  <c r="Q171" i="13"/>
  <c r="V171" i="13"/>
  <c r="G175" i="13"/>
  <c r="M175" i="13" s="1"/>
  <c r="I175" i="13"/>
  <c r="K175" i="13"/>
  <c r="O175" i="13"/>
  <c r="Q175" i="13"/>
  <c r="V175" i="13"/>
  <c r="G180" i="13"/>
  <c r="I180" i="13"/>
  <c r="K180" i="13"/>
  <c r="M180" i="13"/>
  <c r="O180" i="13"/>
  <c r="Q180" i="13"/>
  <c r="V180" i="13"/>
  <c r="G184" i="13"/>
  <c r="M184" i="13" s="1"/>
  <c r="I184" i="13"/>
  <c r="K184" i="13"/>
  <c r="O184" i="13"/>
  <c r="Q184" i="13"/>
  <c r="V184" i="13"/>
  <c r="G188" i="13"/>
  <c r="I188" i="13"/>
  <c r="K188" i="13"/>
  <c r="M188" i="13"/>
  <c r="O188" i="13"/>
  <c r="Q188" i="13"/>
  <c r="V188" i="13"/>
  <c r="G192" i="13"/>
  <c r="M192" i="13" s="1"/>
  <c r="I192" i="13"/>
  <c r="K192" i="13"/>
  <c r="O192" i="13"/>
  <c r="Q192" i="13"/>
  <c r="V192" i="13"/>
  <c r="G196" i="13"/>
  <c r="M196" i="13" s="1"/>
  <c r="I196" i="13"/>
  <c r="K196" i="13"/>
  <c r="O196" i="13"/>
  <c r="Q196" i="13"/>
  <c r="V196" i="13"/>
  <c r="G200" i="13"/>
  <c r="I200" i="13"/>
  <c r="K200" i="13"/>
  <c r="M200" i="13"/>
  <c r="O200" i="13"/>
  <c r="Q200" i="13"/>
  <c r="V200" i="13"/>
  <c r="G204" i="13"/>
  <c r="I204" i="13"/>
  <c r="K204" i="13"/>
  <c r="M204" i="13"/>
  <c r="O204" i="13"/>
  <c r="Q204" i="13"/>
  <c r="V204" i="13"/>
  <c r="G208" i="13"/>
  <c r="M208" i="13" s="1"/>
  <c r="I208" i="13"/>
  <c r="K208" i="13"/>
  <c r="O208" i="13"/>
  <c r="Q208" i="13"/>
  <c r="V208" i="13"/>
  <c r="G213" i="13"/>
  <c r="I213" i="13"/>
  <c r="K213" i="13"/>
  <c r="M213" i="13"/>
  <c r="O213" i="13"/>
  <c r="Q213" i="13"/>
  <c r="V213" i="13"/>
  <c r="G218" i="13"/>
  <c r="I218" i="13"/>
  <c r="K218" i="13"/>
  <c r="M218" i="13"/>
  <c r="O218" i="13"/>
  <c r="Q218" i="13"/>
  <c r="V218" i="13"/>
  <c r="G223" i="13"/>
  <c r="M223" i="13" s="1"/>
  <c r="I223" i="13"/>
  <c r="K223" i="13"/>
  <c r="O223" i="13"/>
  <c r="Q223" i="13"/>
  <c r="V223" i="13"/>
  <c r="G228" i="13"/>
  <c r="I228" i="13"/>
  <c r="K228" i="13"/>
  <c r="M228" i="13"/>
  <c r="O228" i="13"/>
  <c r="Q228" i="13"/>
  <c r="V228" i="13"/>
  <c r="G233" i="13"/>
  <c r="I233" i="13"/>
  <c r="K233" i="13"/>
  <c r="M233" i="13"/>
  <c r="O233" i="13"/>
  <c r="Q233" i="13"/>
  <c r="V233" i="13"/>
  <c r="G238" i="13"/>
  <c r="M238" i="13" s="1"/>
  <c r="I238" i="13"/>
  <c r="K238" i="13"/>
  <c r="O238" i="13"/>
  <c r="Q238" i="13"/>
  <c r="V238" i="13"/>
  <c r="G243" i="13"/>
  <c r="M243" i="13" s="1"/>
  <c r="I243" i="13"/>
  <c r="K243" i="13"/>
  <c r="O243" i="13"/>
  <c r="Q243" i="13"/>
  <c r="V243" i="13"/>
  <c r="G248" i="13"/>
  <c r="I248" i="13"/>
  <c r="K248" i="13"/>
  <c r="M248" i="13"/>
  <c r="O248" i="13"/>
  <c r="Q248" i="13"/>
  <c r="V248" i="13"/>
  <c r="G253" i="13"/>
  <c r="M253" i="13" s="1"/>
  <c r="I253" i="13"/>
  <c r="K253" i="13"/>
  <c r="O253" i="13"/>
  <c r="Q253" i="13"/>
  <c r="V253" i="13"/>
  <c r="G258" i="13"/>
  <c r="M258" i="13" s="1"/>
  <c r="I258" i="13"/>
  <c r="K258" i="13"/>
  <c r="O258" i="13"/>
  <c r="Q258" i="13"/>
  <c r="V258" i="13"/>
  <c r="G263" i="13"/>
  <c r="I263" i="13"/>
  <c r="K263" i="13"/>
  <c r="M263" i="13"/>
  <c r="O263" i="13"/>
  <c r="Q263" i="13"/>
  <c r="V263" i="13"/>
  <c r="G268" i="13"/>
  <c r="I268" i="13"/>
  <c r="K268" i="13"/>
  <c r="M268" i="13"/>
  <c r="G269" i="13"/>
  <c r="I269" i="13"/>
  <c r="K269" i="13"/>
  <c r="M269" i="13"/>
  <c r="O269" i="13"/>
  <c r="O268" i="13" s="1"/>
  <c r="Q269" i="13"/>
  <c r="Q268" i="13" s="1"/>
  <c r="V269" i="13"/>
  <c r="V268" i="13" s="1"/>
  <c r="G272" i="13"/>
  <c r="G271" i="13" s="1"/>
  <c r="I272" i="13"/>
  <c r="I271" i="13" s="1"/>
  <c r="K272" i="13"/>
  <c r="O272" i="13"/>
  <c r="Q272" i="13"/>
  <c r="V272" i="13"/>
  <c r="G275" i="13"/>
  <c r="M275" i="13" s="1"/>
  <c r="I275" i="13"/>
  <c r="K275" i="13"/>
  <c r="K271" i="13" s="1"/>
  <c r="O275" i="13"/>
  <c r="O271" i="13" s="1"/>
  <c r="Q275" i="13"/>
  <c r="Q271" i="13" s="1"/>
  <c r="V275" i="13"/>
  <c r="V271" i="13" s="1"/>
  <c r="G278" i="13"/>
  <c r="M278" i="13" s="1"/>
  <c r="I278" i="13"/>
  <c r="K278" i="13"/>
  <c r="O278" i="13"/>
  <c r="Q278" i="13"/>
  <c r="V278" i="13"/>
  <c r="G281" i="13"/>
  <c r="I281" i="13"/>
  <c r="K281" i="13"/>
  <c r="M281" i="13"/>
  <c r="O281" i="13"/>
  <c r="Q281" i="13"/>
  <c r="V281" i="13"/>
  <c r="G284" i="13"/>
  <c r="M284" i="13" s="1"/>
  <c r="I284" i="13"/>
  <c r="K284" i="13"/>
  <c r="O284" i="13"/>
  <c r="Q284" i="13"/>
  <c r="V284" i="13"/>
  <c r="G287" i="13"/>
  <c r="M287" i="13" s="1"/>
  <c r="I287" i="13"/>
  <c r="K287" i="13"/>
  <c r="O287" i="13"/>
  <c r="Q287" i="13"/>
  <c r="V287" i="13"/>
  <c r="G290" i="13"/>
  <c r="I290" i="13"/>
  <c r="K290" i="13"/>
  <c r="M290" i="13"/>
  <c r="O290" i="13"/>
  <c r="Q290" i="13"/>
  <c r="V290" i="13"/>
  <c r="G293" i="13"/>
  <c r="M293" i="13" s="1"/>
  <c r="I293" i="13"/>
  <c r="K293" i="13"/>
  <c r="O293" i="13"/>
  <c r="Q293" i="13"/>
  <c r="V293" i="13"/>
  <c r="G296" i="13"/>
  <c r="M296" i="13" s="1"/>
  <c r="I296" i="13"/>
  <c r="K296" i="13"/>
  <c r="O296" i="13"/>
  <c r="Q296" i="13"/>
  <c r="V296" i="13"/>
  <c r="G299" i="13"/>
  <c r="M299" i="13" s="1"/>
  <c r="I299" i="13"/>
  <c r="K299" i="13"/>
  <c r="O299" i="13"/>
  <c r="Q299" i="13"/>
  <c r="V299" i="13"/>
  <c r="G302" i="13"/>
  <c r="M302" i="13" s="1"/>
  <c r="M301" i="13" s="1"/>
  <c r="I302" i="13"/>
  <c r="K302" i="13"/>
  <c r="O302" i="13"/>
  <c r="Q302" i="13"/>
  <c r="V302" i="13"/>
  <c r="G304" i="13"/>
  <c r="I304" i="13"/>
  <c r="K304" i="13"/>
  <c r="M304" i="13"/>
  <c r="O304" i="13"/>
  <c r="O301" i="13" s="1"/>
  <c r="Q304" i="13"/>
  <c r="V304" i="13"/>
  <c r="G306" i="13"/>
  <c r="M306" i="13" s="1"/>
  <c r="I306" i="13"/>
  <c r="K306" i="13"/>
  <c r="O306" i="13"/>
  <c r="Q306" i="13"/>
  <c r="V306" i="13"/>
  <c r="G308" i="13"/>
  <c r="M308" i="13" s="1"/>
  <c r="I308" i="13"/>
  <c r="K308" i="13"/>
  <c r="O308" i="13"/>
  <c r="Q308" i="13"/>
  <c r="V308" i="13"/>
  <c r="G310" i="13"/>
  <c r="I310" i="13"/>
  <c r="K310" i="13"/>
  <c r="M310" i="13"/>
  <c r="O310" i="13"/>
  <c r="Q310" i="13"/>
  <c r="V310" i="13"/>
  <c r="G312" i="13"/>
  <c r="M312" i="13" s="1"/>
  <c r="I312" i="13"/>
  <c r="K312" i="13"/>
  <c r="O312" i="13"/>
  <c r="Q312" i="13"/>
  <c r="V312" i="13"/>
  <c r="G314" i="13"/>
  <c r="M314" i="13" s="1"/>
  <c r="I314" i="13"/>
  <c r="K314" i="13"/>
  <c r="O314" i="13"/>
  <c r="Q314" i="13"/>
  <c r="V314" i="13"/>
  <c r="G316" i="13"/>
  <c r="I316" i="13"/>
  <c r="K316" i="13"/>
  <c r="M316" i="13"/>
  <c r="O316" i="13"/>
  <c r="Q316" i="13"/>
  <c r="V316" i="13"/>
  <c r="G318" i="13"/>
  <c r="I318" i="13"/>
  <c r="K318" i="13"/>
  <c r="M318" i="13"/>
  <c r="O318" i="13"/>
  <c r="Q318" i="13"/>
  <c r="V318" i="13"/>
  <c r="G320" i="13"/>
  <c r="M320" i="13" s="1"/>
  <c r="I320" i="13"/>
  <c r="I301" i="13" s="1"/>
  <c r="K320" i="13"/>
  <c r="O320" i="13"/>
  <c r="Q320" i="13"/>
  <c r="V320" i="13"/>
  <c r="G322" i="13"/>
  <c r="I322" i="13"/>
  <c r="K322" i="13"/>
  <c r="M322" i="13"/>
  <c r="O322" i="13"/>
  <c r="Q322" i="13"/>
  <c r="V322" i="13"/>
  <c r="G324" i="13"/>
  <c r="I324" i="13"/>
  <c r="K324" i="13"/>
  <c r="M324" i="13"/>
  <c r="O324" i="13"/>
  <c r="Q324" i="13"/>
  <c r="V324" i="13"/>
  <c r="G326" i="13"/>
  <c r="M326" i="13" s="1"/>
  <c r="I326" i="13"/>
  <c r="K326" i="13"/>
  <c r="O326" i="13"/>
  <c r="Q326" i="13"/>
  <c r="V326" i="13"/>
  <c r="G328" i="13"/>
  <c r="M328" i="13" s="1"/>
  <c r="I328" i="13"/>
  <c r="K328" i="13"/>
  <c r="O328" i="13"/>
  <c r="Q328" i="13"/>
  <c r="Q301" i="13" s="1"/>
  <c r="V328" i="13"/>
  <c r="G330" i="13"/>
  <c r="M330" i="13" s="1"/>
  <c r="I330" i="13"/>
  <c r="K330" i="13"/>
  <c r="O330" i="13"/>
  <c r="Q330" i="13"/>
  <c r="V330" i="13"/>
  <c r="G332" i="13"/>
  <c r="I332" i="13"/>
  <c r="K332" i="13"/>
  <c r="M332" i="13"/>
  <c r="O332" i="13"/>
  <c r="Q332" i="13"/>
  <c r="V332" i="13"/>
  <c r="G334" i="13"/>
  <c r="M334" i="13" s="1"/>
  <c r="I334" i="13"/>
  <c r="K334" i="13"/>
  <c r="O334" i="13"/>
  <c r="Q334" i="13"/>
  <c r="V334" i="13"/>
  <c r="G336" i="13"/>
  <c r="I336" i="13"/>
  <c r="K336" i="13"/>
  <c r="M336" i="13"/>
  <c r="O336" i="13"/>
  <c r="Q336" i="13"/>
  <c r="V336" i="13"/>
  <c r="G338" i="13"/>
  <c r="M338" i="13" s="1"/>
  <c r="I338" i="13"/>
  <c r="K338" i="13"/>
  <c r="K301" i="13" s="1"/>
  <c r="O338" i="13"/>
  <c r="Q338" i="13"/>
  <c r="V338" i="13"/>
  <c r="G340" i="13"/>
  <c r="I340" i="13"/>
  <c r="K340" i="13"/>
  <c r="M340" i="13"/>
  <c r="O340" i="13"/>
  <c r="Q340" i="13"/>
  <c r="V340" i="13"/>
  <c r="G342" i="13"/>
  <c r="I342" i="13"/>
  <c r="K342" i="13"/>
  <c r="M342" i="13"/>
  <c r="O342" i="13"/>
  <c r="Q342" i="13"/>
  <c r="V342" i="13"/>
  <c r="G344" i="13"/>
  <c r="M344" i="13" s="1"/>
  <c r="I344" i="13"/>
  <c r="K344" i="13"/>
  <c r="O344" i="13"/>
  <c r="Q344" i="13"/>
  <c r="V344" i="13"/>
  <c r="G346" i="13"/>
  <c r="M346" i="13" s="1"/>
  <c r="I346" i="13"/>
  <c r="K346" i="13"/>
  <c r="O346" i="13"/>
  <c r="Q346" i="13"/>
  <c r="V346" i="13"/>
  <c r="V301" i="13" s="1"/>
  <c r="G348" i="13"/>
  <c r="M348" i="13" s="1"/>
  <c r="I348" i="13"/>
  <c r="K348" i="13"/>
  <c r="O348" i="13"/>
  <c r="Q348" i="13"/>
  <c r="V348" i="13"/>
  <c r="G352" i="13"/>
  <c r="I352" i="13"/>
  <c r="K352" i="13"/>
  <c r="M352" i="13"/>
  <c r="O352" i="13"/>
  <c r="Q352" i="13"/>
  <c r="V352" i="13"/>
  <c r="G353" i="13"/>
  <c r="M353" i="13" s="1"/>
  <c r="I353" i="13"/>
  <c r="K353" i="13"/>
  <c r="O353" i="13"/>
  <c r="Q353" i="13"/>
  <c r="V353" i="13"/>
  <c r="G354" i="13"/>
  <c r="M354" i="13" s="1"/>
  <c r="I354" i="13"/>
  <c r="K354" i="13"/>
  <c r="O354" i="13"/>
  <c r="Q354" i="13"/>
  <c r="V354" i="13"/>
  <c r="G356" i="13"/>
  <c r="I356" i="13"/>
  <c r="K356" i="13"/>
  <c r="M356" i="13"/>
  <c r="O356" i="13"/>
  <c r="Q356" i="13"/>
  <c r="V356" i="13"/>
  <c r="G358" i="13"/>
  <c r="M358" i="13" s="1"/>
  <c r="I358" i="13"/>
  <c r="K358" i="13"/>
  <c r="O358" i="13"/>
  <c r="Q358" i="13"/>
  <c r="V358" i="13"/>
  <c r="G360" i="13"/>
  <c r="M360" i="13" s="1"/>
  <c r="I360" i="13"/>
  <c r="K360" i="13"/>
  <c r="O360" i="13"/>
  <c r="Q360" i="13"/>
  <c r="V360" i="13"/>
  <c r="G361" i="13"/>
  <c r="M361" i="13" s="1"/>
  <c r="I361" i="13"/>
  <c r="K361" i="13"/>
  <c r="O361" i="13"/>
  <c r="Q361" i="13"/>
  <c r="V361" i="13"/>
  <c r="G362" i="13"/>
  <c r="I362" i="13"/>
  <c r="K362" i="13"/>
  <c r="M362" i="13"/>
  <c r="O362" i="13"/>
  <c r="Q362" i="13"/>
  <c r="V362" i="13"/>
  <c r="G363" i="13"/>
  <c r="M363" i="13" s="1"/>
  <c r="I363" i="13"/>
  <c r="K363" i="13"/>
  <c r="O363" i="13"/>
  <c r="Q363" i="13"/>
  <c r="V363" i="13"/>
  <c r="G364" i="13"/>
  <c r="I364" i="13"/>
  <c r="K364" i="13"/>
  <c r="M364" i="13"/>
  <c r="O364" i="13"/>
  <c r="Q364" i="13"/>
  <c r="V364" i="13"/>
  <c r="G365" i="13"/>
  <c r="M365" i="13" s="1"/>
  <c r="I365" i="13"/>
  <c r="K365" i="13"/>
  <c r="O365" i="13"/>
  <c r="Q365" i="13"/>
  <c r="V365" i="13"/>
  <c r="G366" i="13"/>
  <c r="M366" i="13" s="1"/>
  <c r="I366" i="13"/>
  <c r="K366" i="13"/>
  <c r="O366" i="13"/>
  <c r="Q366" i="13"/>
  <c r="V366" i="13"/>
  <c r="G368" i="13"/>
  <c r="I368" i="13"/>
  <c r="K368" i="13"/>
  <c r="M368" i="13"/>
  <c r="O368" i="13"/>
  <c r="Q368" i="13"/>
  <c r="V368" i="13"/>
  <c r="G370" i="13"/>
  <c r="M370" i="13" s="1"/>
  <c r="I370" i="13"/>
  <c r="K370" i="13"/>
  <c r="O370" i="13"/>
  <c r="Q370" i="13"/>
  <c r="V370" i="13"/>
  <c r="G372" i="13"/>
  <c r="M372" i="13" s="1"/>
  <c r="I372" i="13"/>
  <c r="K372" i="13"/>
  <c r="O372" i="13"/>
  <c r="Q372" i="13"/>
  <c r="V372" i="13"/>
  <c r="G374" i="13"/>
  <c r="I374" i="13"/>
  <c r="K374" i="13"/>
  <c r="M374" i="13"/>
  <c r="O374" i="13"/>
  <c r="Q374" i="13"/>
  <c r="V374" i="13"/>
  <c r="G376" i="13"/>
  <c r="I376" i="13"/>
  <c r="K376" i="13"/>
  <c r="M376" i="13"/>
  <c r="O376" i="13"/>
  <c r="Q376" i="13"/>
  <c r="V376" i="13"/>
  <c r="G377" i="13"/>
  <c r="M377" i="13" s="1"/>
  <c r="I377" i="13"/>
  <c r="K377" i="13"/>
  <c r="O377" i="13"/>
  <c r="Q377" i="13"/>
  <c r="V377" i="13"/>
  <c r="G378" i="13"/>
  <c r="I378" i="13"/>
  <c r="K378" i="13"/>
  <c r="M378" i="13"/>
  <c r="O378" i="13"/>
  <c r="Q378" i="13"/>
  <c r="V378" i="13"/>
  <c r="G380" i="13"/>
  <c r="I380" i="13"/>
  <c r="K380" i="13"/>
  <c r="M380" i="13"/>
  <c r="O380" i="13"/>
  <c r="Q380" i="13"/>
  <c r="V380" i="13"/>
  <c r="G382" i="13"/>
  <c r="M382" i="13" s="1"/>
  <c r="I382" i="13"/>
  <c r="K382" i="13"/>
  <c r="O382" i="13"/>
  <c r="Q382" i="13"/>
  <c r="V382" i="13"/>
  <c r="G384" i="13"/>
  <c r="M384" i="13" s="1"/>
  <c r="I384" i="13"/>
  <c r="K384" i="13"/>
  <c r="O384" i="13"/>
  <c r="Q384" i="13"/>
  <c r="V384" i="13"/>
  <c r="G386" i="13"/>
  <c r="I386" i="13"/>
  <c r="K386" i="13"/>
  <c r="M386" i="13"/>
  <c r="O386" i="13"/>
  <c r="Q386" i="13"/>
  <c r="V386" i="13"/>
  <c r="G387" i="13"/>
  <c r="M387" i="13" s="1"/>
  <c r="I387" i="13"/>
  <c r="K387" i="13"/>
  <c r="O387" i="13"/>
  <c r="Q387" i="13"/>
  <c r="V387" i="13"/>
  <c r="G390" i="13"/>
  <c r="I390" i="13"/>
  <c r="K390" i="13"/>
  <c r="K389" i="13" s="1"/>
  <c r="M390" i="13"/>
  <c r="O390" i="13"/>
  <c r="O389" i="13" s="1"/>
  <c r="Q390" i="13"/>
  <c r="Q389" i="13" s="1"/>
  <c r="V390" i="13"/>
  <c r="G391" i="13"/>
  <c r="G389" i="13" s="1"/>
  <c r="I391" i="13"/>
  <c r="I389" i="13" s="1"/>
  <c r="K391" i="13"/>
  <c r="O391" i="13"/>
  <c r="Q391" i="13"/>
  <c r="V391" i="13"/>
  <c r="G392" i="13"/>
  <c r="I392" i="13"/>
  <c r="K392" i="13"/>
  <c r="M392" i="13"/>
  <c r="O392" i="13"/>
  <c r="Q392" i="13"/>
  <c r="V392" i="13"/>
  <c r="V389" i="13" s="1"/>
  <c r="G393" i="13"/>
  <c r="I393" i="13"/>
  <c r="K393" i="13"/>
  <c r="M393" i="13"/>
  <c r="O393" i="13"/>
  <c r="Q393" i="13"/>
  <c r="V393" i="13"/>
  <c r="G396" i="13"/>
  <c r="M396" i="13" s="1"/>
  <c r="I396" i="13"/>
  <c r="K396" i="13"/>
  <c r="O396" i="13"/>
  <c r="Q396" i="13"/>
  <c r="V396" i="13"/>
  <c r="G399" i="13"/>
  <c r="M399" i="13" s="1"/>
  <c r="I399" i="13"/>
  <c r="K399" i="13"/>
  <c r="O399" i="13"/>
  <c r="Q399" i="13"/>
  <c r="V399" i="13"/>
  <c r="G402" i="13"/>
  <c r="M402" i="13" s="1"/>
  <c r="I402" i="13"/>
  <c r="K402" i="13"/>
  <c r="O402" i="13"/>
  <c r="Q402" i="13"/>
  <c r="V402" i="13"/>
  <c r="G406" i="13"/>
  <c r="G405" i="13" s="1"/>
  <c r="I406" i="13"/>
  <c r="I405" i="13" s="1"/>
  <c r="K406" i="13"/>
  <c r="O406" i="13"/>
  <c r="O405" i="13" s="1"/>
  <c r="Q406" i="13"/>
  <c r="Q405" i="13" s="1"/>
  <c r="V406" i="13"/>
  <c r="G408" i="13"/>
  <c r="M408" i="13" s="1"/>
  <c r="I408" i="13"/>
  <c r="K408" i="13"/>
  <c r="O408" i="13"/>
  <c r="Q408" i="13"/>
  <c r="V408" i="13"/>
  <c r="V405" i="13" s="1"/>
  <c r="G410" i="13"/>
  <c r="I410" i="13"/>
  <c r="K410" i="13"/>
  <c r="K405" i="13" s="1"/>
  <c r="M410" i="13"/>
  <c r="O410" i="13"/>
  <c r="Q410" i="13"/>
  <c r="V410" i="13"/>
  <c r="G412" i="13"/>
  <c r="M412" i="13" s="1"/>
  <c r="I412" i="13"/>
  <c r="K412" i="13"/>
  <c r="O412" i="13"/>
  <c r="Q412" i="13"/>
  <c r="V412" i="13"/>
  <c r="G414" i="13"/>
  <c r="M414" i="13" s="1"/>
  <c r="I414" i="13"/>
  <c r="K414" i="13"/>
  <c r="O414" i="13"/>
  <c r="Q414" i="13"/>
  <c r="V414" i="13"/>
  <c r="G416" i="13"/>
  <c r="M416" i="13" s="1"/>
  <c r="I416" i="13"/>
  <c r="K416" i="13"/>
  <c r="O416" i="13"/>
  <c r="Q416" i="13"/>
  <c r="V416" i="13"/>
  <c r="I418" i="13"/>
  <c r="K418" i="13"/>
  <c r="Q418" i="13"/>
  <c r="V418" i="13"/>
  <c r="G419" i="13"/>
  <c r="M419" i="13" s="1"/>
  <c r="I419" i="13"/>
  <c r="K419" i="13"/>
  <c r="O419" i="13"/>
  <c r="Q419" i="13"/>
  <c r="V419" i="13"/>
  <c r="G421" i="13"/>
  <c r="I421" i="13"/>
  <c r="K421" i="13"/>
  <c r="M421" i="13"/>
  <c r="O421" i="13"/>
  <c r="O418" i="13" s="1"/>
  <c r="Q421" i="13"/>
  <c r="V421" i="13"/>
  <c r="G423" i="13"/>
  <c r="M423" i="13" s="1"/>
  <c r="I423" i="13"/>
  <c r="K423" i="13"/>
  <c r="O423" i="13"/>
  <c r="Q423" i="13"/>
  <c r="V423" i="13"/>
  <c r="G425" i="13"/>
  <c r="M425" i="13" s="1"/>
  <c r="I425" i="13"/>
  <c r="K425" i="13"/>
  <c r="O425" i="13"/>
  <c r="Q425" i="13"/>
  <c r="V425" i="13"/>
  <c r="G427" i="13"/>
  <c r="I427" i="13"/>
  <c r="K427" i="13"/>
  <c r="M427" i="13"/>
  <c r="O427" i="13"/>
  <c r="Q427" i="13"/>
  <c r="V427" i="13"/>
  <c r="G429" i="13"/>
  <c r="M429" i="13" s="1"/>
  <c r="I429" i="13"/>
  <c r="K429" i="13"/>
  <c r="O429" i="13"/>
  <c r="Q429" i="13"/>
  <c r="V429" i="13"/>
  <c r="G431" i="13"/>
  <c r="M431" i="13" s="1"/>
  <c r="I431" i="13"/>
  <c r="K431" i="13"/>
  <c r="O431" i="13"/>
  <c r="Q431" i="13"/>
  <c r="V431" i="13"/>
  <c r="G433" i="13"/>
  <c r="I433" i="13"/>
  <c r="K433" i="13"/>
  <c r="M433" i="13"/>
  <c r="O433" i="13"/>
  <c r="Q433" i="13"/>
  <c r="V433" i="13"/>
  <c r="G435" i="13"/>
  <c r="I435" i="13"/>
  <c r="K435" i="13"/>
  <c r="M435" i="13"/>
  <c r="O435" i="13"/>
  <c r="Q435" i="13"/>
  <c r="V435" i="13"/>
  <c r="G436" i="13"/>
  <c r="I436" i="13"/>
  <c r="G437" i="13"/>
  <c r="I437" i="13"/>
  <c r="K437" i="13"/>
  <c r="M437" i="13"/>
  <c r="M436" i="13" s="1"/>
  <c r="O437" i="13"/>
  <c r="O436" i="13" s="1"/>
  <c r="Q437" i="13"/>
  <c r="Q436" i="13" s="1"/>
  <c r="V437" i="13"/>
  <c r="V436" i="13" s="1"/>
  <c r="G440" i="13"/>
  <c r="I440" i="13"/>
  <c r="K440" i="13"/>
  <c r="K436" i="13" s="1"/>
  <c r="M440" i="13"/>
  <c r="O440" i="13"/>
  <c r="Q440" i="13"/>
  <c r="V440" i="13"/>
  <c r="G446" i="13"/>
  <c r="G445" i="13" s="1"/>
  <c r="I446" i="13"/>
  <c r="I445" i="13" s="1"/>
  <c r="K446" i="13"/>
  <c r="O446" i="13"/>
  <c r="O445" i="13" s="1"/>
  <c r="Q446" i="13"/>
  <c r="Q445" i="13" s="1"/>
  <c r="V446" i="13"/>
  <c r="G451" i="13"/>
  <c r="M451" i="13" s="1"/>
  <c r="I451" i="13"/>
  <c r="K451" i="13"/>
  <c r="O451" i="13"/>
  <c r="Q451" i="13"/>
  <c r="V451" i="13"/>
  <c r="G456" i="13"/>
  <c r="M456" i="13" s="1"/>
  <c r="I456" i="13"/>
  <c r="K456" i="13"/>
  <c r="K445" i="13" s="1"/>
  <c r="O456" i="13"/>
  <c r="Q456" i="13"/>
  <c r="V456" i="13"/>
  <c r="G461" i="13"/>
  <c r="M461" i="13" s="1"/>
  <c r="I461" i="13"/>
  <c r="K461" i="13"/>
  <c r="O461" i="13"/>
  <c r="Q461" i="13"/>
  <c r="V461" i="13"/>
  <c r="G466" i="13"/>
  <c r="I466" i="13"/>
  <c r="K466" i="13"/>
  <c r="M466" i="13"/>
  <c r="O466" i="13"/>
  <c r="Q466" i="13"/>
  <c r="V466" i="13"/>
  <c r="G471" i="13"/>
  <c r="M471" i="13" s="1"/>
  <c r="I471" i="13"/>
  <c r="K471" i="13"/>
  <c r="O471" i="13"/>
  <c r="Q471" i="13"/>
  <c r="V471" i="13"/>
  <c r="G476" i="13"/>
  <c r="I476" i="13"/>
  <c r="K476" i="13"/>
  <c r="M476" i="13"/>
  <c r="O476" i="13"/>
  <c r="Q476" i="13"/>
  <c r="V476" i="13"/>
  <c r="G481" i="13"/>
  <c r="I481" i="13"/>
  <c r="K481" i="13"/>
  <c r="M481" i="13"/>
  <c r="O481" i="13"/>
  <c r="Q481" i="13"/>
  <c r="V481" i="13"/>
  <c r="G486" i="13"/>
  <c r="M486" i="13" s="1"/>
  <c r="I486" i="13"/>
  <c r="K486" i="13"/>
  <c r="O486" i="13"/>
  <c r="Q486" i="13"/>
  <c r="V486" i="13"/>
  <c r="G491" i="13"/>
  <c r="M491" i="13" s="1"/>
  <c r="I491" i="13"/>
  <c r="K491" i="13"/>
  <c r="O491" i="13"/>
  <c r="Q491" i="13"/>
  <c r="V491" i="13"/>
  <c r="V445" i="13" s="1"/>
  <c r="G496" i="13"/>
  <c r="M496" i="13" s="1"/>
  <c r="I496" i="13"/>
  <c r="K496" i="13"/>
  <c r="O496" i="13"/>
  <c r="Q496" i="13"/>
  <c r="V496" i="13"/>
  <c r="G501" i="13"/>
  <c r="I501" i="13"/>
  <c r="K501" i="13"/>
  <c r="M501" i="13"/>
  <c r="O501" i="13"/>
  <c r="Q501" i="13"/>
  <c r="V501" i="13"/>
  <c r="G506" i="13"/>
  <c r="M506" i="13" s="1"/>
  <c r="I506" i="13"/>
  <c r="K506" i="13"/>
  <c r="O506" i="13"/>
  <c r="Q506" i="13"/>
  <c r="V506" i="13"/>
  <c r="G511" i="13"/>
  <c r="M511" i="13" s="1"/>
  <c r="I511" i="13"/>
  <c r="K511" i="13"/>
  <c r="O511" i="13"/>
  <c r="Q511" i="13"/>
  <c r="V511" i="13"/>
  <c r="G516" i="13"/>
  <c r="I516" i="13"/>
  <c r="K516" i="13"/>
  <c r="M516" i="13"/>
  <c r="O516" i="13"/>
  <c r="Q516" i="13"/>
  <c r="V516" i="13"/>
  <c r="G521" i="13"/>
  <c r="M521" i="13" s="1"/>
  <c r="I521" i="13"/>
  <c r="K521" i="13"/>
  <c r="O521" i="13"/>
  <c r="Q521" i="13"/>
  <c r="V521" i="13"/>
  <c r="G526" i="13"/>
  <c r="M526" i="13" s="1"/>
  <c r="I526" i="13"/>
  <c r="K526" i="13"/>
  <c r="O526" i="13"/>
  <c r="Q526" i="13"/>
  <c r="V526" i="13"/>
  <c r="G531" i="13"/>
  <c r="M531" i="13" s="1"/>
  <c r="I531" i="13"/>
  <c r="K531" i="13"/>
  <c r="O531" i="13"/>
  <c r="Q531" i="13"/>
  <c r="V531" i="13"/>
  <c r="G536" i="13"/>
  <c r="I536" i="13"/>
  <c r="K536" i="13"/>
  <c r="M536" i="13"/>
  <c r="O536" i="13"/>
  <c r="Q536" i="13"/>
  <c r="V536" i="13"/>
  <c r="G541" i="13"/>
  <c r="M541" i="13" s="1"/>
  <c r="I541" i="13"/>
  <c r="K541" i="13"/>
  <c r="O541" i="13"/>
  <c r="Q541" i="13"/>
  <c r="V541" i="13"/>
  <c r="G546" i="13"/>
  <c r="I546" i="13"/>
  <c r="K546" i="13"/>
  <c r="M546" i="13"/>
  <c r="O546" i="13"/>
  <c r="Q546" i="13"/>
  <c r="V546" i="13"/>
  <c r="G551" i="13"/>
  <c r="M551" i="13" s="1"/>
  <c r="I551" i="13"/>
  <c r="K551" i="13"/>
  <c r="O551" i="13"/>
  <c r="Q551" i="13"/>
  <c r="V551" i="13"/>
  <c r="G556" i="13"/>
  <c r="M556" i="13" s="1"/>
  <c r="I556" i="13"/>
  <c r="K556" i="13"/>
  <c r="O556" i="13"/>
  <c r="Q556" i="13"/>
  <c r="V556" i="13"/>
  <c r="G562" i="13"/>
  <c r="I562" i="13"/>
  <c r="K562" i="13"/>
  <c r="M562" i="13"/>
  <c r="O562" i="13"/>
  <c r="Q562" i="13"/>
  <c r="V562" i="13"/>
  <c r="V561" i="13" s="1"/>
  <c r="G563" i="13"/>
  <c r="M563" i="13" s="1"/>
  <c r="I563" i="13"/>
  <c r="I561" i="13" s="1"/>
  <c r="K563" i="13"/>
  <c r="O563" i="13"/>
  <c r="Q563" i="13"/>
  <c r="Q561" i="13" s="1"/>
  <c r="V563" i="13"/>
  <c r="G564" i="13"/>
  <c r="I564" i="13"/>
  <c r="K564" i="13"/>
  <c r="M564" i="13"/>
  <c r="O564" i="13"/>
  <c r="Q564" i="13"/>
  <c r="V564" i="13"/>
  <c r="G566" i="13"/>
  <c r="I566" i="13"/>
  <c r="K566" i="13"/>
  <c r="M566" i="13"/>
  <c r="O566" i="13"/>
  <c r="O561" i="13" s="1"/>
  <c r="Q566" i="13"/>
  <c r="V566" i="13"/>
  <c r="G568" i="13"/>
  <c r="M568" i="13" s="1"/>
  <c r="I568" i="13"/>
  <c r="K568" i="13"/>
  <c r="O568" i="13"/>
  <c r="Q568" i="13"/>
  <c r="V568" i="13"/>
  <c r="G570" i="13"/>
  <c r="I570" i="13"/>
  <c r="K570" i="13"/>
  <c r="M570" i="13"/>
  <c r="O570" i="13"/>
  <c r="Q570" i="13"/>
  <c r="V570" i="13"/>
  <c r="G571" i="13"/>
  <c r="I571" i="13"/>
  <c r="K571" i="13"/>
  <c r="M571" i="13"/>
  <c r="O571" i="13"/>
  <c r="Q571" i="13"/>
  <c r="V571" i="13"/>
  <c r="G572" i="13"/>
  <c r="M572" i="13" s="1"/>
  <c r="I572" i="13"/>
  <c r="K572" i="13"/>
  <c r="O572" i="13"/>
  <c r="Q572" i="13"/>
  <c r="V572" i="13"/>
  <c r="G573" i="13"/>
  <c r="M573" i="13" s="1"/>
  <c r="I573" i="13"/>
  <c r="K573" i="13"/>
  <c r="O573" i="13"/>
  <c r="Q573" i="13"/>
  <c r="V573" i="13"/>
  <c r="G574" i="13"/>
  <c r="M574" i="13" s="1"/>
  <c r="I574" i="13"/>
  <c r="K574" i="13"/>
  <c r="O574" i="13"/>
  <c r="Q574" i="13"/>
  <c r="V574" i="13"/>
  <c r="G575" i="13"/>
  <c r="M575" i="13" s="1"/>
  <c r="I575" i="13"/>
  <c r="K575" i="13"/>
  <c r="O575" i="13"/>
  <c r="Q575" i="13"/>
  <c r="V575" i="13"/>
  <c r="G576" i="13"/>
  <c r="M576" i="13" s="1"/>
  <c r="I576" i="13"/>
  <c r="K576" i="13"/>
  <c r="O576" i="13"/>
  <c r="Q576" i="13"/>
  <c r="V576" i="13"/>
  <c r="G578" i="13"/>
  <c r="I578" i="13"/>
  <c r="K578" i="13"/>
  <c r="M578" i="13"/>
  <c r="O578" i="13"/>
  <c r="Q578" i="13"/>
  <c r="V578" i="13"/>
  <c r="G580" i="13"/>
  <c r="M580" i="13" s="1"/>
  <c r="I580" i="13"/>
  <c r="K580" i="13"/>
  <c r="K561" i="13" s="1"/>
  <c r="O580" i="13"/>
  <c r="Q580" i="13"/>
  <c r="V580" i="13"/>
  <c r="G582" i="13"/>
  <c r="I582" i="13"/>
  <c r="K582" i="13"/>
  <c r="M582" i="13"/>
  <c r="O582" i="13"/>
  <c r="Q582" i="13"/>
  <c r="V582" i="13"/>
  <c r="G584" i="13"/>
  <c r="I584" i="13"/>
  <c r="K584" i="13"/>
  <c r="M584" i="13"/>
  <c r="O584" i="13"/>
  <c r="Q584" i="13"/>
  <c r="V584" i="13"/>
  <c r="G585" i="13"/>
  <c r="M585" i="13" s="1"/>
  <c r="I585" i="13"/>
  <c r="K585" i="13"/>
  <c r="O585" i="13"/>
  <c r="Q585" i="13"/>
  <c r="V585" i="13"/>
  <c r="G586" i="13"/>
  <c r="M586" i="13" s="1"/>
  <c r="I586" i="13"/>
  <c r="K586" i="13"/>
  <c r="O586" i="13"/>
  <c r="Q586" i="13"/>
  <c r="V586" i="13"/>
  <c r="G587" i="13"/>
  <c r="M587" i="13" s="1"/>
  <c r="I587" i="13"/>
  <c r="K587" i="13"/>
  <c r="O587" i="13"/>
  <c r="Q587" i="13"/>
  <c r="V587" i="13"/>
  <c r="G588" i="13"/>
  <c r="I588" i="13"/>
  <c r="K588" i="13"/>
  <c r="M588" i="13"/>
  <c r="O588" i="13"/>
  <c r="Q588" i="13"/>
  <c r="V588" i="13"/>
  <c r="G589" i="13"/>
  <c r="M589" i="13" s="1"/>
  <c r="I589" i="13"/>
  <c r="K589" i="13"/>
  <c r="O589" i="13"/>
  <c r="Q589" i="13"/>
  <c r="V589" i="13"/>
  <c r="G590" i="13"/>
  <c r="M590" i="13" s="1"/>
  <c r="I590" i="13"/>
  <c r="K590" i="13"/>
  <c r="O590" i="13"/>
  <c r="Q590" i="13"/>
  <c r="V590" i="13"/>
  <c r="G591" i="13"/>
  <c r="I591" i="13"/>
  <c r="K591" i="13"/>
  <c r="M591" i="13"/>
  <c r="O591" i="13"/>
  <c r="Q591" i="13"/>
  <c r="V591" i="13"/>
  <c r="G592" i="13"/>
  <c r="M592" i="13" s="1"/>
  <c r="I592" i="13"/>
  <c r="K592" i="13"/>
  <c r="O592" i="13"/>
  <c r="Q592" i="13"/>
  <c r="V592" i="13"/>
  <c r="G593" i="13"/>
  <c r="M593" i="13" s="1"/>
  <c r="I593" i="13"/>
  <c r="K593" i="13"/>
  <c r="O593" i="13"/>
  <c r="Q593" i="13"/>
  <c r="V593" i="13"/>
  <c r="G595" i="13"/>
  <c r="M595" i="13" s="1"/>
  <c r="I595" i="13"/>
  <c r="K595" i="13"/>
  <c r="O595" i="13"/>
  <c r="Q595" i="13"/>
  <c r="V595" i="13"/>
  <c r="G597" i="13"/>
  <c r="I597" i="13"/>
  <c r="K597" i="13"/>
  <c r="M597" i="13"/>
  <c r="O597" i="13"/>
  <c r="Q597" i="13"/>
  <c r="V597" i="13"/>
  <c r="G599" i="13"/>
  <c r="M599" i="13" s="1"/>
  <c r="I599" i="13"/>
  <c r="K599" i="13"/>
  <c r="O599" i="13"/>
  <c r="Q599" i="13"/>
  <c r="V599" i="13"/>
  <c r="G601" i="13"/>
  <c r="I601" i="13"/>
  <c r="K601" i="13"/>
  <c r="M601" i="13"/>
  <c r="O601" i="13"/>
  <c r="Q601" i="13"/>
  <c r="V601" i="13"/>
  <c r="G603" i="13"/>
  <c r="M603" i="13" s="1"/>
  <c r="I603" i="13"/>
  <c r="K603" i="13"/>
  <c r="O603" i="13"/>
  <c r="Q603" i="13"/>
  <c r="V603" i="13"/>
  <c r="G605" i="13"/>
  <c r="M605" i="13" s="1"/>
  <c r="I605" i="13"/>
  <c r="K605" i="13"/>
  <c r="O605" i="13"/>
  <c r="Q605" i="13"/>
  <c r="V605" i="13"/>
  <c r="G606" i="13"/>
  <c r="I606" i="13"/>
  <c r="K606" i="13"/>
  <c r="M606" i="13"/>
  <c r="O606" i="13"/>
  <c r="Q606" i="13"/>
  <c r="V606" i="13"/>
  <c r="G607" i="13"/>
  <c r="M607" i="13" s="1"/>
  <c r="I607" i="13"/>
  <c r="K607" i="13"/>
  <c r="O607" i="13"/>
  <c r="Q607" i="13"/>
  <c r="V607" i="13"/>
  <c r="G608" i="13"/>
  <c r="M608" i="13" s="1"/>
  <c r="I608" i="13"/>
  <c r="K608" i="13"/>
  <c r="O608" i="13"/>
  <c r="Q608" i="13"/>
  <c r="V608" i="13"/>
  <c r="G609" i="13"/>
  <c r="I609" i="13"/>
  <c r="K609" i="13"/>
  <c r="M609" i="13"/>
  <c r="O609" i="13"/>
  <c r="Q609" i="13"/>
  <c r="V609" i="13"/>
  <c r="G610" i="13"/>
  <c r="I610" i="13"/>
  <c r="K610" i="13"/>
  <c r="M610" i="13"/>
  <c r="O610" i="13"/>
  <c r="Q610" i="13"/>
  <c r="V610" i="13"/>
  <c r="G611" i="13"/>
  <c r="M611" i="13" s="1"/>
  <c r="I611" i="13"/>
  <c r="K611" i="13"/>
  <c r="O611" i="13"/>
  <c r="Q611" i="13"/>
  <c r="V611" i="13"/>
  <c r="G612" i="13"/>
  <c r="I612" i="13"/>
  <c r="K612" i="13"/>
  <c r="M612" i="13"/>
  <c r="O612" i="13"/>
  <c r="Q612" i="13"/>
  <c r="V612" i="13"/>
  <c r="G613" i="13"/>
  <c r="I613" i="13"/>
  <c r="K613" i="13"/>
  <c r="M613" i="13"/>
  <c r="O613" i="13"/>
  <c r="Q613" i="13"/>
  <c r="V613" i="13"/>
  <c r="G614" i="13"/>
  <c r="M614" i="13" s="1"/>
  <c r="I614" i="13"/>
  <c r="K614" i="13"/>
  <c r="O614" i="13"/>
  <c r="Q614" i="13"/>
  <c r="V614" i="13"/>
  <c r="G615" i="13"/>
  <c r="M615" i="13" s="1"/>
  <c r="I615" i="13"/>
  <c r="K615" i="13"/>
  <c r="O615" i="13"/>
  <c r="Q615" i="13"/>
  <c r="V615" i="13"/>
  <c r="G618" i="13"/>
  <c r="I618" i="13"/>
  <c r="K618" i="13"/>
  <c r="M618" i="13"/>
  <c r="O618" i="13"/>
  <c r="Q618" i="13"/>
  <c r="V618" i="13"/>
  <c r="G621" i="13"/>
  <c r="M621" i="13" s="1"/>
  <c r="I621" i="13"/>
  <c r="K621" i="13"/>
  <c r="O621" i="13"/>
  <c r="Q621" i="13"/>
  <c r="V621" i="13"/>
  <c r="G624" i="13"/>
  <c r="M624" i="13" s="1"/>
  <c r="I624" i="13"/>
  <c r="K624" i="13"/>
  <c r="O624" i="13"/>
  <c r="Q624" i="13"/>
  <c r="V624" i="13"/>
  <c r="G627" i="13"/>
  <c r="I627" i="13"/>
  <c r="K627" i="13"/>
  <c r="M627" i="13"/>
  <c r="O627" i="13"/>
  <c r="Q627" i="13"/>
  <c r="V627" i="13"/>
  <c r="G630" i="13"/>
  <c r="M630" i="13" s="1"/>
  <c r="I630" i="13"/>
  <c r="K630" i="13"/>
  <c r="O630" i="13"/>
  <c r="Q630" i="13"/>
  <c r="V630" i="13"/>
  <c r="G633" i="13"/>
  <c r="I633" i="13"/>
  <c r="K633" i="13"/>
  <c r="M633" i="13"/>
  <c r="O633" i="13"/>
  <c r="Q633" i="13"/>
  <c r="V633" i="13"/>
  <c r="G636" i="13"/>
  <c r="I636" i="13"/>
  <c r="K636" i="13"/>
  <c r="M636" i="13"/>
  <c r="O636" i="13"/>
  <c r="Q636" i="13"/>
  <c r="V636" i="13"/>
  <c r="G638" i="13"/>
  <c r="M638" i="13" s="1"/>
  <c r="I638" i="13"/>
  <c r="K638" i="13"/>
  <c r="O638" i="13"/>
  <c r="Q638" i="13"/>
  <c r="V638" i="13"/>
  <c r="G640" i="13"/>
  <c r="M640" i="13" s="1"/>
  <c r="I640" i="13"/>
  <c r="K640" i="13"/>
  <c r="O640" i="13"/>
  <c r="Q640" i="13"/>
  <c r="V640" i="13"/>
  <c r="G642" i="13"/>
  <c r="M642" i="13" s="1"/>
  <c r="I642" i="13"/>
  <c r="K642" i="13"/>
  <c r="O642" i="13"/>
  <c r="Q642" i="13"/>
  <c r="V642" i="13"/>
  <c r="G644" i="13"/>
  <c r="I644" i="13"/>
  <c r="K644" i="13"/>
  <c r="M644" i="13"/>
  <c r="O644" i="13"/>
  <c r="Q644" i="13"/>
  <c r="V644" i="13"/>
  <c r="G646" i="13"/>
  <c r="M646" i="13" s="1"/>
  <c r="I646" i="13"/>
  <c r="K646" i="13"/>
  <c r="O646" i="13"/>
  <c r="Q646" i="13"/>
  <c r="V646" i="13"/>
  <c r="G648" i="13"/>
  <c r="M648" i="13" s="1"/>
  <c r="I648" i="13"/>
  <c r="K648" i="13"/>
  <c r="O648" i="13"/>
  <c r="Q648" i="13"/>
  <c r="V648" i="13"/>
  <c r="G650" i="13"/>
  <c r="I650" i="13"/>
  <c r="K650" i="13"/>
  <c r="M650" i="13"/>
  <c r="O650" i="13"/>
  <c r="Q650" i="13"/>
  <c r="V650" i="13"/>
  <c r="G652" i="13"/>
  <c r="M652" i="13" s="1"/>
  <c r="I652" i="13"/>
  <c r="K652" i="13"/>
  <c r="O652" i="13"/>
  <c r="Q652" i="13"/>
  <c r="V652" i="13"/>
  <c r="G654" i="13"/>
  <c r="M654" i="13" s="1"/>
  <c r="I654" i="13"/>
  <c r="K654" i="13"/>
  <c r="O654" i="13"/>
  <c r="Q654" i="13"/>
  <c r="V654" i="13"/>
  <c r="G656" i="13"/>
  <c r="M656" i="13" s="1"/>
  <c r="I656" i="13"/>
  <c r="K656" i="13"/>
  <c r="O656" i="13"/>
  <c r="Q656" i="13"/>
  <c r="V656" i="13"/>
  <c r="G658" i="13"/>
  <c r="I658" i="13"/>
  <c r="K658" i="13"/>
  <c r="M658" i="13"/>
  <c r="O658" i="13"/>
  <c r="Q658" i="13"/>
  <c r="V658" i="13"/>
  <c r="G660" i="13"/>
  <c r="M660" i="13" s="1"/>
  <c r="I660" i="13"/>
  <c r="K660" i="13"/>
  <c r="O660" i="13"/>
  <c r="Q660" i="13"/>
  <c r="V660" i="13"/>
  <c r="G662" i="13"/>
  <c r="I662" i="13"/>
  <c r="K662" i="13"/>
  <c r="M662" i="13"/>
  <c r="O662" i="13"/>
  <c r="Q662" i="13"/>
  <c r="V662" i="13"/>
  <c r="G664" i="13"/>
  <c r="M664" i="13" s="1"/>
  <c r="I664" i="13"/>
  <c r="K664" i="13"/>
  <c r="O664" i="13"/>
  <c r="Q664" i="13"/>
  <c r="V664" i="13"/>
  <c r="G666" i="13"/>
  <c r="M666" i="13" s="1"/>
  <c r="I666" i="13"/>
  <c r="K666" i="13"/>
  <c r="O666" i="13"/>
  <c r="Q666" i="13"/>
  <c r="V666" i="13"/>
  <c r="G668" i="13"/>
  <c r="I668" i="13"/>
  <c r="K668" i="13"/>
  <c r="M668" i="13"/>
  <c r="O668" i="13"/>
  <c r="Q668" i="13"/>
  <c r="V668" i="13"/>
  <c r="G670" i="13"/>
  <c r="I670" i="13"/>
  <c r="K670" i="13"/>
  <c r="M670" i="13"/>
  <c r="O670" i="13"/>
  <c r="Q670" i="13"/>
  <c r="V670" i="13"/>
  <c r="G672" i="13"/>
  <c r="M672" i="13" s="1"/>
  <c r="I672" i="13"/>
  <c r="K672" i="13"/>
  <c r="O672" i="13"/>
  <c r="Q672" i="13"/>
  <c r="V672" i="13"/>
  <c r="G674" i="13"/>
  <c r="I674" i="13"/>
  <c r="K674" i="13"/>
  <c r="M674" i="13"/>
  <c r="O674" i="13"/>
  <c r="Q674" i="13"/>
  <c r="V674" i="13"/>
  <c r="G675" i="13"/>
  <c r="I675" i="13"/>
  <c r="K675" i="13"/>
  <c r="M675" i="13"/>
  <c r="O675" i="13"/>
  <c r="Q675" i="13"/>
  <c r="V675" i="13"/>
  <c r="G676" i="13"/>
  <c r="M676" i="13" s="1"/>
  <c r="I676" i="13"/>
  <c r="K676" i="13"/>
  <c r="O676" i="13"/>
  <c r="Q676" i="13"/>
  <c r="V676" i="13"/>
  <c r="G677" i="13"/>
  <c r="I677" i="13"/>
  <c r="K677" i="13"/>
  <c r="M677" i="13"/>
  <c r="O677" i="13"/>
  <c r="Q677" i="13"/>
  <c r="V677" i="13"/>
  <c r="G678" i="13"/>
  <c r="I678" i="13"/>
  <c r="K678" i="13"/>
  <c r="M678" i="13"/>
  <c r="O678" i="13"/>
  <c r="Q678" i="13"/>
  <c r="V678" i="13"/>
  <c r="G679" i="13"/>
  <c r="M679" i="13" s="1"/>
  <c r="I679" i="13"/>
  <c r="K679" i="13"/>
  <c r="O679" i="13"/>
  <c r="Q679" i="13"/>
  <c r="V679" i="13"/>
  <c r="G680" i="13"/>
  <c r="M680" i="13" s="1"/>
  <c r="I680" i="13"/>
  <c r="K680" i="13"/>
  <c r="O680" i="13"/>
  <c r="Q680" i="13"/>
  <c r="V680" i="13"/>
  <c r="G683" i="13"/>
  <c r="M683" i="13" s="1"/>
  <c r="I683" i="13"/>
  <c r="K683" i="13"/>
  <c r="O683" i="13"/>
  <c r="Q683" i="13"/>
  <c r="V683" i="13"/>
  <c r="G686" i="13"/>
  <c r="M686" i="13" s="1"/>
  <c r="I686" i="13"/>
  <c r="K686" i="13"/>
  <c r="O686" i="13"/>
  <c r="Q686" i="13"/>
  <c r="V686" i="13"/>
  <c r="G689" i="13"/>
  <c r="M689" i="13" s="1"/>
  <c r="I689" i="13"/>
  <c r="K689" i="13"/>
  <c r="O689" i="13"/>
  <c r="Q689" i="13"/>
  <c r="V689" i="13"/>
  <c r="G692" i="13"/>
  <c r="I692" i="13"/>
  <c r="K692" i="13"/>
  <c r="M692" i="13"/>
  <c r="O692" i="13"/>
  <c r="Q692" i="13"/>
  <c r="V692" i="13"/>
  <c r="G695" i="13"/>
  <c r="M695" i="13" s="1"/>
  <c r="I695" i="13"/>
  <c r="K695" i="13"/>
  <c r="O695" i="13"/>
  <c r="Q695" i="13"/>
  <c r="V695" i="13"/>
  <c r="G696" i="13"/>
  <c r="I696" i="13"/>
  <c r="K696" i="13"/>
  <c r="M696" i="13"/>
  <c r="O696" i="13"/>
  <c r="Q696" i="13"/>
  <c r="V696" i="13"/>
  <c r="G699" i="13"/>
  <c r="I699" i="13"/>
  <c r="K699" i="13"/>
  <c r="M699" i="13"/>
  <c r="O699" i="13"/>
  <c r="Q699" i="13"/>
  <c r="V699" i="13"/>
  <c r="G702" i="13"/>
  <c r="M702" i="13" s="1"/>
  <c r="I702" i="13"/>
  <c r="K702" i="13"/>
  <c r="O702" i="13"/>
  <c r="Q702" i="13"/>
  <c r="V702" i="13"/>
  <c r="G705" i="13"/>
  <c r="M705" i="13" s="1"/>
  <c r="I705" i="13"/>
  <c r="K705" i="13"/>
  <c r="O705" i="13"/>
  <c r="Q705" i="13"/>
  <c r="V705" i="13"/>
  <c r="G708" i="13"/>
  <c r="M708" i="13" s="1"/>
  <c r="I708" i="13"/>
  <c r="K708" i="13"/>
  <c r="O708" i="13"/>
  <c r="Q708" i="13"/>
  <c r="V708" i="13"/>
  <c r="G711" i="13"/>
  <c r="I711" i="13"/>
  <c r="K711" i="13"/>
  <c r="M711" i="13"/>
  <c r="O711" i="13"/>
  <c r="Q711" i="13"/>
  <c r="V711" i="13"/>
  <c r="G712" i="13"/>
  <c r="M712" i="13" s="1"/>
  <c r="I712" i="13"/>
  <c r="K712" i="13"/>
  <c r="O712" i="13"/>
  <c r="Q712" i="13"/>
  <c r="V712" i="13"/>
  <c r="G713" i="13"/>
  <c r="M713" i="13" s="1"/>
  <c r="I713" i="13"/>
  <c r="K713" i="13"/>
  <c r="O713" i="13"/>
  <c r="Q713" i="13"/>
  <c r="V713" i="13"/>
  <c r="G715" i="13"/>
  <c r="I715" i="13"/>
  <c r="K715" i="13"/>
  <c r="M715" i="13"/>
  <c r="O715" i="13"/>
  <c r="Q715" i="13"/>
  <c r="V715" i="13"/>
  <c r="G716" i="13"/>
  <c r="M716" i="13" s="1"/>
  <c r="I716" i="13"/>
  <c r="K716" i="13"/>
  <c r="O716" i="13"/>
  <c r="Q716" i="13"/>
  <c r="V716" i="13"/>
  <c r="G717" i="13"/>
  <c r="M717" i="13" s="1"/>
  <c r="I717" i="13"/>
  <c r="K717" i="13"/>
  <c r="O717" i="13"/>
  <c r="Q717" i="13"/>
  <c r="V717" i="13"/>
  <c r="G718" i="13"/>
  <c r="M718" i="13" s="1"/>
  <c r="I718" i="13"/>
  <c r="K718" i="13"/>
  <c r="O718" i="13"/>
  <c r="Q718" i="13"/>
  <c r="V718" i="13"/>
  <c r="G719" i="13"/>
  <c r="I719" i="13"/>
  <c r="K719" i="13"/>
  <c r="M719" i="13"/>
  <c r="O719" i="13"/>
  <c r="Q719" i="13"/>
  <c r="V719" i="13"/>
  <c r="G720" i="13"/>
  <c r="M720" i="13" s="1"/>
  <c r="I720" i="13"/>
  <c r="K720" i="13"/>
  <c r="O720" i="13"/>
  <c r="Q720" i="13"/>
  <c r="V720" i="13"/>
  <c r="G721" i="13"/>
  <c r="I721" i="13"/>
  <c r="K721" i="13"/>
  <c r="M721" i="13"/>
  <c r="O721" i="13"/>
  <c r="Q721" i="13"/>
  <c r="V721" i="13"/>
  <c r="G722" i="13"/>
  <c r="M722" i="13" s="1"/>
  <c r="I722" i="13"/>
  <c r="K722" i="13"/>
  <c r="O722" i="13"/>
  <c r="Q722" i="13"/>
  <c r="V722" i="13"/>
  <c r="G723" i="13"/>
  <c r="M723" i="13" s="1"/>
  <c r="I723" i="13"/>
  <c r="K723" i="13"/>
  <c r="O723" i="13"/>
  <c r="Q723" i="13"/>
  <c r="V723" i="13"/>
  <c r="G724" i="13"/>
  <c r="I724" i="13"/>
  <c r="K724" i="13"/>
  <c r="M724" i="13"/>
  <c r="O724" i="13"/>
  <c r="Q724" i="13"/>
  <c r="V724" i="13"/>
  <c r="G725" i="13"/>
  <c r="I725" i="13"/>
  <c r="K725" i="13"/>
  <c r="M725" i="13"/>
  <c r="O725" i="13"/>
  <c r="Q725" i="13"/>
  <c r="V725" i="13"/>
  <c r="G726" i="13"/>
  <c r="M726" i="13" s="1"/>
  <c r="I726" i="13"/>
  <c r="K726" i="13"/>
  <c r="O726" i="13"/>
  <c r="Q726" i="13"/>
  <c r="V726" i="13"/>
  <c r="G727" i="13"/>
  <c r="I727" i="13"/>
  <c r="K727" i="13"/>
  <c r="M727" i="13"/>
  <c r="O727" i="13"/>
  <c r="Q727" i="13"/>
  <c r="V727" i="13"/>
  <c r="G728" i="13"/>
  <c r="I728" i="13"/>
  <c r="K728" i="13"/>
  <c r="M728" i="13"/>
  <c r="O728" i="13"/>
  <c r="Q728" i="13"/>
  <c r="V728" i="13"/>
  <c r="G729" i="13"/>
  <c r="M729" i="13" s="1"/>
  <c r="I729" i="13"/>
  <c r="K729" i="13"/>
  <c r="O729" i="13"/>
  <c r="Q729" i="13"/>
  <c r="V729" i="13"/>
  <c r="G730" i="13"/>
  <c r="I730" i="13"/>
  <c r="K730" i="13"/>
  <c r="M730" i="13"/>
  <c r="O730" i="13"/>
  <c r="Q730" i="13"/>
  <c r="V730" i="13"/>
  <c r="G731" i="13"/>
  <c r="I731" i="13"/>
  <c r="K731" i="13"/>
  <c r="M731" i="13"/>
  <c r="O731" i="13"/>
  <c r="Q731" i="13"/>
  <c r="V731" i="13"/>
  <c r="G732" i="13"/>
  <c r="M732" i="13" s="1"/>
  <c r="I732" i="13"/>
  <c r="K732" i="13"/>
  <c r="O732" i="13"/>
  <c r="Q732" i="13"/>
  <c r="V732" i="13"/>
  <c r="G733" i="13"/>
  <c r="I733" i="13"/>
  <c r="K733" i="13"/>
  <c r="M733" i="13"/>
  <c r="O733" i="13"/>
  <c r="Q733" i="13"/>
  <c r="V733" i="13"/>
  <c r="G734" i="13"/>
  <c r="M734" i="13" s="1"/>
  <c r="I734" i="13"/>
  <c r="K734" i="13"/>
  <c r="O734" i="13"/>
  <c r="Q734" i="13"/>
  <c r="V734" i="13"/>
  <c r="G735" i="13"/>
  <c r="M735" i="13" s="1"/>
  <c r="I735" i="13"/>
  <c r="K735" i="13"/>
  <c r="O735" i="13"/>
  <c r="Q735" i="13"/>
  <c r="V735" i="13"/>
  <c r="G737" i="13"/>
  <c r="M737" i="13" s="1"/>
  <c r="I737" i="13"/>
  <c r="K737" i="13"/>
  <c r="O737" i="13"/>
  <c r="Q737" i="13"/>
  <c r="V737" i="13"/>
  <c r="G739" i="13"/>
  <c r="I739" i="13"/>
  <c r="K739" i="13"/>
  <c r="M739" i="13"/>
  <c r="O739" i="13"/>
  <c r="Q739" i="13"/>
  <c r="V739" i="13"/>
  <c r="G741" i="13"/>
  <c r="M741" i="13" s="1"/>
  <c r="I741" i="13"/>
  <c r="K741" i="13"/>
  <c r="O741" i="13"/>
  <c r="Q741" i="13"/>
  <c r="V741" i="13"/>
  <c r="G743" i="13"/>
  <c r="I743" i="13"/>
  <c r="K743" i="13"/>
  <c r="M743" i="13"/>
  <c r="O743" i="13"/>
  <c r="Q743" i="13"/>
  <c r="V743" i="13"/>
  <c r="G745" i="13"/>
  <c r="I745" i="13"/>
  <c r="K745" i="13"/>
  <c r="M745" i="13"/>
  <c r="O745" i="13"/>
  <c r="Q745" i="13"/>
  <c r="V745" i="13"/>
  <c r="G747" i="13"/>
  <c r="G748" i="13"/>
  <c r="M748" i="13" s="1"/>
  <c r="I748" i="13"/>
  <c r="I747" i="13" s="1"/>
  <c r="K748" i="13"/>
  <c r="K747" i="13" s="1"/>
  <c r="O748" i="13"/>
  <c r="O747" i="13" s="1"/>
  <c r="Q748" i="13"/>
  <c r="Q747" i="13" s="1"/>
  <c r="V748" i="13"/>
  <c r="V747" i="13" s="1"/>
  <c r="G750" i="13"/>
  <c r="M750" i="13" s="1"/>
  <c r="I750" i="13"/>
  <c r="K750" i="13"/>
  <c r="O750" i="13"/>
  <c r="Q750" i="13"/>
  <c r="V750" i="13"/>
  <c r="G752" i="13"/>
  <c r="I752" i="13"/>
  <c r="K752" i="13"/>
  <c r="M752" i="13"/>
  <c r="O752" i="13"/>
  <c r="Q752" i="13"/>
  <c r="V752" i="13"/>
  <c r="G755" i="13"/>
  <c r="M755" i="13" s="1"/>
  <c r="I755" i="13"/>
  <c r="K755" i="13"/>
  <c r="O755" i="13"/>
  <c r="O754" i="13" s="1"/>
  <c r="Q755" i="13"/>
  <c r="Q754" i="13" s="1"/>
  <c r="V755" i="13"/>
  <c r="V754" i="13" s="1"/>
  <c r="G756" i="13"/>
  <c r="I756" i="13"/>
  <c r="I754" i="13" s="1"/>
  <c r="K756" i="13"/>
  <c r="K754" i="13" s="1"/>
  <c r="M756" i="13"/>
  <c r="O756" i="13"/>
  <c r="Q756" i="13"/>
  <c r="V756" i="13"/>
  <c r="G757" i="13"/>
  <c r="M757" i="13" s="1"/>
  <c r="I757" i="13"/>
  <c r="K757" i="13"/>
  <c r="O757" i="13"/>
  <c r="Q757" i="13"/>
  <c r="V757" i="13"/>
  <c r="G758" i="13"/>
  <c r="M758" i="13" s="1"/>
  <c r="I758" i="13"/>
  <c r="K758" i="13"/>
  <c r="O758" i="13"/>
  <c r="Q758" i="13"/>
  <c r="V758" i="13"/>
  <c r="G759" i="13"/>
  <c r="M759" i="13" s="1"/>
  <c r="I759" i="13"/>
  <c r="K759" i="13"/>
  <c r="O759" i="13"/>
  <c r="Q759" i="13"/>
  <c r="V759" i="13"/>
  <c r="G760" i="13"/>
  <c r="I760" i="13"/>
  <c r="K760" i="13"/>
  <c r="M760" i="13"/>
  <c r="O760" i="13"/>
  <c r="Q760" i="13"/>
  <c r="V760" i="13"/>
  <c r="G761" i="13"/>
  <c r="M761" i="13" s="1"/>
  <c r="I761" i="13"/>
  <c r="K761" i="13"/>
  <c r="O761" i="13"/>
  <c r="Q761" i="13"/>
  <c r="V761" i="13"/>
  <c r="G762" i="13"/>
  <c r="I762" i="13"/>
  <c r="K762" i="13"/>
  <c r="M762" i="13"/>
  <c r="O762" i="13"/>
  <c r="Q762" i="13"/>
  <c r="V762" i="13"/>
  <c r="G763" i="13"/>
  <c r="M763" i="13" s="1"/>
  <c r="I763" i="13"/>
  <c r="K763" i="13"/>
  <c r="O763" i="13"/>
  <c r="Q763" i="13"/>
  <c r="V763" i="13"/>
  <c r="G765" i="13"/>
  <c r="M765" i="13" s="1"/>
  <c r="I765" i="13"/>
  <c r="K765" i="13"/>
  <c r="O765" i="13"/>
  <c r="Q765" i="13"/>
  <c r="V765" i="13"/>
  <c r="G767" i="13"/>
  <c r="K767" i="13"/>
  <c r="O767" i="13"/>
  <c r="G768" i="13"/>
  <c r="M768" i="13" s="1"/>
  <c r="I768" i="13"/>
  <c r="K768" i="13"/>
  <c r="O768" i="13"/>
  <c r="Q768" i="13"/>
  <c r="V768" i="13"/>
  <c r="V767" i="13" s="1"/>
  <c r="G770" i="13"/>
  <c r="M770" i="13" s="1"/>
  <c r="I770" i="13"/>
  <c r="I767" i="13" s="1"/>
  <c r="K770" i="13"/>
  <c r="O770" i="13"/>
  <c r="Q770" i="13"/>
  <c r="Q767" i="13" s="1"/>
  <c r="V770" i="13"/>
  <c r="G772" i="13"/>
  <c r="I772" i="13"/>
  <c r="K772" i="13"/>
  <c r="M772" i="13"/>
  <c r="O772" i="13"/>
  <c r="Q772" i="13"/>
  <c r="V772" i="13"/>
  <c r="G775" i="13"/>
  <c r="M775" i="13" s="1"/>
  <c r="I775" i="13"/>
  <c r="I774" i="13" s="1"/>
  <c r="K775" i="13"/>
  <c r="O775" i="13"/>
  <c r="Q775" i="13"/>
  <c r="V775" i="13"/>
  <c r="G776" i="13"/>
  <c r="I776" i="13"/>
  <c r="K776" i="13"/>
  <c r="M776" i="13"/>
  <c r="O776" i="13"/>
  <c r="Q776" i="13"/>
  <c r="Q774" i="13" s="1"/>
  <c r="V776" i="13"/>
  <c r="G777" i="13"/>
  <c r="I777" i="13"/>
  <c r="K777" i="13"/>
  <c r="K774" i="13" s="1"/>
  <c r="M777" i="13"/>
  <c r="O777" i="13"/>
  <c r="Q777" i="13"/>
  <c r="V777" i="13"/>
  <c r="G779" i="13"/>
  <c r="M779" i="13" s="1"/>
  <c r="I779" i="13"/>
  <c r="K779" i="13"/>
  <c r="O779" i="13"/>
  <c r="Q779" i="13"/>
  <c r="V779" i="13"/>
  <c r="G781" i="13"/>
  <c r="I781" i="13"/>
  <c r="K781" i="13"/>
  <c r="M781" i="13"/>
  <c r="O781" i="13"/>
  <c r="O774" i="13" s="1"/>
  <c r="Q781" i="13"/>
  <c r="V781" i="13"/>
  <c r="G783" i="13"/>
  <c r="I783" i="13"/>
  <c r="K783" i="13"/>
  <c r="M783" i="13"/>
  <c r="O783" i="13"/>
  <c r="Q783" i="13"/>
  <c r="V783" i="13"/>
  <c r="G785" i="13"/>
  <c r="M785" i="13" s="1"/>
  <c r="I785" i="13"/>
  <c r="K785" i="13"/>
  <c r="O785" i="13"/>
  <c r="Q785" i="13"/>
  <c r="V785" i="13"/>
  <c r="G787" i="13"/>
  <c r="M787" i="13" s="1"/>
  <c r="I787" i="13"/>
  <c r="K787" i="13"/>
  <c r="O787" i="13"/>
  <c r="Q787" i="13"/>
  <c r="V787" i="13"/>
  <c r="G789" i="13"/>
  <c r="I789" i="13"/>
  <c r="K789" i="13"/>
  <c r="M789" i="13"/>
  <c r="O789" i="13"/>
  <c r="Q789" i="13"/>
  <c r="V789" i="13"/>
  <c r="G791" i="13"/>
  <c r="M791" i="13" s="1"/>
  <c r="I791" i="13"/>
  <c r="K791" i="13"/>
  <c r="O791" i="13"/>
  <c r="Q791" i="13"/>
  <c r="V791" i="13"/>
  <c r="G793" i="13"/>
  <c r="I793" i="13"/>
  <c r="K793" i="13"/>
  <c r="M793" i="13"/>
  <c r="O793" i="13"/>
  <c r="Q793" i="13"/>
  <c r="V793" i="13"/>
  <c r="G795" i="13"/>
  <c r="I795" i="13"/>
  <c r="K795" i="13"/>
  <c r="M795" i="13"/>
  <c r="O795" i="13"/>
  <c r="Q795" i="13"/>
  <c r="V795" i="13"/>
  <c r="G797" i="13"/>
  <c r="M797" i="13" s="1"/>
  <c r="I797" i="13"/>
  <c r="K797" i="13"/>
  <c r="O797" i="13"/>
  <c r="Q797" i="13"/>
  <c r="V797" i="13"/>
  <c r="G799" i="13"/>
  <c r="M799" i="13" s="1"/>
  <c r="I799" i="13"/>
  <c r="K799" i="13"/>
  <c r="O799" i="13"/>
  <c r="Q799" i="13"/>
  <c r="V799" i="13"/>
  <c r="V774" i="13" s="1"/>
  <c r="G801" i="13"/>
  <c r="M801" i="13" s="1"/>
  <c r="I801" i="13"/>
  <c r="K801" i="13"/>
  <c r="O801" i="13"/>
  <c r="Q801" i="13"/>
  <c r="V801" i="13"/>
  <c r="G803" i="13"/>
  <c r="I803" i="13"/>
  <c r="K803" i="13"/>
  <c r="M803" i="13"/>
  <c r="O803" i="13"/>
  <c r="Q803" i="13"/>
  <c r="V803" i="13"/>
  <c r="G806" i="13"/>
  <c r="M806" i="13" s="1"/>
  <c r="I806" i="13"/>
  <c r="K806" i="13"/>
  <c r="O806" i="13"/>
  <c r="O805" i="13" s="1"/>
  <c r="Q806" i="13"/>
  <c r="Q805" i="13" s="1"/>
  <c r="V806" i="13"/>
  <c r="V805" i="13" s="1"/>
  <c r="G807" i="13"/>
  <c r="I807" i="13"/>
  <c r="I805" i="13" s="1"/>
  <c r="K807" i="13"/>
  <c r="K805" i="13" s="1"/>
  <c r="M807" i="13"/>
  <c r="O807" i="13"/>
  <c r="Q807" i="13"/>
  <c r="V807" i="13"/>
  <c r="G808" i="13"/>
  <c r="M808" i="13" s="1"/>
  <c r="I808" i="13"/>
  <c r="K808" i="13"/>
  <c r="O808" i="13"/>
  <c r="Q808" i="13"/>
  <c r="V808" i="13"/>
  <c r="G809" i="13"/>
  <c r="M809" i="13" s="1"/>
  <c r="I809" i="13"/>
  <c r="K809" i="13"/>
  <c r="O809" i="13"/>
  <c r="Q809" i="13"/>
  <c r="V809" i="13"/>
  <c r="G810" i="13"/>
  <c r="M810" i="13" s="1"/>
  <c r="I810" i="13"/>
  <c r="K810" i="13"/>
  <c r="O810" i="13"/>
  <c r="Q810" i="13"/>
  <c r="V810" i="13"/>
  <c r="G811" i="13"/>
  <c r="I811" i="13"/>
  <c r="K811" i="13"/>
  <c r="M811" i="13"/>
  <c r="O811" i="13"/>
  <c r="Q811" i="13"/>
  <c r="V811" i="13"/>
  <c r="G812" i="13"/>
  <c r="M812" i="13" s="1"/>
  <c r="I812" i="13"/>
  <c r="K812" i="13"/>
  <c r="O812" i="13"/>
  <c r="Q812" i="13"/>
  <c r="V812" i="13"/>
  <c r="G813" i="13"/>
  <c r="I813" i="13"/>
  <c r="K813" i="13"/>
  <c r="M813" i="13"/>
  <c r="O813" i="13"/>
  <c r="Q813" i="13"/>
  <c r="V813" i="13"/>
  <c r="G815" i="13"/>
  <c r="M815" i="13" s="1"/>
  <c r="I815" i="13"/>
  <c r="K815" i="13"/>
  <c r="O815" i="13"/>
  <c r="Q815" i="13"/>
  <c r="V815" i="13"/>
  <c r="G816" i="13"/>
  <c r="M816" i="13" s="1"/>
  <c r="I816" i="13"/>
  <c r="K816" i="13"/>
  <c r="O816" i="13"/>
  <c r="Q816" i="13"/>
  <c r="V816" i="13"/>
  <c r="G818" i="13"/>
  <c r="I818" i="13"/>
  <c r="K818" i="13"/>
  <c r="M818" i="13"/>
  <c r="O818" i="13"/>
  <c r="Q818" i="13"/>
  <c r="V818" i="13"/>
  <c r="G822" i="13"/>
  <c r="M822" i="13" s="1"/>
  <c r="I822" i="13"/>
  <c r="K822" i="13"/>
  <c r="O822" i="13"/>
  <c r="Q822" i="13"/>
  <c r="V822" i="13"/>
  <c r="G824" i="13"/>
  <c r="M824" i="13" s="1"/>
  <c r="I824" i="13"/>
  <c r="K824" i="13"/>
  <c r="O824" i="13"/>
  <c r="Q824" i="13"/>
  <c r="V824" i="13"/>
  <c r="G826" i="13"/>
  <c r="I826" i="13"/>
  <c r="K826" i="13"/>
  <c r="M826" i="13"/>
  <c r="O826" i="13"/>
  <c r="Q826" i="13"/>
  <c r="V826" i="13"/>
  <c r="V828" i="13"/>
  <c r="G829" i="13"/>
  <c r="M829" i="13" s="1"/>
  <c r="M828" i="13" s="1"/>
  <c r="I829" i="13"/>
  <c r="I828" i="13" s="1"/>
  <c r="K829" i="13"/>
  <c r="O829" i="13"/>
  <c r="Q829" i="13"/>
  <c r="V829" i="13"/>
  <c r="G831" i="13"/>
  <c r="I831" i="13"/>
  <c r="K831" i="13"/>
  <c r="M831" i="13"/>
  <c r="O831" i="13"/>
  <c r="Q831" i="13"/>
  <c r="Q828" i="13" s="1"/>
  <c r="V831" i="13"/>
  <c r="G833" i="13"/>
  <c r="I833" i="13"/>
  <c r="K833" i="13"/>
  <c r="K828" i="13" s="1"/>
  <c r="M833" i="13"/>
  <c r="O833" i="13"/>
  <c r="Q833" i="13"/>
  <c r="V833" i="13"/>
  <c r="G834" i="13"/>
  <c r="M834" i="13" s="1"/>
  <c r="I834" i="13"/>
  <c r="K834" i="13"/>
  <c r="O834" i="13"/>
  <c r="Q834" i="13"/>
  <c r="V834" i="13"/>
  <c r="G835" i="13"/>
  <c r="I835" i="13"/>
  <c r="K835" i="13"/>
  <c r="M835" i="13"/>
  <c r="O835" i="13"/>
  <c r="O828" i="13" s="1"/>
  <c r="Q835" i="13"/>
  <c r="V835" i="13"/>
  <c r="G836" i="13"/>
  <c r="I836" i="13"/>
  <c r="K836" i="13"/>
  <c r="M836" i="13"/>
  <c r="O836" i="13"/>
  <c r="Q836" i="13"/>
  <c r="V836" i="13"/>
  <c r="G837" i="13"/>
  <c r="M837" i="13" s="1"/>
  <c r="I837" i="13"/>
  <c r="K837" i="13"/>
  <c r="O837" i="13"/>
  <c r="Q837" i="13"/>
  <c r="V837" i="13"/>
  <c r="G838" i="13"/>
  <c r="M838" i="13" s="1"/>
  <c r="I838" i="13"/>
  <c r="K838" i="13"/>
  <c r="O838" i="13"/>
  <c r="Q838" i="13"/>
  <c r="V838" i="13"/>
  <c r="G839" i="13"/>
  <c r="I839" i="13"/>
  <c r="K839" i="13"/>
  <c r="M839" i="13"/>
  <c r="O839" i="13"/>
  <c r="Q839" i="13"/>
  <c r="V839" i="13"/>
  <c r="G840" i="13"/>
  <c r="M840" i="13" s="1"/>
  <c r="I840" i="13"/>
  <c r="K840" i="13"/>
  <c r="O840" i="13"/>
  <c r="Q840" i="13"/>
  <c r="V840" i="13"/>
  <c r="G841" i="13"/>
  <c r="I841" i="13"/>
  <c r="K841" i="13"/>
  <c r="M841" i="13"/>
  <c r="O841" i="13"/>
  <c r="Q841" i="13"/>
  <c r="V841" i="13"/>
  <c r="G843" i="13"/>
  <c r="I843" i="13"/>
  <c r="K843" i="13"/>
  <c r="M843" i="13"/>
  <c r="O843" i="13"/>
  <c r="Q843" i="13"/>
  <c r="V843" i="13"/>
  <c r="G845" i="13"/>
  <c r="M845" i="13" s="1"/>
  <c r="I845" i="13"/>
  <c r="K845" i="13"/>
  <c r="O845" i="13"/>
  <c r="Q845" i="13"/>
  <c r="V845" i="13"/>
  <c r="G847" i="13"/>
  <c r="O847" i="13"/>
  <c r="Q847" i="13"/>
  <c r="V847" i="13"/>
  <c r="G848" i="13"/>
  <c r="I848" i="13"/>
  <c r="K848" i="13"/>
  <c r="M848" i="13"/>
  <c r="O848" i="13"/>
  <c r="Q848" i="13"/>
  <c r="V848" i="13"/>
  <c r="G850" i="13"/>
  <c r="I850" i="13"/>
  <c r="K850" i="13"/>
  <c r="M850" i="13"/>
  <c r="O850" i="13"/>
  <c r="Q850" i="13"/>
  <c r="V850" i="13"/>
  <c r="G852" i="13"/>
  <c r="M852" i="13" s="1"/>
  <c r="I852" i="13"/>
  <c r="K852" i="13"/>
  <c r="O852" i="13"/>
  <c r="Q852" i="13"/>
  <c r="V852" i="13"/>
  <c r="G853" i="13"/>
  <c r="M853" i="13" s="1"/>
  <c r="I853" i="13"/>
  <c r="K853" i="13"/>
  <c r="O853" i="13"/>
  <c r="Q853" i="13"/>
  <c r="V853" i="13"/>
  <c r="G855" i="13"/>
  <c r="I855" i="13"/>
  <c r="I847" i="13" s="1"/>
  <c r="K855" i="13"/>
  <c r="K847" i="13" s="1"/>
  <c r="M855" i="13"/>
  <c r="O855" i="13"/>
  <c r="Q855" i="13"/>
  <c r="V855" i="13"/>
  <c r="G856" i="13"/>
  <c r="M856" i="13" s="1"/>
  <c r="I856" i="13"/>
  <c r="K856" i="13"/>
  <c r="O856" i="13"/>
  <c r="Q856" i="13"/>
  <c r="V856" i="13"/>
  <c r="G857" i="13"/>
  <c r="M857" i="13" s="1"/>
  <c r="I857" i="13"/>
  <c r="K857" i="13"/>
  <c r="O857" i="13"/>
  <c r="Q857" i="13"/>
  <c r="V857" i="13"/>
  <c r="G859" i="13"/>
  <c r="M859" i="13" s="1"/>
  <c r="I859" i="13"/>
  <c r="K859" i="13"/>
  <c r="O859" i="13"/>
  <c r="Q859" i="13"/>
  <c r="V859" i="13"/>
  <c r="G861" i="13"/>
  <c r="I861" i="13"/>
  <c r="K861" i="13"/>
  <c r="M861" i="13"/>
  <c r="O861" i="13"/>
  <c r="Q861" i="13"/>
  <c r="V861" i="13"/>
  <c r="G863" i="13"/>
  <c r="G864" i="13"/>
  <c r="I864" i="13"/>
  <c r="K864" i="13"/>
  <c r="K863" i="13" s="1"/>
  <c r="M864" i="13"/>
  <c r="O864" i="13"/>
  <c r="O863" i="13" s="1"/>
  <c r="Q864" i="13"/>
  <c r="Q863" i="13" s="1"/>
  <c r="V864" i="13"/>
  <c r="G866" i="13"/>
  <c r="M866" i="13" s="1"/>
  <c r="I866" i="13"/>
  <c r="I863" i="13" s="1"/>
  <c r="K866" i="13"/>
  <c r="O866" i="13"/>
  <c r="Q866" i="13"/>
  <c r="V866" i="13"/>
  <c r="V863" i="13" s="1"/>
  <c r="G867" i="13"/>
  <c r="M867" i="13" s="1"/>
  <c r="I867" i="13"/>
  <c r="K867" i="13"/>
  <c r="O867" i="13"/>
  <c r="Q867" i="13"/>
  <c r="V867" i="13"/>
  <c r="G868" i="13"/>
  <c r="I868" i="13"/>
  <c r="K868" i="13"/>
  <c r="M868" i="13"/>
  <c r="O868" i="13"/>
  <c r="Q868" i="13"/>
  <c r="V868" i="13"/>
  <c r="G869" i="13"/>
  <c r="I869" i="13"/>
  <c r="K869" i="13"/>
  <c r="M869" i="13"/>
  <c r="O869" i="13"/>
  <c r="Q869" i="13"/>
  <c r="V869" i="13"/>
  <c r="G870" i="13"/>
  <c r="M870" i="13" s="1"/>
  <c r="I870" i="13"/>
  <c r="K870" i="13"/>
  <c r="O870" i="13"/>
  <c r="Q870" i="13"/>
  <c r="V870" i="13"/>
  <c r="G871" i="13"/>
  <c r="I871" i="13"/>
  <c r="K871" i="13"/>
  <c r="M871" i="13"/>
  <c r="O871" i="13"/>
  <c r="Q871" i="13"/>
  <c r="V871" i="13"/>
  <c r="G872" i="13"/>
  <c r="I872" i="13"/>
  <c r="K872" i="13"/>
  <c r="M872" i="13"/>
  <c r="O872" i="13"/>
  <c r="Q872" i="13"/>
  <c r="V872" i="13"/>
  <c r="G873" i="13"/>
  <c r="M873" i="13" s="1"/>
  <c r="I873" i="13"/>
  <c r="K873" i="13"/>
  <c r="O873" i="13"/>
  <c r="Q873" i="13"/>
  <c r="V873" i="13"/>
  <c r="G875" i="13"/>
  <c r="I875" i="13"/>
  <c r="I874" i="13" s="1"/>
  <c r="K875" i="13"/>
  <c r="K874" i="13" s="1"/>
  <c r="M875" i="13"/>
  <c r="O875" i="13"/>
  <c r="Q875" i="13"/>
  <c r="V875" i="13"/>
  <c r="V874" i="13" s="1"/>
  <c r="G876" i="13"/>
  <c r="G874" i="13" s="1"/>
  <c r="I876" i="13"/>
  <c r="K876" i="13"/>
  <c r="O876" i="13"/>
  <c r="Q876" i="13"/>
  <c r="V876" i="13"/>
  <c r="G877" i="13"/>
  <c r="I877" i="13"/>
  <c r="K877" i="13"/>
  <c r="M877" i="13"/>
  <c r="O877" i="13"/>
  <c r="O874" i="13" s="1"/>
  <c r="Q877" i="13"/>
  <c r="Q874" i="13" s="1"/>
  <c r="V877" i="13"/>
  <c r="G878" i="13"/>
  <c r="M878" i="13" s="1"/>
  <c r="I878" i="13"/>
  <c r="K878" i="13"/>
  <c r="O878" i="13"/>
  <c r="Q878" i="13"/>
  <c r="V878" i="13"/>
  <c r="G879" i="13"/>
  <c r="M879" i="13" s="1"/>
  <c r="I879" i="13"/>
  <c r="K879" i="13"/>
  <c r="O879" i="13"/>
  <c r="Q879" i="13"/>
  <c r="V879" i="13"/>
  <c r="G880" i="13"/>
  <c r="M880" i="13" s="1"/>
  <c r="I880" i="13"/>
  <c r="K880" i="13"/>
  <c r="O880" i="13"/>
  <c r="Q880" i="13"/>
  <c r="V880" i="13"/>
  <c r="G881" i="13"/>
  <c r="I881" i="13"/>
  <c r="K881" i="13"/>
  <c r="M881" i="13"/>
  <c r="O881" i="13"/>
  <c r="Q881" i="13"/>
  <c r="V881" i="13"/>
  <c r="G882" i="13"/>
  <c r="M882" i="13" s="1"/>
  <c r="I882" i="13"/>
  <c r="K882" i="13"/>
  <c r="O882" i="13"/>
  <c r="Q882" i="13"/>
  <c r="V882" i="13"/>
  <c r="G883" i="13"/>
  <c r="M883" i="13" s="1"/>
  <c r="I883" i="13"/>
  <c r="K883" i="13"/>
  <c r="O883" i="13"/>
  <c r="Q883" i="13"/>
  <c r="V883" i="13"/>
  <c r="G884" i="13"/>
  <c r="I884" i="13"/>
  <c r="K884" i="13"/>
  <c r="M884" i="13"/>
  <c r="O884" i="13"/>
  <c r="Q884" i="13"/>
  <c r="V884" i="13"/>
  <c r="G885" i="13"/>
  <c r="M885" i="13" s="1"/>
  <c r="I885" i="13"/>
  <c r="K885" i="13"/>
  <c r="O885" i="13"/>
  <c r="Q885" i="13"/>
  <c r="V885" i="13"/>
  <c r="G886" i="13"/>
  <c r="M886" i="13" s="1"/>
  <c r="I886" i="13"/>
  <c r="K886" i="13"/>
  <c r="O886" i="13"/>
  <c r="Q886" i="13"/>
  <c r="V886" i="13"/>
  <c r="G887" i="13"/>
  <c r="M887" i="13" s="1"/>
  <c r="I887" i="13"/>
  <c r="K887" i="13"/>
  <c r="O887" i="13"/>
  <c r="Q887" i="13"/>
  <c r="V887" i="13"/>
  <c r="G889" i="13"/>
  <c r="G888" i="13" s="1"/>
  <c r="I889" i="13"/>
  <c r="I888" i="13" s="1"/>
  <c r="K889" i="13"/>
  <c r="O889" i="13"/>
  <c r="O888" i="13" s="1"/>
  <c r="Q889" i="13"/>
  <c r="Q888" i="13" s="1"/>
  <c r="V889" i="13"/>
  <c r="G890" i="13"/>
  <c r="M890" i="13" s="1"/>
  <c r="I890" i="13"/>
  <c r="K890" i="13"/>
  <c r="O890" i="13"/>
  <c r="Q890" i="13"/>
  <c r="V890" i="13"/>
  <c r="V888" i="13" s="1"/>
  <c r="G891" i="13"/>
  <c r="I891" i="13"/>
  <c r="K891" i="13"/>
  <c r="K888" i="13" s="1"/>
  <c r="M891" i="13"/>
  <c r="O891" i="13"/>
  <c r="Q891" i="13"/>
  <c r="V891" i="13"/>
  <c r="G893" i="13"/>
  <c r="G892" i="13" s="1"/>
  <c r="I893" i="13"/>
  <c r="I892" i="13" s="1"/>
  <c r="K893" i="13"/>
  <c r="O893" i="13"/>
  <c r="O892" i="13" s="1"/>
  <c r="Q893" i="13"/>
  <c r="Q892" i="13" s="1"/>
  <c r="V893" i="13"/>
  <c r="G894" i="13"/>
  <c r="M894" i="13" s="1"/>
  <c r="I894" i="13"/>
  <c r="K894" i="13"/>
  <c r="K892" i="13" s="1"/>
  <c r="O894" i="13"/>
  <c r="Q894" i="13"/>
  <c r="V894" i="13"/>
  <c r="G895" i="13"/>
  <c r="I895" i="13"/>
  <c r="K895" i="13"/>
  <c r="M895" i="13"/>
  <c r="O895" i="13"/>
  <c r="Q895" i="13"/>
  <c r="V895" i="13"/>
  <c r="V892" i="13" s="1"/>
  <c r="G897" i="13"/>
  <c r="M897" i="13" s="1"/>
  <c r="I897" i="13"/>
  <c r="K897" i="13"/>
  <c r="O897" i="13"/>
  <c r="Q897" i="13"/>
  <c r="V897" i="13"/>
  <c r="G898" i="13"/>
  <c r="I898" i="13"/>
  <c r="K898" i="13"/>
  <c r="M898" i="13"/>
  <c r="O898" i="13"/>
  <c r="Q898" i="13"/>
  <c r="V898" i="13"/>
  <c r="G899" i="13"/>
  <c r="M899" i="13" s="1"/>
  <c r="I899" i="13"/>
  <c r="K899" i="13"/>
  <c r="O899" i="13"/>
  <c r="Q899" i="13"/>
  <c r="V899" i="13"/>
  <c r="G901" i="13"/>
  <c r="M901" i="13" s="1"/>
  <c r="I901" i="13"/>
  <c r="K901" i="13"/>
  <c r="O901" i="13"/>
  <c r="Q901" i="13"/>
  <c r="V901" i="13"/>
  <c r="G903" i="13"/>
  <c r="I903" i="13"/>
  <c r="K903" i="13"/>
  <c r="M903" i="13"/>
  <c r="O903" i="13"/>
  <c r="Q903" i="13"/>
  <c r="V903" i="13"/>
  <c r="G905" i="13"/>
  <c r="I905" i="13"/>
  <c r="K905" i="13"/>
  <c r="M905" i="13"/>
  <c r="O905" i="13"/>
  <c r="Q905" i="13"/>
  <c r="V905" i="13"/>
  <c r="G907" i="13"/>
  <c r="M907" i="13" s="1"/>
  <c r="I907" i="13"/>
  <c r="K907" i="13"/>
  <c r="O907" i="13"/>
  <c r="Q907" i="13"/>
  <c r="V907" i="13"/>
  <c r="G909" i="13"/>
  <c r="I909" i="13"/>
  <c r="K909" i="13"/>
  <c r="M909" i="13"/>
  <c r="O909" i="13"/>
  <c r="Q909" i="13"/>
  <c r="V909" i="13"/>
  <c r="G911" i="13"/>
  <c r="I911" i="13"/>
  <c r="K911" i="13"/>
  <c r="M911" i="13"/>
  <c r="O911" i="13"/>
  <c r="Q911" i="13"/>
  <c r="V911" i="13"/>
  <c r="G913" i="13"/>
  <c r="M913" i="13" s="1"/>
  <c r="I913" i="13"/>
  <c r="K913" i="13"/>
  <c r="O913" i="13"/>
  <c r="Q913" i="13"/>
  <c r="V913" i="13"/>
  <c r="G915" i="13"/>
  <c r="I915" i="13"/>
  <c r="K915" i="13"/>
  <c r="M915" i="13"/>
  <c r="O915" i="13"/>
  <c r="Q915" i="13"/>
  <c r="V915" i="13"/>
  <c r="AF918" i="13"/>
  <c r="G30" i="12"/>
  <c r="BA14" i="12"/>
  <c r="G8" i="12"/>
  <c r="G9" i="12"/>
  <c r="I9" i="12"/>
  <c r="I8" i="12" s="1"/>
  <c r="K9" i="12"/>
  <c r="K8" i="12" s="1"/>
  <c r="M9" i="12"/>
  <c r="O9" i="12"/>
  <c r="O8" i="12" s="1"/>
  <c r="Q9" i="12"/>
  <c r="Q8" i="12" s="1"/>
  <c r="V9" i="12"/>
  <c r="V8" i="12" s="1"/>
  <c r="G13" i="12"/>
  <c r="AE30" i="12" s="1"/>
  <c r="I13" i="12"/>
  <c r="K13" i="12"/>
  <c r="M13" i="12"/>
  <c r="O13" i="12"/>
  <c r="Q13" i="12"/>
  <c r="V13" i="12"/>
  <c r="G16" i="12"/>
  <c r="M16" i="12" s="1"/>
  <c r="I16" i="12"/>
  <c r="K16" i="12"/>
  <c r="O16" i="12"/>
  <c r="Q16" i="12"/>
  <c r="V16" i="12"/>
  <c r="G20" i="12"/>
  <c r="I20" i="12"/>
  <c r="K20" i="12"/>
  <c r="G21" i="12"/>
  <c r="M21" i="12" s="1"/>
  <c r="M20" i="12" s="1"/>
  <c r="I21" i="12"/>
  <c r="K21" i="12"/>
  <c r="O21" i="12"/>
  <c r="O20" i="12" s="1"/>
  <c r="Q21" i="12"/>
  <c r="Q20" i="12" s="1"/>
  <c r="V21" i="12"/>
  <c r="V20" i="12" s="1"/>
  <c r="AF30" i="12"/>
  <c r="I20" i="1"/>
  <c r="I19" i="1"/>
  <c r="I18" i="1"/>
  <c r="I17" i="1"/>
  <c r="I16" i="1"/>
  <c r="I82" i="1"/>
  <c r="J81" i="1" s="1"/>
  <c r="F45" i="1"/>
  <c r="G45" i="1"/>
  <c r="G25" i="1" s="1"/>
  <c r="A25" i="1" s="1"/>
  <c r="H44" i="1"/>
  <c r="I44" i="1" s="1"/>
  <c r="H43" i="1"/>
  <c r="I43" i="1" s="1"/>
  <c r="H42" i="1"/>
  <c r="H41" i="1"/>
  <c r="I41" i="1" s="1"/>
  <c r="H40" i="1"/>
  <c r="I40" i="1" s="1"/>
  <c r="H39" i="1"/>
  <c r="I39" i="1" s="1"/>
  <c r="I45" i="1" s="1"/>
  <c r="J79" i="1" l="1"/>
  <c r="J78" i="1"/>
  <c r="J77" i="1"/>
  <c r="J57" i="1"/>
  <c r="J58" i="1"/>
  <c r="J59" i="1"/>
  <c r="J60" i="1"/>
  <c r="J61" i="1"/>
  <c r="J62" i="1"/>
  <c r="J63" i="1"/>
  <c r="J64" i="1"/>
  <c r="J65" i="1"/>
  <c r="J66" i="1"/>
  <c r="J67" i="1"/>
  <c r="J68" i="1"/>
  <c r="J69" i="1"/>
  <c r="J70" i="1"/>
  <c r="J71" i="1"/>
  <c r="J72" i="1"/>
  <c r="J73" i="1"/>
  <c r="J74" i="1"/>
  <c r="J75" i="1"/>
  <c r="J76" i="1"/>
  <c r="G26" i="1"/>
  <c r="A26" i="1"/>
  <c r="G28" i="1"/>
  <c r="G23" i="1"/>
  <c r="M774" i="13"/>
  <c r="M847" i="13"/>
  <c r="M863" i="13"/>
  <c r="M747" i="13"/>
  <c r="M52" i="13"/>
  <c r="M561" i="13"/>
  <c r="M767" i="13"/>
  <c r="M418" i="13"/>
  <c r="M754" i="13"/>
  <c r="M805" i="13"/>
  <c r="M391" i="13"/>
  <c r="M389" i="13" s="1"/>
  <c r="M9" i="13"/>
  <c r="M8" i="13" s="1"/>
  <c r="M446" i="13"/>
  <c r="M445" i="13" s="1"/>
  <c r="G418" i="13"/>
  <c r="G301" i="13"/>
  <c r="G828" i="13"/>
  <c r="G774" i="13"/>
  <c r="G561" i="13"/>
  <c r="M876" i="13"/>
  <c r="M874" i="13" s="1"/>
  <c r="M106" i="13"/>
  <c r="M105" i="13" s="1"/>
  <c r="G8" i="13"/>
  <c r="M272" i="13"/>
  <c r="M271" i="13" s="1"/>
  <c r="M889" i="13"/>
  <c r="M888" i="13" s="1"/>
  <c r="M406" i="13"/>
  <c r="M405" i="13" s="1"/>
  <c r="G52" i="13"/>
  <c r="G754" i="13"/>
  <c r="M893" i="13"/>
  <c r="M892" i="13" s="1"/>
  <c r="G805" i="13"/>
  <c r="M8" i="12"/>
  <c r="J80" i="1"/>
  <c r="J39" i="1"/>
  <c r="J45" i="1" s="1"/>
  <c r="J43" i="1"/>
  <c r="J41" i="1"/>
  <c r="J44" i="1"/>
  <c r="J40" i="1"/>
  <c r="H45" i="1"/>
  <c r="I21" i="1"/>
  <c r="J28" i="1"/>
  <c r="J26" i="1"/>
  <c r="G38" i="1"/>
  <c r="F38" i="1"/>
  <c r="J23" i="1"/>
  <c r="J24" i="1"/>
  <c r="J25" i="1"/>
  <c r="J27" i="1"/>
  <c r="E24" i="1"/>
  <c r="E26" i="1"/>
  <c r="J82" i="1" l="1"/>
  <c r="A23" i="1"/>
  <c r="G24" i="1" l="1"/>
  <c r="A27" i="1" s="1"/>
  <c r="A24" i="1"/>
  <c r="G29" i="1" l="1"/>
  <c r="G27" i="1" s="1"/>
  <c r="A29"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<sst xmlns="http://schemas.openxmlformats.org/spreadsheetml/2006/main" count="5118" uniqueCount="1167">
  <si>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</si>
  <si>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</si>
  <si>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</si>
  <si>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</si>
  <si>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</si>
  <si>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</si>
  <si>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</si>
  <si>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</si>
  <si>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</si>
  <si>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</si>
  <si>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</si>
  <si>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</si>
  <si>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</si>
  <si>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</si>
  <si>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</si>
  <si>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</si>
  <si>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</si>
  <si>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</si>
  <si>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</si>
  <si>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</si>
  <si>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</si>
  <si>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</si>
  <si>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</si>
  <si>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</si>
  <si>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</si>
  <si>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</si>
  <si>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</si>
  <si>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</si>
  <si>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</si>
  <si>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</si>
  <si>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</si>
  <si>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</si>
  <si>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</si>
  <si>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</si>
  <si>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</si>
  <si>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</si>
  <si>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</si>
  <si>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</si>
  <si>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</si>
  <si>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</si>
  <si>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</si>
  <si>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</si>
  <si>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</si>
  <si>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901.1</t>
  </si>
  <si>
    <t>Drobné stavební (zednické) práce</t>
  </si>
  <si>
    <t>Statutární město Brno - MČ Brno-střed</t>
  </si>
  <si>
    <t>Dominikánská 2</t>
  </si>
  <si>
    <t>Brno</t>
  </si>
  <si>
    <t>60169</t>
  </si>
  <si>
    <t>44992785</t>
  </si>
  <si>
    <t>CZ44992785</t>
  </si>
  <si>
    <t>Stavba</t>
  </si>
  <si>
    <t>Ostatní a vedlejší náklady</t>
  </si>
  <si>
    <t>00</t>
  </si>
  <si>
    <t>Vedlejší a ostatní náklady</t>
  </si>
  <si>
    <t>Stavební objekt</t>
  </si>
  <si>
    <t>1</t>
  </si>
  <si>
    <t>Celkem za stavbu</t>
  </si>
  <si>
    <t>CZK</t>
  </si>
  <si>
    <t>#POPS</t>
  </si>
  <si>
    <t>Popis stavby: 901.1 - Drobné stavební (zednické) práce</t>
  </si>
  <si>
    <t>#POPO</t>
  </si>
  <si>
    <t>Popis objektu: 00 - Vedlejší a ostatní náklady</t>
  </si>
  <si>
    <t>#POPR</t>
  </si>
  <si>
    <t>Popis rozpočtu: 00 - Vedlejší a ostatní náklady</t>
  </si>
  <si>
    <t>Popis objektu: 1 - Drobné stavební (zednické) práce</t>
  </si>
  <si>
    <t>Popis rozpočtu: 1 - Drobné stavební (zednické) práce</t>
  </si>
  <si>
    <t>Rekapitulace dílů</t>
  </si>
  <si>
    <t>Typ dílu</t>
  </si>
  <si>
    <t>3</t>
  </si>
  <si>
    <t>Svislé a kompletní konstrukce</t>
  </si>
  <si>
    <t>34</t>
  </si>
  <si>
    <t>Stěny a příčky</t>
  </si>
  <si>
    <t>342</t>
  </si>
  <si>
    <t>Stěny a příčky montované lehké</t>
  </si>
  <si>
    <t>4</t>
  </si>
  <si>
    <t>Vodorovné konstrukce</t>
  </si>
  <si>
    <t>416</t>
  </si>
  <si>
    <t>Podhledy a mezistropy montované lehké</t>
  </si>
  <si>
    <t>61</t>
  </si>
  <si>
    <t>Úpravy povrchů vnitřní</t>
  </si>
  <si>
    <t>62</t>
  </si>
  <si>
    <t>Úpravy povrchů vnější</t>
  </si>
  <si>
    <t>63</t>
  </si>
  <si>
    <t>Podlahy a podlahové konstrukce</t>
  </si>
  <si>
    <t>635</t>
  </si>
  <si>
    <t>Suché podlahy</t>
  </si>
  <si>
    <t>95</t>
  </si>
  <si>
    <t>Dokončovací konstrukce na pozemních stavbách</t>
  </si>
  <si>
    <t>954</t>
  </si>
  <si>
    <t>Opláštění konstrukcí sádrokartonovými deskami</t>
  </si>
  <si>
    <t>96</t>
  </si>
  <si>
    <t>Bourání konstrukcí</t>
  </si>
  <si>
    <t>99</t>
  </si>
  <si>
    <t>Staveništní přesun hmot</t>
  </si>
  <si>
    <t>762</t>
  </si>
  <si>
    <t>Konstrukce tesařské</t>
  </si>
  <si>
    <t>763</t>
  </si>
  <si>
    <t>Dřevostavby</t>
  </si>
  <si>
    <t>764</t>
  </si>
  <si>
    <t>Konstrukce klempířské</t>
  </si>
  <si>
    <t>771</t>
  </si>
  <si>
    <t>Podlahy z dlaždic a obklady</t>
  </si>
  <si>
    <t>775</t>
  </si>
  <si>
    <t>Podlahy vlysové a parketové</t>
  </si>
  <si>
    <t>776</t>
  </si>
  <si>
    <t>Podlahy povlakové</t>
  </si>
  <si>
    <t>781</t>
  </si>
  <si>
    <t>Obklady keramické</t>
  </si>
  <si>
    <t>784</t>
  </si>
  <si>
    <t>Malby</t>
  </si>
  <si>
    <t>M22</t>
  </si>
  <si>
    <t>Montáž sdělovací a zabezp. techniky</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</si>
  <si>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</si>
  <si>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</si>
  <si>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</si>
  <si>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</si>
  <si>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</si>
  <si>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</si>
  <si>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</si>
  <si>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</si>
  <si>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</si>
  <si>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</si>
  <si>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</si>
  <si>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</si>
  <si>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</si>
  <si>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</si>
  <si>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</si>
  <si>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</si>
  <si>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</si>
  <si>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</si>
  <si>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</si>
  <si>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</si>
  <si>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</si>
  <si>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</si>
  <si>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</si>
  <si>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</si>
  <si>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</si>
  <si>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</si>
  <si>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</si>
  <si>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</si>
  <si>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</si>
  <si>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</si>
  <si>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</si>
  <si>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</si>
  <si>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</si>
  <si>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</si>
  <si>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</si>
  <si>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</si>
  <si>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</si>
  <si>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</si>
  <si>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25/ I</t>
  </si>
  <si>
    <t>Indiv</t>
  </si>
  <si>
    <t>VRN</t>
  </si>
  <si>
    <t>Běžná</t>
  </si>
  <si>
    <t>POL99_2</t>
  </si>
  <si>
    <t>Veškeré náklady spojené s vybudováním, provozem a odstraněním zařízení staveniště.</t>
  </si>
  <si>
    <t>POP</t>
  </si>
  <si>
    <t>Obsahuje náklady i na menší přenosné lešení, žebříky apod.</t>
  </si>
  <si>
    <t>Pevně stanovená sazba 2% z celkové ceny : 1</t>
  </si>
  <si>
    <t>VV</t>
  </si>
  <si>
    <t>005122010R</t>
  </si>
  <si>
    <t xml:space="preserve">Provoz objednatele </t>
  </si>
  <si>
    <t>POL99_1</t>
  </si>
  <si>
    <t>Náklady na ztížené provádění stavebních prací v důsledku nepřerušeného provozu na staveništi nebo v případech nepřerušeného provozu v objektech v nichž se stavební práce provádí.</t>
  </si>
  <si>
    <t>Pevně stanová sazba 1% z celkové ceny zakázky. : 1</t>
  </si>
  <si>
    <t>005124010R</t>
  </si>
  <si>
    <t>Koordinační činnost</t>
  </si>
  <si>
    <t>Koordinace stavebních a technologických dodávek stavby.</t>
  </si>
  <si>
    <t>Je uvažováno s pevnou sazbou 1% z celkové ceny zakázky. : 1</t>
  </si>
  <si>
    <t>0013</t>
  </si>
  <si>
    <t>Doprava na místo</t>
  </si>
  <si>
    <t xml:space="preserve">den   </t>
  </si>
  <si>
    <t>Vlastní</t>
  </si>
  <si>
    <t>OPN</t>
  </si>
  <si>
    <t>POL13_0</t>
  </si>
  <si>
    <t>1 den práce = 1 doprava</t>
  </si>
  <si>
    <t/>
  </si>
  <si>
    <t>Pokud budou náklady zakázky do 20tis. Kč, tak lze uplatnit  tuto položku.</t>
  </si>
  <si>
    <t>Ale pokud bude zakázka nad 20tis.je nutné započítat a zohlednit dopravu v položkách.</t>
  </si>
  <si>
    <t xml:space="preserve">Položka bude použita při objemu nákladů zakázky do 20 tisíc. : </t>
  </si>
  <si>
    <t xml:space="preserve">Nad 20 tisíc objemu nákladů zakázky bude doprava zohledněna v položkách. : </t>
  </si>
  <si>
    <t>SUM</t>
  </si>
  <si>
    <t>Položka zahrnuje přípravné a administrativní náklady spojené s realizací drobné zakázky.</t>
  </si>
  <si>
    <t>END</t>
  </si>
  <si>
    <t>Položkový soupis prací a dodávek</t>
  </si>
  <si>
    <t>310235241RT2</t>
  </si>
  <si>
    <t>Zazdívka otvorů o ploše do 0,0225 m2 ve zdivu nadzákladovém cihlami pálenými o tloušťce zdi do 300 mm, Prvek zdicí pálený funkce: cihla plná; dl = 290 mm; š = 140 mm; v = 65 mm; fb = 20,0 N/mm2</t>
  </si>
  <si>
    <t>kus</t>
  </si>
  <si>
    <t>801-4</t>
  </si>
  <si>
    <t>Práce</t>
  </si>
  <si>
    <t>POL1_</t>
  </si>
  <si>
    <t>včetně pomocného pracovního lešení</t>
  </si>
  <si>
    <t>SPI</t>
  </si>
  <si>
    <t>310235251RT2</t>
  </si>
  <si>
    <t>Zazdívka otvorů o ploše do 0,0225 m2 ve zdivu nadzákladovém cihlami pálenými o tloušťce zdi přes 300 do 450 mm, Prvek zdicí pálený funkce: cihla plná; dl = 290 mm; š = 140 mm; v = 65 mm; fb = 20,0 N/mm2</t>
  </si>
  <si>
    <t>310236241RT1</t>
  </si>
  <si>
    <t>Zazdívka otvorů o ploše přes 0,0225 m2 do 0,09 m2 ve zdivu nadzákladovém cihlami pálenými o tloušťce zdi do 300 mm, Prvek zdicí pálený funkce: cihla plná; dl = 290 mm; š = 140 mm; v = 65 mm; fb = 20,0 N/mm2</t>
  </si>
  <si>
    <t>310236251RT1</t>
  </si>
  <si>
    <t>Zazdívka otvorů o ploše přes 0,0225 m2 do 0,09 m2 ve zdivu nadzákladovém cihlami pálenými o tloušťce zdi přes 300 do 450 mm, Prvek zdicí pálený funkce: cihla plná; dl = 290 mm; š = 140 mm; v = 65 mm; fb = 20,0 N/mm2</t>
  </si>
  <si>
    <t>310238211RT1</t>
  </si>
  <si>
    <t>Zazdívka otvorů o ploše přes 0,25 m2 do 1 m2 ve zdivu nadzákladovém cihlami pálenými pro jakoukoliv maltu vápenocementovou, Prvek zdicí pálený funkce: cihla plná; dl = 290 mm; š = 140 mm; v = 65 mm; fb = 20,0 N/mm2</t>
  </si>
  <si>
    <t>m3</t>
  </si>
  <si>
    <t>310271420R00</t>
  </si>
  <si>
    <t>Zazdívka otvorů z pórobetonových tvárnic plochy do 0,25 m2, tloušťka zdiva 200 mm</t>
  </si>
  <si>
    <t>ve zdivu nadzákladovém, včetně pomocného pracovního lešení</t>
  </si>
  <si>
    <t>310271425R00</t>
  </si>
  <si>
    <t>Zazdívka otvorů z pórobetonových tvárnic plochy do 0,25 m2, tloušťka zdiva 250 mm</t>
  </si>
  <si>
    <t>310271430R00</t>
  </si>
  <si>
    <t>Zazdívka otvorů z pórobetonových tvárnic plochy do 0,25 m2, tloušťka zdiva 300 mm</t>
  </si>
  <si>
    <t>310271437R00</t>
  </si>
  <si>
    <t>Zazdívka otvorů z pórobetonových tvárnic plochy do 0,25 m2, tloušťka zdiva 375 mm</t>
  </si>
  <si>
    <t>310271520R00</t>
  </si>
  <si>
    <t>Zazdívka otvorů z pórobetonových tvárnic plochy od 0,25 m2 do 1 m2 , tloušťka zdiva 200 mm</t>
  </si>
  <si>
    <t>310271525R00</t>
  </si>
  <si>
    <t>Zazdívka otvorů z pórobetonových tvárnic plochy od 0,25 m2 do 1 m2 , tloušťka zdiva 250 mm</t>
  </si>
  <si>
    <t>310271530R00</t>
  </si>
  <si>
    <t>Zazdívka otvorů z pórobetonových tvárnic plochy od 0,25 m2 do 1 m2 , tloušťka zdiva 300 mm</t>
  </si>
  <si>
    <t>310271620R00</t>
  </si>
  <si>
    <t>Zazdívka otvorů z pórobetonových tvárnic plochy od 1 m2 do 4 m2, tloušťka zdiva 200 mm</t>
  </si>
  <si>
    <t>310271625R00</t>
  </si>
  <si>
    <t>Zazdívka otvorů z pórobetonových tvárnic plochy od 1 m2 do 4 m2, tloušťka zdiva 250 mm</t>
  </si>
  <si>
    <t>310271630R00</t>
  </si>
  <si>
    <t>Zazdívka otvorů z pórobetonových tvárnic plochy od 1 m2 do 4 m2, tloušťka zdiva 300 mm</t>
  </si>
  <si>
    <t>311271175R00</t>
  </si>
  <si>
    <t>Zdivo nosné z tvárnic porobetonových hladkých tloušťky 200 mm, charakteristická pevnost v tlaku fk = 2,60 MPa, součinitel prostupu tepla U=0,612 W/m2.K</t>
  </si>
  <si>
    <t>m2</t>
  </si>
  <si>
    <t>801-1</t>
  </si>
  <si>
    <t>311271176R00</t>
  </si>
  <si>
    <t>Zdivo nosné z tvárnic porobetonových hladkých tloušťky 250 mm, charakteristická pevnost v tlaku fk = 1,92 MPa, součinitel prostupu tepla U=0,503 W/m2.K</t>
  </si>
  <si>
    <t>311271177R00</t>
  </si>
  <si>
    <t>Zdivo nosné z tvárnic porobetonových hladkých tloušťky 300 mm, charakteristická pevnost v tlaku fk = 3,93 MPa, součinitel prostupu tepla U=0,541 W/m2.K</t>
  </si>
  <si>
    <t>311271178R00</t>
  </si>
  <si>
    <t>Zdivo nosné z tvárnic porobetonových hladkých tloušťky 375 mm, charakteristická pevnost v tlaku fk = 3,93 MPa, součinitel prostupu tepla U=0,442 W/m2.K</t>
  </si>
  <si>
    <t>311271186R00</t>
  </si>
  <si>
    <t>Zdivo nosné z tvárnic porobetonových pero-drážka tloušťky 250 mm, charakteristická pevnost v tlaku fk = 2,32 MPa, součinitel prostupu tepla U=0,429 W/m2.K</t>
  </si>
  <si>
    <t>311271187R00</t>
  </si>
  <si>
    <t>Zdivo nosné z tvárnic porobetonových pero-drážka tloušťky 300 mm, charakteristická pevnost v tlaku fk = 1,50 MPa, součinitel prostupu tepla U=0,33 W/m2.K</t>
  </si>
  <si>
    <t>311271188R00</t>
  </si>
  <si>
    <t>Zdivo nosné z tvárnic porobetonových pero-drážka tloušťky 375 mm, charakteristická pevnost v tlaku fk = 1,50 MPa, součinitel prostupu tepla U=0,267 W/m2.K</t>
  </si>
  <si>
    <t>317121043R00</t>
  </si>
  <si>
    <t>Překlady pórobetonové nosné délky 1250 mm, výšky 249 mm, šířky 250 mm</t>
  </si>
  <si>
    <t>317121044R00</t>
  </si>
  <si>
    <t>Překlady pórobetonové nosné délky 1490 mm, výšky 249 mm, šířky 250 mm</t>
  </si>
  <si>
    <t>317121047R00</t>
  </si>
  <si>
    <t>Překlady pórobetonové nenosné délky 1240 mm, šířky 75 mm, výšky 249 mm</t>
  </si>
  <si>
    <t>317121049R00</t>
  </si>
  <si>
    <t>Překlady pórobetonové nenosné délky 2500 mm, šířky 100 mm, výšky 249 mm</t>
  </si>
  <si>
    <t>319201311R00</t>
  </si>
  <si>
    <t>Vyrovnání nerovného povrchu jakoukoliv maltou  do 30 mm</t>
  </si>
  <si>
    <t>vnitřního i vnějšího zdiva, bez odsekání vadných cihel, bez pomocného lešení,</t>
  </si>
  <si>
    <t>340237211RT2</t>
  </si>
  <si>
    <t>Zazdívka otvorů o ploše přes  0,09 m2 do 0,25 m2 v příčkách nebo stěnách cihlami  pálenými  tloušťky do 100 mm, Prvek zdicí pálený funkce: cihla plná; dl = 290 mm; š = 140 mm; v = 65 mm; fb = 20,0 N/mm2</t>
  </si>
  <si>
    <t>340237212RT2</t>
  </si>
  <si>
    <t>Zazdívka otvorů o ploše přes  0,09 m2 do 0,25 m2 v příčkách nebo stěnách cihlami  pálenými  tloušťky nad 100 mm, Prvek zdicí pálený funkce: cihla plná; dl = 290 mm; š = 140 mm; v = 65 mm; fb = 20,0 N/mm2</t>
  </si>
  <si>
    <t>340238211RT2</t>
  </si>
  <si>
    <t>Zazdívka otvorů o ploše přes 0,25 m2 do 1 m2 v příčkách nebo stěnách cihlami  pálenými  tloušťky do 100 mm, Prvek zdicí pálený funkce: cihla plná; dl = 290 mm; š = 140 mm; v = 65 mm; fb = 20,0 N/mm2</t>
  </si>
  <si>
    <t>340238212RT2</t>
  </si>
  <si>
    <t>Zazdívka otvorů o ploše přes 0,25 m2 do 1 m2 v příčkách nebo stěnách cihlami  pálenými  tloušťky nad 100 mm, Prvek zdicí pálený funkce: cihla plná; dl = 290 mm; š = 140 mm; v = 65 mm; fb = 20,0 N/mm2</t>
  </si>
  <si>
    <t>340239211RT2</t>
  </si>
  <si>
    <t>Zazdívka otvorů o ploše přes 1 m2 do 4 m2 v příčkách nebo stěnách cihlami  pálenými  tloušťky do 100 mm, Prvek zdicí pálený funkce: cihla plná; dl = 290 mm; š = 140 mm; v = 65 mm; fb = 20,0 N/mm2</t>
  </si>
  <si>
    <t>340239212RT2</t>
  </si>
  <si>
    <t>Zazdívka otvorů o ploše přes 1 m2 do 4 m2 v příčkách nebo stěnách cihlami  pálenými  tloušťky nad 100 mm, Prvek zdicí pálený funkce: cihla plná; dl = 290 mm; š = 140 mm; v = 65 mm; fb = 20,0 N/mm2</t>
  </si>
  <si>
    <t>340271510R00</t>
  </si>
  <si>
    <t>Zazdívka otvorů příček z pórobetonových tvárnic plochy od 0,25 m2 do 1 m2, tloušťka zdiva 100 mm</t>
  </si>
  <si>
    <t>340271515R00</t>
  </si>
  <si>
    <t>Zazdívka otvorů příček z pórobetonových tvárnic plochy od 0,25 m2 do 1 m2, tloušťka zdiva 150 mm</t>
  </si>
  <si>
    <t>340271610R00</t>
  </si>
  <si>
    <t>Zazdívka otvorů příček z pórobetonových tvárnic plochy od 1 m2  do 4 m2, tloušťka zdiva 100 mm</t>
  </si>
  <si>
    <t>340271615R00</t>
  </si>
  <si>
    <t>Zazdívka otvorů příček z pórobetonových tvárnic plochy od 1 m2  do 4 m2, tloušťka zdiva 150 mm</t>
  </si>
  <si>
    <t>349231811RT2</t>
  </si>
  <si>
    <t>Přizdívka ostění s ozubem  přes 80 do 150 mm, Prvek zdicí pálený funkce: cihla plná; dl = 290 mm; š = 140 mm; v = 65 mm; fb = 20,0 N/mm2</t>
  </si>
  <si>
    <t>ve vybouraných otvorech, s vysekáním kapes pro zavázání, z jakýchkoliv cihel, z pomocného pracovního lešení o výšce podlahy do 1900 mm a pro zatížení do 1,5 kPa,</t>
  </si>
  <si>
    <t>349231821RT2</t>
  </si>
  <si>
    <t>Přizdívka ostění s ozubem  přes 150 do 300 mm, Prvek zdicí pálený funkce: cihla plná; dl = 290 mm; š = 140 mm; v = 65 mm; fb = 20,0 N/mm2</t>
  </si>
  <si>
    <t>349234831R00</t>
  </si>
  <si>
    <t>Doplnění zdiva (s dodáním hmot) okenních obrub, Prvek zdicí pálený funkce: cihla plná; dl = 290 mm; š = 140 mm; v = 65 mm; fb = 20,0 N/mm2</t>
  </si>
  <si>
    <t>m</t>
  </si>
  <si>
    <t>342255020R00</t>
  </si>
  <si>
    <t>Příčky z cihel a tvárnic nepálených příčky z příčkovek pórobetonových tloušťky 50 mm</t>
  </si>
  <si>
    <t>včetně pomocného lešení</t>
  </si>
  <si>
    <t>342255024R00</t>
  </si>
  <si>
    <t>Příčky z cihel a tvárnic nepálených příčky z příčkovek pórobetonových tloušťky 100 mm</t>
  </si>
  <si>
    <t>342255026R00</t>
  </si>
  <si>
    <t>Příčky z cihel a tvárnic nepálených příčky z příčkovek pórobetonových tloušťky 125 mm</t>
  </si>
  <si>
    <t>342255028R00</t>
  </si>
  <si>
    <t>Příčky z cihel a tvárnic nepálených příčky z příčkovek pórobetonových tloušťky 150 mm</t>
  </si>
  <si>
    <t>342255032R00</t>
  </si>
  <si>
    <t>Příčky z cihel a tvárnic nepálených příčky z příčkovek pórobetonových tloušťky 200 mm</t>
  </si>
  <si>
    <t>346244313R00</t>
  </si>
  <si>
    <t>Obezdívka van a WC modulů z pórobetonu tloušťky 100 mm</t>
  </si>
  <si>
    <t>346244315R00</t>
  </si>
  <si>
    <t>Obezdívka van a WC modulů z pórobetonu tloušťky 150 mm</t>
  </si>
  <si>
    <t>346255121R00</t>
  </si>
  <si>
    <t>Obklad překladů a věnců stěn z desek pórobetonových tloušťky 50 mm</t>
  </si>
  <si>
    <t>346255122R00</t>
  </si>
  <si>
    <t>Obklad překladů a věnců stěn z desek pórobetonových tloušťky 75 mm</t>
  </si>
  <si>
    <t>346255123R00</t>
  </si>
  <si>
    <t>Obklad překladů a věnců stěn z desek pórobetonových tloušťky 100 mm</t>
  </si>
  <si>
    <t>346275111R00</t>
  </si>
  <si>
    <t>Přizdívky a obezdívky z desek pórobetonových tloušťky 50 mm</t>
  </si>
  <si>
    <t>s pomocným lešením o výšce podlahy do 1900 mm a pro zatížení do 1,5 kPa.</t>
  </si>
  <si>
    <t>346275112R00</t>
  </si>
  <si>
    <t>Přizdívky a obezdívky z desek pórobetonových tloušťky 75 mm</t>
  </si>
  <si>
    <t>346275113R00</t>
  </si>
  <si>
    <t>Přizdívky a obezdívky z desek pórobetonových tloušťky 100 mm</t>
  </si>
  <si>
    <t>346275115R00</t>
  </si>
  <si>
    <t>Přizdívky a obezdívky z desek pórobetonových tloušťky 150 mm</t>
  </si>
  <si>
    <t>346275116R00</t>
  </si>
  <si>
    <t>Přizdívky a obezdívky z desek pórobetonových tloušťky 200 mm</t>
  </si>
  <si>
    <t>346244381R00</t>
  </si>
  <si>
    <t>Plentování ocelových nosníků jednostranné výšky do 200 mm, Prvek zdicí pálený funkce: cihla plná; dl = 290 mm; š = 140 mm; v = 65 mm; fb = 20,0 N/mm2</t>
  </si>
  <si>
    <t>jakýmikoliv cihlami,</t>
  </si>
  <si>
    <t>342011121R00</t>
  </si>
  <si>
    <t>Příčky z desek sádrokartonových jednoduché opláštění bez izolace, konstrukce CW 50 tloušťka příčky 75 mm, desky standard, tloušťky 12,5 mm,  , požární odolnost EI 15, Deska sádrokartonová stavební; A; tl = 12,5 mm</t>
  </si>
  <si>
    <t>zřízení nosné konstrukce příčky, vložení tepelné izolace tl. do 5 cm, montáž desek, tmelení spár Q2 a úprava rohů. Včetně dodávek materiálu.</t>
  </si>
  <si>
    <t>Příčka sádrokartonová, jednoduchá ocelová konstrukce, 1x opláštěná, tl. 75 mm, bez minerální izolace, desky standard tl. 12,5 mm. Požární odolnost EI 15.</t>
  </si>
  <si>
    <t>342011123R00</t>
  </si>
  <si>
    <t>Příčky z desek sádrokartonových jednoduché opláštění bez izolace, konstrukce CW 50 tloušťka příčky 75 mm, desky impregnované, tloušťky 12,5 mm,  , požární odolnost EI 15, Deska sádrokartonová voděodolná; H2; tl = 12,5 mm</t>
  </si>
  <si>
    <t>Příčka sádrokartonová jednoduchá ocelová konstrukce, 1x opláštěná, tl. 75 mm, bez minerální izolace, desky impregnované RBI (H2) tl. 12,5 mm. Požární odolnost EI 15.</t>
  </si>
  <si>
    <t>342011131R00</t>
  </si>
  <si>
    <t>Příčky z desek sádrokartonových jednoduché opláštění bez izolace, konstrukce CW 50 tloušťka příčky 80 mm, desky standard, tloušťky 15 mm,  , požární odolnost EI 15, Deska sádrokartonová</t>
  </si>
  <si>
    <t>Příčka sádrokartonová  jednoduchá ocelová konstrukce, 1x opláštěná, tl. 80 mm, bez izolace, desky standard RB (A) tl. 15 mm. Požární odolnost EI 15.</t>
  </si>
  <si>
    <t>342011134R00</t>
  </si>
  <si>
    <t>Příčky z desek sádrokartonových jednoduché opláštění bez izolace, konstrukce CW 50 tloušťka příčky 80 mm, desky protipožární impregnované, tloušťky 15 mm,  , požární odolnost EI 15, Deska sádrokartonová voděodolná, protipožární; H2, F, D; tl = 15,0 mm</t>
  </si>
  <si>
    <t>Příčka sádrokartonová Rigips, jednoduchá ocelová konstrukce, 1x opláštěná, tl. 80 mm, bez izolace, desky protipožární impregnované RFI (DFH2) tl. 15 mm. Požární odolnost EI 15.</t>
  </si>
  <si>
    <t>342012321RT1</t>
  </si>
  <si>
    <t>Příčky z desek sádrokartonových jednoduché opláštění, jednoduchá konstrukce CW 100 tloušťka příčky 125 mm, desky standard, tloušťky 12,5 mm, tloušťka izolace 50 mm, požární odolnost EI 30, Deska sádrokartonová stavební; A; tl = 12,5 mm</t>
  </si>
  <si>
    <t>Příčka sádrokartonová , jednoduchá ocelová konstrukce, 1x opláštěná, tl. 125 mm, s minerální izolací tl. 50 mm, desky standard RB (A)  tl. 12,5 mm. Požární odolnost EI 30.</t>
  </si>
  <si>
    <t>Maximální výška stěny 4000 mm.</t>
  </si>
  <si>
    <t>342012322RT4</t>
  </si>
  <si>
    <t>Příčky z desek sádrokartonových jednoduché opláštění, jednoduchá konstrukce CW 100 tloušťka příčky 125 mm, desky protipožární, tloušťky 12,5 mm, tloušťka izolace 80 mm, požární odolnost EI 45, Deska sádrokartonová protipožární; F, D; tl = 12,5 mm</t>
  </si>
  <si>
    <t>Příčka sádrokartonová, jednoduchá ocelová konstrukce, 1x opláštěná, tl. 125 mm, s minerální izolací tl. 80 mm, desky protipožární RF (DF)  tl. 12,5 mm. Požární odolnost EI 45.</t>
  </si>
  <si>
    <t>Maximální výška stěny 3000 mm.</t>
  </si>
  <si>
    <t>342012324RT4</t>
  </si>
  <si>
    <t>Příčky z desek sádrokartonových jednoduché opláštění, jednoduchá konstrukce CW 100 tloušťka příčky 125 mm, desky protipožární impregnované, tloušťky 12,5 mm, tloušťka izolace 80 mm, požární odolnost EI 45, Deska sádrokartonová voděodolná, protipožární; H2, F, D; tl = 12,5 mm</t>
  </si>
  <si>
    <t>Příčka sádrokartonová , jednoduchá ocelová konstrukce, 1x opláštěná, tl. 125 mm, s minerální izolací tl. 80 mm, desky protipožární impregnované RFI (DFH2)  tl. 12,5 mm. Požární odolnost EI 45.</t>
  </si>
  <si>
    <t>342012332RT2</t>
  </si>
  <si>
    <t>Příčky z desek sádrokartonových jednoduché opláštění, jednoduchá konstrukce CW 100 tloušťka příčky 130 mm, desky protipožární, tloušťky 15 mm, tloušťka izolace 50 mm, požární odolnost EI 60, Deska sádrokartonová protipožární; F, D; tl = 15,0 mm</t>
  </si>
  <si>
    <t>Příčka sádrokartonová  jednoduchá ocelová konstrukce, 1x opláštěná, tl. 130 mm, s minerální izolací tl. 50 mm, desky protipožární RF (DF)  tl. 15 mm. Požární odolnost EI 60.</t>
  </si>
  <si>
    <t>Maximální výška stěny 4100 mm.</t>
  </si>
  <si>
    <t>342012334RT2</t>
  </si>
  <si>
    <t>Příčky z desek sádrokartonových jednoduché opláštění, jednoduchá konstrukce CW 100 tloušťka příčky 130 mm, desky protipožární impregnované, tloušťky 15 mm, tloušťka izolace 50 mm, požární odolnost EI 60, Deska sádrokartonová voděodolná, protipožární; H2, F, D; tl = 15,0 mm</t>
  </si>
  <si>
    <t>Příčka sádrokartonová jednoduchá ocelová konstrukce, 1x opláštěná, tl. 130 mm, s minerální izolací tl.50 mm, desky protipožární impregnované RFI (DFH2)  tl. 15 mm. Požární odolnost EI 60.</t>
  </si>
  <si>
    <t>342013121R00</t>
  </si>
  <si>
    <t>Příčky z desek sádrokartonových dvojité opláštění, jednoduchá konstrukce CW 50  tloušťka příčky 100 mm, desky standard, tloušťky 12,5 mm, tloušťka izolace 50 mm, požární odolnost EI 60, Deska sádrokartonová stavební; A; tl = 12,5 mm</t>
  </si>
  <si>
    <t>Příčka sádrokartonová  jednoduchá ocelová konstrukce, 2x opláštěná, tl. 100 mm, s minerální izolací tl. 50 mm, desky standard RB (A)  tl. 12,5 mm. Požární odolnost EI 60.</t>
  </si>
  <si>
    <t>Maximální výška stěny 3600 mm.</t>
  </si>
  <si>
    <t>342013122R00</t>
  </si>
  <si>
    <t>Příčky z desek sádrokartonových dvojité opláštění, jednoduchá konstrukce CW 50  tloušťka příčky 100 mm, desky protipožární, tloušťky 12,5 mm, tloušťka izolace 40 mm, požární odolnost EI 90, Deska sádrokartonová protipožární; F, D; tl = 12,5 mm</t>
  </si>
  <si>
    <t>Příčka sádrokartonová  jednoduchá ocelová konstrukce, 2x opláštěná, tl. 100 mm, s minerální izolací tl. 40 mm, desky protipožární RF (DF)  tl. 12,5 mm. Požární odolnost EI 90.</t>
  </si>
  <si>
    <t>342013123R00</t>
  </si>
  <si>
    <t>Příčky z desek sádrokartonových dvojité opláštění, jednoduchá konstrukce CW 50  tloušťka příčky 100 mm, desky impregnované, tloušťky 12,5 mm, tloušťka izolace 50 mm, požární odolnost EI 60, Deska sádrokartonová voděodolná; H2; tl = 12,5 mm</t>
  </si>
  <si>
    <t>Příčka sádrokartonová  jednoduchá ocelová konstrukce, 2x opláštěná, tl. 100 mm, s minerální izolací tl. 50 mm, desky impregnované RBI (H2)  tl. 12,5 mm. Požární odolnost EI 60.</t>
  </si>
  <si>
    <t>342013124R00</t>
  </si>
  <si>
    <t>Příčky z desek sádrokartonových dvojité opláštění, jednoduchá konstrukce CW 50  tloušťka příčky 100 mm, desky protipožární impregnované, tloušťky 12,5 mm, tloušťka izolace 40 mm, požární odolnost EI 90, Deska sádrokartonová voděodolná, protipožární; H2, F, D; tl = 12,5 mm</t>
  </si>
  <si>
    <t>Příčka sádrokartonová  jednoduchá ocelová konstrukce, 2x opláštěná, tl. 100 mm, s minerální izolací tl. 40 mm, desky protipožární impregnované RFI (DFH2)  tl. 12,5 mm. Požární odolnost EI 90.</t>
  </si>
  <si>
    <t>342013125R00</t>
  </si>
  <si>
    <t>Příčky z desek sádrokartonových dvojité opláštění, jednoduchá konstrukce CW 50  tloušťka příčky 100 mm, desky akustické, tloušťky 12,5 mm, tloušťka izolace 40 mm, požární odolnost EI 90, vzduchová neprůzvučnost Rw 58 dB, Deska sádrokartonová akustická, protipožární, samočisticí; F, D; tl = 12,5 mm</t>
  </si>
  <si>
    <t>Příčka sádrokartonová  jednoduchá ocelová konstrukce, 2x opláštěná, celková tl. 100 mm, s minerální izolací tl. 40 mm s objem. hmotností 16 kg/m3, desky akustické MA tl. 12,5 mm. Požární odolnost EI 90. Vzduchová neprůzvučnost Rw 58 dB.</t>
  </si>
  <si>
    <t>Maximální výška stěny v kategorii A je 4500 mm, v kat. C a D 3600 mm.</t>
  </si>
  <si>
    <t>342013221R00</t>
  </si>
  <si>
    <t>Příčky z desek sádrokartonových dvojité opláštění, jednoduchá konstrukce CW 75 tloušťka příčky 125 mm, desky standard, tloušťky12,5 mm, tloušťka izolace 80 mm, požární odolnost EI 60, Deska sádrokartonová stavební; A; tl = 12,5 mm</t>
  </si>
  <si>
    <t>Příčka sádrokartonová jednoduchá ocelová konstrukce, 2x opláštěná, tl. 125 mm, s minerální izolací tl. 80 mm, desky standard RB (A)  tl. 12,5 mm. Požární odolnost EI 60.</t>
  </si>
  <si>
    <t>342013222R00</t>
  </si>
  <si>
    <t>Příčky z desek sádrokartonových dvojité opláštění, jednoduchá konstrukce CW 75 tloušťka příčky 125 mm, desky protipožární, tloušťky12,5 mm, tloušťka izolace 40 mm, požární odolnost EI 90, Deska sádrokartonová protipožární; F, D; tl = 12,5 mm</t>
  </si>
  <si>
    <t>Příčka sádrokartonová jednoduchá ocelová konstrukce, 2x opláštěná, tl. 125 mm, s minerální izolací tl. 40 mm, desky protipožární RF (DF)  tl. 12,5 mm. Požární odolnost EI 90.</t>
  </si>
  <si>
    <t>Maximální výška stěny 5200 mm.</t>
  </si>
  <si>
    <t>342013223R00</t>
  </si>
  <si>
    <t>Příčky z desek sádrokartonových dvojité opláštění, jednoduchá konstrukce CW 75 tloušťka příčky 125 mm, desky impregnované, tloušťky12,5 mm, tloušťka izolace 80 mm, požární odolnost EI 60, Deska sádrokartonová voděodolná; H2; tl = 12,5 mm</t>
  </si>
  <si>
    <t>Příčka sádrokartonová jednoduchá ocelová konstrukce, 2x opláštěná, tl. 125 mm, s minerální izolací tl. 80 mm, desky impregnované RBI (H2)  tl. 12,5 mm. Požární odolnost EI 60.</t>
  </si>
  <si>
    <t>342013224R00</t>
  </si>
  <si>
    <t>Příčky z desek sádrokartonových dvojité opláštění, jednoduchá konstrukce CW 75 tloušťka příčky 125 mm, desky protipožární impregnované, tloušťky12,5 mm, tloušťka izolace 40 mm, požární odolnost EI 90, Deska sádrokartonová voděodolná, protipožární; H2, F, D; tl = 12,5 mm</t>
  </si>
  <si>
    <t>Příčka sádrokartonová  jednoduchá ocelová konstrukce, 2x opláštěná, tl. 125 mm, s minerální izolací tl. 40 mm, desky impregnované RFI (DFH2)  tl. 12,5 mm. Požární odolnost EI 90.</t>
  </si>
  <si>
    <t>342013225R00</t>
  </si>
  <si>
    <t>Příčky z desek sádrokartonových dvojité opláštění, jednoduchá konstrukce CW 75 tloušťka příčky 125 mm, desky akustické protipožární, tloušťky12,5 mm, tloušťka izolace 80 mm, požární odolnost EI 90, vzduchová neprůzvučnost Rw 6..., Deska sádrokartonová akustická, protipožární, samočisticí; F, D; tl = 12,5 mm</t>
  </si>
  <si>
    <t>Příčka sádrokartonová  jednoduchá ocelová konstrukce, 2x opláštěná, tl. 127 mm, s minerální izolací tl. 80 mm, desky akustické MA (DF)  tl. 12,5 mm. Požární odolnost EI 90.</t>
  </si>
  <si>
    <t>Vzduchová neprůzvučnost Rw 60 dB.</t>
  </si>
  <si>
    <t>Maximální výška stěny v kategorii A je 5800 mm, v kat. C a D 5200 mm.</t>
  </si>
  <si>
    <t>342015222R00</t>
  </si>
  <si>
    <t>Příčky z desek sádrokartonových jednoduchá ocelová konstrukce CW 75, 3x opláštění tloušťka příčky 150 mm, desky protipožární, tloušťky 12,5 mm, tloušťka izolace 60 mm, požární odolnost EI 120, Deska sádrokartonová protipožární; F, D; tl = 12,5 mm</t>
  </si>
  <si>
    <t>Příčka sádrokartonová  jednoduchá ocelová konstrukce, 3x opláštěná, tl. 150 mm, s minerální izolací tl. 60 mm, desky protipožární RF (DF)  tl. 12,5 mm. Požární odolnost EI 120.</t>
  </si>
  <si>
    <t>342015322R00</t>
  </si>
  <si>
    <t>Příčky z desek sádrokartonových jednoduchá ocelová konstrukce CW 100, 3x opláštění tloušťka příčky 175 mm, desky protipožární, tloušťky 12,5 mm, tloušťka izolace 80 mm, požární odolnoet EI 120, Deska sádrokartonová protipožární; F, D; tl = 12,5 mm</t>
  </si>
  <si>
    <t>Příčka sádrokartonová jednoduchá ocelová konstrukce, 3x opláštěná, tl. 175 mm, s minerální izolací tl. 80 mm, desky protipožární RF (DF)  tl. 12,5 mm. Požární odolnost EI 120.</t>
  </si>
  <si>
    <t>342015324R00</t>
  </si>
  <si>
    <t>Příčky z desek sádrokartonových jednoduchá ocelová konstrukce CW 100, 3x opláštění tloušťka příčky 175 mm, desky protipožární impregnované, tloušťky 12,5 mm, tloušťka izolace 80 mm, požární odolnoet EI 120, Deska sádrokartonová voděodolná, protipožární; H2, F, D; tl = 12,5 mm</t>
  </si>
  <si>
    <t>Příčka sádrokartonová  jednoduchá ocelová konstrukce, 3x opláštěná, tl. 175 mm, s minerální izolací tl. 80 mm, desky protipožární impregnované RFI (DFH2)  tl. 12,5 mm. Požární odolnost EI 120.</t>
  </si>
  <si>
    <t>342016221R00</t>
  </si>
  <si>
    <t>Příčky z desek sádrokartonových dvojité opláštění, dvojitá konstrukce CW 75  tloušťka příčky 205 mm, desky standard, tloušťky 12,5 mm, tloušťka izolace 50 mm, požární odolnost EI 60, Deska sádrokartonová stavební; A; tl = 12,5 mm</t>
  </si>
  <si>
    <t>Příčka sádrokartonová  dvojitá ocelová konstrukce, 2x opláštěná, tl. 205 mm, s minerální izolací tl. 50 mm, desky standard RB (A)  tl. 12,5 mm. Požární odolnost EI 60.</t>
  </si>
  <si>
    <t>342016222R00</t>
  </si>
  <si>
    <t>Příčky z desek sádrokartonových dvojité opláštění, dvojitá konstrukce CW 75  tloušťka příčky 205 mm, desky protipožární , tloušťky 12,5 mm, tloušťka izolace 50 mm, požární odolnost EI 90, Deska sádrokartonová protipožární; F, D; tl = 12,5 mm</t>
  </si>
  <si>
    <t>Příčka sádrokartonová dvojitá ocelová konstrukce, 2x opláštěná, tl. 205 mm, s minerální izolací tl. 50 mm, desky protipožární RF (DF)  tl. 12,5 mm. Požární odolnost EI 90.</t>
  </si>
  <si>
    <t>342016223R00</t>
  </si>
  <si>
    <t>Příčky z desek sádrokartonových dvojité opláštění, dvojitá konstrukce CW 75  tloušťka příčky 205 mm, desky impregnované, tloušťky 12,5 mm, tloušťka izolace 50 mm, požární odolnost EI 60, Deska sádrokartonová voděodolná; H2; tl = 12,5 mm</t>
  </si>
  <si>
    <t>Příčka sádrokartonová  dvojitá ocelová konstrukce, 2x opláštěná, tl. 205 mm, s minerální izolací tl. 50 mm, desky impregnované RBI (H2)  tl. 12,5 mm. Požární odolnost EI 60.</t>
  </si>
  <si>
    <t>342016224R00</t>
  </si>
  <si>
    <t>Příčky z desek sádrokartonových dvojité opláštění, dvojitá konstrukce CW 75  tloušťka příčky 205 mm, desky protipožární impregnované, tloušťky 12,5 mm, tloušťka izolace 50 mm, požární odolnost EI 90, Deska sádrokartonová voděodolná, protipožární; H2, F, D; tl = 12,5 mm</t>
  </si>
  <si>
    <t>Příčka sádrokartonová , dvojitá ocelová konstrukce, 2x opláštěná, tl. 205 mm, s minerální izolací tl. 50 mm, desky protipožární impregnované RFI (DFH2)  tl. 12,5 mm. Požární odolnost EI 90.</t>
  </si>
  <si>
    <t>342262411RT4</t>
  </si>
  <si>
    <t>Příčky z desek sádrokartonových instalační příčky, dvojitá ocelová konstrukce CW 50, 2x opláštění tloušťka příčky od 220 mm, desky protipožární impregnované, tloušťky 12,5 mm, tloušťka izolace 50 mm, Deska sádrokartonová voděodolná, protipožární; H2, F, D; tl = 12,5 mm</t>
  </si>
  <si>
    <t xml:space="preserve"> tl. 220 mm - dvojitá příčka s dvojitým opláštěním.</t>
  </si>
  <si>
    <t>V položce jsou zakalkulovány náklady na zřízení nosné konstrukce, vložení tepelné izolace tl. 5 cm, dodávka a montáž desek včetně úpravy spar a rohů.</t>
  </si>
  <si>
    <t>V položce není zakalkulována povrchová úprava stěn a náklady na pomocné lešení.</t>
  </si>
  <si>
    <t>342262411RT3</t>
  </si>
  <si>
    <t>Příčky z desek sádrokartonových instalační příčky, dvojitá ocelová konstrukce CW 50, 2x opláštění tloušťka příčky od 220 mm, desky impregnované, tloušťky 12,5 mm, tloušťka izolace 50 mm, Deska sádrokartonová voděodolná; H2; tl = 12,5 mm</t>
  </si>
  <si>
    <t>347016111R00</t>
  </si>
  <si>
    <t>Předstěny opláštěné sádrokartonovými deskami volně stojící, bez izolace 1x nosná ocelová konstrukce CW 50, jednoduše opláštěná, desky standard, tloušťky 12,5 mm, tloušťka stěny 65 mm, požární odolnost EI 15, Deska sádrokartonová stavební; A; tl = 12,5 mm</t>
  </si>
  <si>
    <t>- nezbytné úpravy desek na příslušný rozměr</t>
  </si>
  <si>
    <t>- úpravy rohů, koutů a hran konstrukcí ze sádrokartonu</t>
  </si>
  <si>
    <t>- standardního tmelení Q2, to je: základní tmelení Q1+ dodatečné tmelení (tmelení najemno) a případné přebroušení.</t>
  </si>
  <si>
    <t>347016112R00</t>
  </si>
  <si>
    <t>Předstěny opláštěné sádrokartonovými deskami volně stojící, bez izolace 1x nosná ocelová konstrukce CW 50, jednoduše opláštěná, desky protipožární, tloušťky 12,5 mm, tloušťka stěny 65 mm,  , Deska sádrokartonová protipožární; F, D; tl = 12,5 mm</t>
  </si>
  <si>
    <t>347016113R00</t>
  </si>
  <si>
    <t>Předstěny opláštěné sádrokartonovými deskami volně stojící, bez izolace 1x nosná ocelová konstrukce CW 50, jednoduše opláštěná, desky impregnované, tloušťky 12,5 mm, tloušťka stěny 65 mm, požární odolnost EI 15, Deska sádrokartonová voděodolná; H2; tl = 12,5 mm</t>
  </si>
  <si>
    <t>347016114R00</t>
  </si>
  <si>
    <t>Předstěny opláštěné sádrokartonovými deskami volně stojící, bez izolace 1x nosná ocelová konstrukce CW 50, jednoduše opláštěná, desky protipožární impregnované, tloušťky 12,5 mm, tloušťka stěny 65 mm,  , Deska sádrokartonová voděodolná, protipožární; H2, F, D; tl = 12,5 mm</t>
  </si>
  <si>
    <t>347016221R00</t>
  </si>
  <si>
    <t>Předstěny opláštěné sádrokartonovými deskami volně stojící, bez izolace 1x nosná ocelová konstrukce CW 75, dvojité opláštění, desky standard, tloušťky 12,5 mm, tloušťka stěny 100 mm, požární odolnost EI 45, Deska sádrokartonová stavební; A; tl = 12,5 mm</t>
  </si>
  <si>
    <t>347016222R00</t>
  </si>
  <si>
    <t>Předstěny opláštěné sádrokartonovými deskami volně stojící, bez izolace 1x nosná ocelová konstrukce CW 75, dvojité opláštění, desky protipožární, tloušťky 12,5 mm, tloušťka stěny 100 mm,  , Deska sádrokartonová protipožární; F, D; tl = 12,5 mm</t>
  </si>
  <si>
    <t>347016223R00</t>
  </si>
  <si>
    <t>Předstěny opláštěné sádrokartonovými deskami volně stojící, bez izolace 1x nosná ocelová konstrukce CW 75, dvojité opláštění, desky standard, tloušťky 12,5 mm, tloušťka stěny 100 mm, požární odolnost EI 45, Deska sádrokartonová voděodolná; H2; tl = 12,5 mm</t>
  </si>
  <si>
    <t>347016231R00</t>
  </si>
  <si>
    <t>Předstěny opláštěné sádrokartonovými deskami volně stojící, bez izolace 1x nosná ocelová konstrukce CW 100, dvojité opláštění, desky standard, tloušťky 12,5 mm, tloušťka stěny 125 mm, požární odolnost EI 45, Deska sádrokartonová stavební; A; tl = 12,5 mm</t>
  </si>
  <si>
    <t>347016232R00</t>
  </si>
  <si>
    <t>Předstěny opláštěné sádrokartonovými deskami volně stojící, bez izolace 1x nosná ocelová konstrukce CW 100, dvojité opláštění, desky protipožární, tloušťky 12,5 mm, tloušťka stěny 125 mm,  , Deska sádrokartonová protipožární; F, D; tl = 12,5 mm</t>
  </si>
  <si>
    <t>347016233R00</t>
  </si>
  <si>
    <t>Předstěny opláštěné sádrokartonovými deskami volně stojící, bez izolace 1x nosná ocelová konstrukce CW 100, dvojité opláštění, desky impregnované, tloušťky 12,5 mm, tloušťka stěny 125 mm, požární odolnost EI 45, Deska sádrokartonová voděodolná; H2; tl = 12,5 mm</t>
  </si>
  <si>
    <t>413200011RAA</t>
  </si>
  <si>
    <t xml:space="preserve">Dodatečné osazení válc. nosníků do kapes ve zdivu vysekání kapes, zazdívka zhlaví, I č. 18 </t>
  </si>
  <si>
    <t>AP-HSV</t>
  </si>
  <si>
    <t>Agregovaná položka</t>
  </si>
  <si>
    <t>POL2_</t>
  </si>
  <si>
    <t>vysekání kapes do zdiva, osazení a dodávka válcovaných nosníků na cementovou maltu (min MC 15), zazdívka zhlaví.</t>
  </si>
  <si>
    <t>416021123R00</t>
  </si>
  <si>
    <t>Podhledy na kovové konstrukci opláštěné deskami sádrokartonovými nosná konstrukce z profilů CD s přímým uchycením 1x deska, tloušťky 12,5 mm, impregnovaná, bez izolace, Deska sádrokartonová voděodolná; H2; tl = 12,5 mm</t>
  </si>
  <si>
    <t>Podhledy sádrokartonové  kovová konstrukce CD s přímým uchycením, 1x opláštěná, bez  minerální izolace, desky impregnované RBI (H2) tl. 12,5mm</t>
  </si>
  <si>
    <t>s úpravou rohů, koutů a hran konstrukcí, přebroušení a tmelení spár,</t>
  </si>
  <si>
    <t>416021124R00</t>
  </si>
  <si>
    <t>Podhledy na kovové konstrukci opláštěné deskami sádrokartonovými nosná konstrukce z profilů CD s přímým uchycením 1x deska, tloušťky 12,5 mm, protipožární impregnovaná, bez izolace, Deska sádrokartonová voděodolná, protipožární; H2, F, D; tl = 12,5 mm</t>
  </si>
  <si>
    <t>Podhledy sádrokartonové, kovová konstrukce CD s přímým uchycením, 1x opláštěná, bez  minerální izolace, desky protipožární impregnované RFI (DFH2) tl. 12,5mm</t>
  </si>
  <si>
    <t>416021121R00</t>
  </si>
  <si>
    <t>Podhledy na kovové konstrukci opláštěné deskami sádrokartonovými nosná konstrukce z profilů CD s přímým uchycením 1x deska, tloušťky 12,5 mm, standard, bez izolace, Deska sádrokartonová stavební; A; tl = 12,5 mm</t>
  </si>
  <si>
    <t>Podhledy sádrokartonové , kovová konstrukce CD s přímým uchycením, 1x opláštěná, bez  minerální izolace, desky standard RB (A) tl. 12,5mm</t>
  </si>
  <si>
    <t>416021125R00</t>
  </si>
  <si>
    <t>Podhledy na kovové konstrukci opláštěné deskami sádrokartonovými nosná konstrukce z profilů CD s přímým uchycením 1x deska, tloušťky 15 mm, standard, s minerální izolací tl. 40 mm, Deska sádrokartonová stavební; A; tl = 15,0 mm</t>
  </si>
  <si>
    <t>Podhledy sádrokartonové, kovová konstrukce CD s přímým uchycením, 1x opláštěná, s minerální izolací, desky standard RB (A) tl. 15mm</t>
  </si>
  <si>
    <t>416021128R00</t>
  </si>
  <si>
    <t>Podhledy na kovové konstrukci opláštěné deskami sádrokartonovými nosná konstrukce z profilů CD s přímým uchycením 1x deska, tloušťky 15 mm, protipožární impregnovaná, s minerální izolací tl. 40 mm, Deska sádrokartonová voděodolná, protipožární; H2, F, D; tl = 15,0 mm</t>
  </si>
  <si>
    <t>Podhledy sádrokartonové , kovová konstrukce CD s přímým uchycením, 1x opláštěná, s minerální izolací, desky protipožární impregnované RFI (DFH2) tl. 15mm</t>
  </si>
  <si>
    <t>416021221R00</t>
  </si>
  <si>
    <t>Podhledy na kovové konstrukci opláštěné deskami sádrokartonovými nosná konstrukce z profilů CD s přímým uchycením 2x deska, tloušťky 12,5 mm, standard, s minerální izolací tl. 40 mm, Deska sádrokartonová stavební; A; tl = 12,5 mm</t>
  </si>
  <si>
    <t>Podhledy sádrokartonové , kovová konstrukce CD s přímým uchycením, 2x opláštěná, s  minerální izolací, desky standard RB (A) tl. 12,5mm</t>
  </si>
  <si>
    <t>416021223R00</t>
  </si>
  <si>
    <t>Podhledy na kovové konstrukci opláštěné deskami sádrokartonovými nosná konstrukce z profilů CD s přímým uchycením 2x deska, tloušťky 12,5 mm, impregnovaná, s minerální izolací tl. 40 mm, Deska sádrokartonová voděodolná; H2; tl = 12,5 mm</t>
  </si>
  <si>
    <t>Podhledy sádrokartonové, kovová konstrukce CD s přímým uchycením, 2x opláštěná, s  minerální izolací, desky impregnované RBI (H2) tl. 12,5mm</t>
  </si>
  <si>
    <t>416021228R00</t>
  </si>
  <si>
    <t>Podhledy na kovové konstrukci opláštěné deskami sádrokartonovými nosná konstrukce z profilů CD s přímým uchycením 2x deska, tloušťky 15 mm, protipožární impregnovaná, s minerální izolací tl. 60 mm, Deska sádrokartonová voděodolná, protipožární; H2, F, D; tl = 15,0 mm</t>
  </si>
  <si>
    <t>Podhledy sádrokartonové, kovová konstrukce CD s přímým uchycením, 2x opláštěná, s  minerální izolací, desky protipožární  impregnované RFI (DFH2) tl. 15mm</t>
  </si>
  <si>
    <t>416071121R00</t>
  </si>
  <si>
    <t>Podhledy na kovové konstrukci opláštěné deskami sádrokartonovými nosná konstrukce z profilů CD s přímým uchycením 1x deska, tloušťky 12,5 mm, akustická protipožární, s minerální izolací tl. 50 mm, Deska sádrokartonová akustická, protipožární, samočisticí; F, D; tl = 12,5 mm</t>
  </si>
  <si>
    <t>Podhledy sádrokartonové, kovová konstrukce CD s přímým uchycením, 1x opláštěná, s minerální izolací, desky akustické  MA (DF) tl. 12,5 mm.</t>
  </si>
  <si>
    <t>416091211R00</t>
  </si>
  <si>
    <t>Úprava napojovací spáry SDK s jinou stavební konstrukcí akrylovým tmelem šířka spáry do 2 mm</t>
  </si>
  <si>
    <t>Zatmelení koutu.</t>
  </si>
  <si>
    <t>602011189R00</t>
  </si>
  <si>
    <t xml:space="preserve">Omítka stěn z hotových směsí vrstva mozaiková, akrylátová,  , tloušťka vrstvy 2 mm,  </t>
  </si>
  <si>
    <t>po jednotlivých vrstvách</t>
  </si>
  <si>
    <t>602011188RT7</t>
  </si>
  <si>
    <t>Omítka stěn z hotových směsí vrchní tenkovrstvá, silikonová, zatřená, tloušťka vrstvy 2 mm, probarvená</t>
  </si>
  <si>
    <t>602011141R00</t>
  </si>
  <si>
    <t xml:space="preserve">Omítka stěn z hotových směsí vrstva štuková, vápenná,  , tloušťka vrstvy 2 mm,  </t>
  </si>
  <si>
    <t>602011121R00</t>
  </si>
  <si>
    <t xml:space="preserve">Omítka stěn z hotových směsí vrstva jádrová, cementová, sanační, tloušťka vrstvy 20 mm,  </t>
  </si>
  <si>
    <t>602011105R00</t>
  </si>
  <si>
    <t xml:space="preserve">Omítka stěn z hotových směsí postřik, báze, sanační,  ,  ,  </t>
  </si>
  <si>
    <t>602011151R00</t>
  </si>
  <si>
    <t xml:space="preserve">Omítka stěn z hotových směsí vrstva štuková, vápenocementová, sanační, tloušťka vrstvy 3,5 mm,  </t>
  </si>
  <si>
    <t>602011184R00</t>
  </si>
  <si>
    <t>Omítka stěn z hotových směsí vrchní tenkovrstvá, silikátová, rýhovaná, tloušťka vrstvy 1,5 mm, probarvená</t>
  </si>
  <si>
    <t>602011102R00</t>
  </si>
  <si>
    <t xml:space="preserve">Omítka stěn z hotových směsí postřik, báze, cementová,  ,  ,  </t>
  </si>
  <si>
    <t>602016142R00</t>
  </si>
  <si>
    <t xml:space="preserve">Omítka stěn z hotových směsí vrstva štuková, vápenocementová,  , tloušťka vrstvy 3 mm,  </t>
  </si>
  <si>
    <t>602016143RT1</t>
  </si>
  <si>
    <t>Omítka stěn z hotových směsí stěrka, finální,  , tloušťka vrstvy 2 mm,  , Omítka s anorganickým pojivem jednovrstvá (OC); nanášení: ručně, strojně</t>
  </si>
  <si>
    <t>602016191R00</t>
  </si>
  <si>
    <t>Omítka stěn z hotových směsí Doplňkové práce pro omítky stěn z hotových směsí  penetrační nátěr stěn akrylátový, Hmota nátěrová typ: penetrace</t>
  </si>
  <si>
    <t>612403380R00</t>
  </si>
  <si>
    <t>Hrubá výplň rýh ve stěnách, jakoukoliv maltou maltou ze suchých směsí  30 x 30 mm, Malta zdicí obyčejná (G); pojivo: vápenocementové; zrnitost do 4,0 mm; M 5 N/mm2</t>
  </si>
  <si>
    <t>jakékoliv šířky rýhy,</t>
  </si>
  <si>
    <t>602021148RT2</t>
  </si>
  <si>
    <t>Omítka stěn z hotových směsí stěrka, vápenocementová, filcovaná, tloušťka vrstvy 3 mm,  , Hmota vyrovnávací</t>
  </si>
  <si>
    <t>612403382R00</t>
  </si>
  <si>
    <t>Hrubá výplň rýh ve stěnách, jakoukoliv maltou maltou ze suchých směsí  50 x 50 mm, Malta zdicí obyčejná (G); pojivo: vápenocementové; zrnitost do 4,0 mm; M 5 N/mm2</t>
  </si>
  <si>
    <t>612403385R00</t>
  </si>
  <si>
    <t>Hrubá výplň rýh ve stěnách, jakoukoliv maltou maltou ze suchých směsí  100 x 50 mm, Malta zdicí obyčejná (G); pojivo: vápenocementové; zrnitost do 4,0 mm; M 5 N/mm2</t>
  </si>
  <si>
    <t>612403386R00</t>
  </si>
  <si>
    <t>Hrubá výplň rýh ve stěnách, jakoukoliv maltou maltou ze suchých směsí  100 x 100 mm, Malta zdicí obyčejná (G); pojivo: vápenocementové; zrnitost do 4,0 mm; M 5 N/mm2</t>
  </si>
  <si>
    <t>612403387R00</t>
  </si>
  <si>
    <t>Hrubá výplň rýh ve stěnách, jakoukoliv maltou maltou ze suchých směsí  150 x 100 mm, Malta zdicí obyčejná (G); pojivo: vápenocementové; zrnitost do 4,0 mm; M 5 N/mm2</t>
  </si>
  <si>
    <t>612403388R00</t>
  </si>
  <si>
    <t>Hrubá výplň rýh ve stěnách, jakoukoliv maltou maltou ze suchých směsí  150 x 150 mm, Malta zdicí obyčejná (G); pojivo: vápenocementové; zrnitost do 4,0 mm; M 5 N/mm2</t>
  </si>
  <si>
    <t>612403389R00</t>
  </si>
  <si>
    <t>Hrubá výplň rýh ve stěnách, jakoukoliv maltou maltou ze suchých směsí  200 x 50 mm, Malta zdicí obyčejná (G); pojivo: vápenocementové; zrnitost do 4,0 mm; M 5 N/mm2</t>
  </si>
  <si>
    <t>612403390R00</t>
  </si>
  <si>
    <t>Hrubá výplň rýh ve stěnách, jakoukoliv maltou maltou ze suchých směsí  200 x 100 mm, Malta zdicí obyčejná (G); pojivo: vápenocementové; zrnitost do 4,0 mm; M 5 N/mm2</t>
  </si>
  <si>
    <t>612403393R00</t>
  </si>
  <si>
    <t>Hrubá výplň rýh ve stěnách, jakoukoliv maltou maltou ze suchých směsí  150 x 50 mm, Malta zdicí obyčejná (G); pojivo: vápenocementové; zrnitost do 4,0 mm; M 5 N/mm2</t>
  </si>
  <si>
    <t>612403399RT2</t>
  </si>
  <si>
    <t>Hrubá výplň rýh ve stěnách, jakoukoliv maltou maltou ze suchých směsí  jakékoliv šířky</t>
  </si>
  <si>
    <t>611443441R00</t>
  </si>
  <si>
    <t>Oprava vnitřních sádrových omítek stropů s 1 x nebo 2 x rákosováním  v množství opravované plochy přes 30 do 50 %</t>
  </si>
  <si>
    <t>Včetně pomocného pracovního lešení o výšce podlahy do 1900 mm a pro zatížení do 1,5 kPa.</t>
  </si>
  <si>
    <t>612474611R00</t>
  </si>
  <si>
    <t>Omítka vnitřní stěn ze suché směsi třívrstvá, vápenocementové jádro, vápenný štuk, na pálené cihly a tvarovky, ruční zpracování</t>
  </si>
  <si>
    <t>kompletní souvrství</t>
  </si>
  <si>
    <t>Ruční provedení.</t>
  </si>
  <si>
    <t>612481211RT8</t>
  </si>
  <si>
    <t>Vyztužení povrchu vnitřních stěn sklotextilní síťovinou s dodávkou síťoviny a stěrkového tmelu, Tkanina armovací</t>
  </si>
  <si>
    <t>612409991RT2</t>
  </si>
  <si>
    <t>Začištění omítek kolem oken, dveří a obkladů apod. s použitím suché maltové směsi</t>
  </si>
  <si>
    <t>611401111R00</t>
  </si>
  <si>
    <t>Omítka malých ploch na stropech do 0,09 m2, vápennou štukovou omítkou</t>
  </si>
  <si>
    <t>jakoukoliv maltou, z pomocného pracovního lešení o výšce podlahy do 1900 mm a pro zatížení do 1,5 kPa,</t>
  </si>
  <si>
    <t>611401211R00</t>
  </si>
  <si>
    <t>Omítka malých ploch na stropech přes 0,09 do 0,25 m2, vápennou štukovou omítkou</t>
  </si>
  <si>
    <t>611401311R00</t>
  </si>
  <si>
    <t>Omítka malých ploch na stropech přes 0,25 do 1 m2, vápennou štukovou omítkou</t>
  </si>
  <si>
    <t>612421111R00</t>
  </si>
  <si>
    <t>Oprava vnitřních vápenných omítek stěn v množství opravované plochy do 5 %, hrubých</t>
  </si>
  <si>
    <t>612421121R00</t>
  </si>
  <si>
    <t>Oprava vnitřních vápenných omítek stěn v množství opravované plochy do 5 %, hladkých</t>
  </si>
  <si>
    <t>612421131R00</t>
  </si>
  <si>
    <t>Oprava vnitřních vápenných omítek stěn v množství opravované plochy do 5 %,  štukových</t>
  </si>
  <si>
    <t>612421211R00</t>
  </si>
  <si>
    <t>Oprava vnitřních vápenných omítek stěn v množství opravované plochy přes 5 do 10 %, hrubých</t>
  </si>
  <si>
    <t>612421221R00</t>
  </si>
  <si>
    <t>Oprava vnitřních vápenných omítek stěn v množství opravované plochy přes 5 do 10 %, hladkých</t>
  </si>
  <si>
    <t>612421231R00</t>
  </si>
  <si>
    <t>Oprava vnitřních vápenných omítek stěn v množství opravované plochy přes 5 do 10 %,  štukových</t>
  </si>
  <si>
    <t>612421311R00</t>
  </si>
  <si>
    <t>Oprava vnitřních vápenných omítek stěn v množství opravované plochy přes 10 do 30 %, hrubých</t>
  </si>
  <si>
    <t>612421321R00</t>
  </si>
  <si>
    <t>Oprava vnitřních vápenných omítek stěn v množství opravované plochy přes 10 do 30 %, hladkých</t>
  </si>
  <si>
    <t>612421331R00</t>
  </si>
  <si>
    <t>Oprava vnitřních vápenných omítek stěn v množství opravované plochy přes 10 do 30 %,  štukových</t>
  </si>
  <si>
    <t>612421411R00</t>
  </si>
  <si>
    <t>Oprava vnitřních vápenných omítek stěn v množství opravované plochy přes 30 do 50 %, hrubých</t>
  </si>
  <si>
    <t>612421431R00</t>
  </si>
  <si>
    <t>Oprava vnitřních vápenných omítek stěn v množství opravované plochy přes 30 do 50 %,  štukových</t>
  </si>
  <si>
    <t>612433112R00</t>
  </si>
  <si>
    <t xml:space="preserve">Omítka vnitřní sanační pro malé zasolení, jednovrstvá, tloušťky 25 mm,  </t>
  </si>
  <si>
    <t>612434113R00</t>
  </si>
  <si>
    <t xml:space="preserve">Omítkový sanační systém pro vnitřní zdivo sanační podhoz tl. 4 mm, sanační omítka tl. 20 mm, sanační omítka štuková tl. 2,5 mm,  </t>
  </si>
  <si>
    <t>611425521RT2</t>
  </si>
  <si>
    <t xml:space="preserve">Omítka rýh ve stropech maltou vápennou o šířce rýhy do 150 mm, omítkou hrubou nebo hladkou ,  </t>
  </si>
  <si>
    <t>z pomocného pracovního lešení o výšce podlahy do 1900 mm a pro zatížení do 1,5 kPa,</t>
  </si>
  <si>
    <t>611425531RT2</t>
  </si>
  <si>
    <t xml:space="preserve">Omítka rýh ve stropech maltou vápennou o šířce rýhy do 150 mm, omítkou štukovou,  </t>
  </si>
  <si>
    <t>611425621RT2</t>
  </si>
  <si>
    <t xml:space="preserve">Omítka rýh ve stropech maltou vápennou o šířce rýhy přes 150 do 300 mm, omítkou hrubou nebo hladkou ,  </t>
  </si>
  <si>
    <t>611425631RT2</t>
  </si>
  <si>
    <t xml:space="preserve">Omítka rýh ve stropech maltou vápennou o šířce rýhy přes 150 do 300 mm, omítkou štukovou,  </t>
  </si>
  <si>
    <t>612473186R00</t>
  </si>
  <si>
    <t>Omítky vnitřní zdiva ze suchých směsí příplatek za zabudované rohovníky</t>
  </si>
  <si>
    <t>omítka vápenocementová, strojně nebo ručně nanášená v podlaží i ve schodišti na jakýkoliv druh podkladu, kompletní souvrství</t>
  </si>
  <si>
    <t>622904112R00</t>
  </si>
  <si>
    <t>Očištění fasád tlakovou vodou, složitost fasády 1 - 2</t>
  </si>
  <si>
    <t>622904115R00</t>
  </si>
  <si>
    <t>Očištění fasád tlakovou vodou, složitost fasády 3 - 5</t>
  </si>
  <si>
    <t>622904121R00</t>
  </si>
  <si>
    <t xml:space="preserve">Očištění fasád ruční čištění ocelovým kartáčem,  </t>
  </si>
  <si>
    <t>622412213R00</t>
  </si>
  <si>
    <t>Nátěr vnějsích omítek stěn silikonový, složitost 1-2, odstín I, Hmota nátěrová silikonová; typ: fasádní; funkce: hydroizolační, dekorační, biocidní; barva: barevný odstín I dle vzorníku; lesk: matný (G3)</t>
  </si>
  <si>
    <t>Penetrace + 2 x krycí nátěr.</t>
  </si>
  <si>
    <t>včetně penetrace podkladu</t>
  </si>
  <si>
    <t>622412223R00</t>
  </si>
  <si>
    <t>Nátěr vnějsích omítek stěn silikonový, složitost 3-4, odstín I, Hmota nátěrová silikonová; typ: fasádní; funkce: hydroizolační, dekorační, biocidní; barva: barevný odstín I dle vzorníku; lesk: matný (G3)</t>
  </si>
  <si>
    <t>622412233R00</t>
  </si>
  <si>
    <t>Nátěr vnějsích omítek stěn silikonový, složitost 5, odstín I, Hmota nátěrová silikonová; typ: fasádní; funkce: hydroizolační, dekorační, biocidní; barva: barevný odstín I dle vzorníku; lesk: matný (G3)</t>
  </si>
  <si>
    <t>622412243R00</t>
  </si>
  <si>
    <t>Nátěr vnějsích omítek stěn silikonový, složitost 6, odstín I, Hmota nátěrová silikonová; typ: fasádní; funkce: hydroizolační, dekorační, biocidní; barva: barevný odstín I dle vzorníku; lesk: matný (G3)</t>
  </si>
  <si>
    <t>631591211R00</t>
  </si>
  <si>
    <t>Násyp pod podlahy z lehkých materiálů z minerálního porobetonového granulátu</t>
  </si>
  <si>
    <t>pod  mazaniny a dlažby, popř. na plochých střechách vodorovný nebo ve spádu s udusáním a urovnáním povrchu</t>
  </si>
  <si>
    <t>631591115R00</t>
  </si>
  <si>
    <t>Násyp pod podlahy z lehkých materiálů z keramzitu</t>
  </si>
  <si>
    <t>631591125R00</t>
  </si>
  <si>
    <t>Násyp pod podlahy z lehkých materiálů z perlitu</t>
  </si>
  <si>
    <t>POL1_1</t>
  </si>
  <si>
    <t>632473102R00</t>
  </si>
  <si>
    <t>Potěr ze suchých směsí penetrace, nivelační hmota s přídavkem plastických hmot, tloušťky 2 mm, včetně penetrace</t>
  </si>
  <si>
    <t>s rozprostřením a uhlazením</t>
  </si>
  <si>
    <t>632473104R00</t>
  </si>
  <si>
    <t>Potěr ze suchých směsí penetrace, nivelační hmota s přídavkem plastických hmot, tloušťky 4 mm, včetně penetrace</t>
  </si>
  <si>
    <t>632473106R00</t>
  </si>
  <si>
    <t>Potěr ze suchých směsí penetrace, nivelační hmota s přídavkem plastických hmot, tloušťky 6 mm, včetně penetrace</t>
  </si>
  <si>
    <t>342268131R00</t>
  </si>
  <si>
    <t>Podlaha ze sádrokartonových desek  jednoduchá   dvě desky, tloušťky 12,5 mm, Deska sádrokartonová stavební; tl = 12,5 mm</t>
  </si>
  <si>
    <t>jednoduchá, desky jsou spojeny lepením,</t>
  </si>
  <si>
    <t>342268211R00</t>
  </si>
  <si>
    <t>Suché podlahy ze sádrovláknitých desek 1x18 mm sádrovláknitá deska, Deska sádrovláknitá voděodolná; GF- W1; tl = 18,0 mm; RtF: A2</t>
  </si>
  <si>
    <t>Včetně slepení a spárování spojů a obvodového izolačního pásku.</t>
  </si>
  <si>
    <t>342268212R00</t>
  </si>
  <si>
    <t>Suché podlahy ze sádrovláknitých desek 1x23 mm sádrovláknitá deska, Deska sádrovláknitá voděodolná; GF- W1; tl = 23,0 mm; RtF: A2</t>
  </si>
  <si>
    <t>635111011R00</t>
  </si>
  <si>
    <t>Suché podlahy ze sádrovláknitých desek podlahový sádrovláknitý dílec tl. 20 mm, Deska sádrovláknitá voděodolná; GF- I, W2; tl = 10,0 mm; RtF: A2</t>
  </si>
  <si>
    <t>Umístění okrajových pásků, úprava dílců na potřebný rozměr, položení podlahových dílců ve dvou vrstvách, lepení spojů, sešroubování v místě spojů, zatmelení spár.</t>
  </si>
  <si>
    <t>635111022R00</t>
  </si>
  <si>
    <t>Suché podlahy ze sádrovláknitých desek podlahový sádrovláknitý dílec tl. 25 mm</t>
  </si>
  <si>
    <t>Umístění okrajových pásků, úprava dílců na potřebný rozměr, položení dvou vrstev z podlahových dílců, lepení spojů, sešroubování v místě spojů, zatmelení spár.</t>
  </si>
  <si>
    <t>635111031R00</t>
  </si>
  <si>
    <t>Suché podlahy ze sádrovláknitých desek 2x10 mm sádrovláknitá deska+10 mm dřevovlákno</t>
  </si>
  <si>
    <t>Umístění okrajových pásků, úprava dílců na potřebný rozměr, položení dílce sestávajícího ze dvou podlahových desek a z dřevovláknité (desky jsou plošně slepeny k sobě již z výroby), lepení spojů, sešroubování v místě spojů, zatmelení spár.</t>
  </si>
  <si>
    <t>635111032R00</t>
  </si>
  <si>
    <t>Suché podlahy ze sádrovláknitých desek 2x10 mm sádrovláknitá deska+10 mm minerální vlna</t>
  </si>
  <si>
    <t>Umístění okrajových pásků, úprava dílců na potřebný rozměr, položení dílce sestávajícího ze dvou podlahových desek a z vrstvy minerální izolace (vrstvy jsou plošně slepeny již z výroby), lepení spojů, sešroubování v místě spojů, zatmelení spár.</t>
  </si>
  <si>
    <t>635111035R00</t>
  </si>
  <si>
    <t>Suché podlahy ze sádrovláknitých desek 2x12,5 mm + minerální izolace tl.20 mm</t>
  </si>
  <si>
    <t>635111091R00</t>
  </si>
  <si>
    <t>Suché podlahy ze sádrovláknitých desek příplatek za další desku tloušťky 10 mm, Deska sádrovláknitá GF- I, W2; RtF: A2</t>
  </si>
  <si>
    <t>952902110R00</t>
  </si>
  <si>
    <t>Čištění budov zametáním v místnostech, chodbách, na schodišti a na půdě</t>
  </si>
  <si>
    <t>průběžný úklid bytu  (nebytového prostoru) : 1</t>
  </si>
  <si>
    <t>průběžný úklid společných prostor : 1</t>
  </si>
  <si>
    <t>952901110R00</t>
  </si>
  <si>
    <t>Čištění budov mytím vnějších ploch oken a dveří</t>
  </si>
  <si>
    <t>Do závěrečného čištění se zahrnují i plochy místností, chodeb a schodišť, v níchž se adaptační  práce neprováděly, ale dopravoval se jimi materiál.</t>
  </si>
  <si>
    <t>závěrečný úklid bytu (nebytového prostoru) : 1</t>
  </si>
  <si>
    <t>závěrečný úklid společných prostor : 1</t>
  </si>
  <si>
    <t>954312101R00</t>
  </si>
  <si>
    <t>Obklady konstrukcí sádrokartonovými deskami opláštění vodorovných konstrukcí dvoustranné do 200x200 mm, deskami standard tl. 12,5 mm, Deska sádrokartonová stavební; A; tl = 12,5 mm</t>
  </si>
  <si>
    <t>- nezbytné úpravy desek na příslušný rozměr,</t>
  </si>
  <si>
    <t>- úpravy rohů, koutů a hran konstrukcí ze sádrokartonu,</t>
  </si>
  <si>
    <t>954312102R00</t>
  </si>
  <si>
    <t>Obklady konstrukcí sádrokartonovými deskami opláštění vodorovných konstrukcí dvoustranné do 200x200 mm, deskami protipožárními tl. 12,5 mm, Deska sádrokartonová protipožární; F, D; tl = 12,5 mm</t>
  </si>
  <si>
    <t>954312103R00</t>
  </si>
  <si>
    <t>Obklady konstrukcí sádrokartonovými deskami opláštění vodorovných konstrukcí dvoustranné do 200x200 mm, deskami impregnovanými proti vlhkosti tl. 12,5 mm, Deska sádrokartonová voděodolná; H2; tl = 12,5 mm</t>
  </si>
  <si>
    <t>954312104R00</t>
  </si>
  <si>
    <t>Obklady konstrukcí sádrokartonovými deskami opláštění vodorovných konstrukcí dvoustranné do 200x200 mm, deskami protipožárními impregnovanými proti vlhkosti tl. 12,5 mm, Deska sádrokartonová voděodolná, protipožární; H2, F, D; tl = 12,5 mm</t>
  </si>
  <si>
    <t>954312105R00</t>
  </si>
  <si>
    <t>Obklady konstrukcí sádrokartonovými deskami opláštění vodorovných konstrukcí dvoustranné do 200x200 mm, deskami akustickými tl. 12,5 mm, Deska sádrokartonová akustická, protipožární, samočisticí; F, D; tl = 12,5 mm</t>
  </si>
  <si>
    <t>954312106R00</t>
  </si>
  <si>
    <t>Obklady konstrukcí sádrokartonovými deskami opláštění vodorovných konstrukcí dvoustranné do 200x200 mm, deskami akustickými impregnovanými proti vlhkosti tl. 12,5 mm, Deska sádrokartonová akustická, voděodolná, protipožární, samočisticí; H2, F, D; tl = 12,5 mm</t>
  </si>
  <si>
    <t>954312201R00</t>
  </si>
  <si>
    <t>Obklady konstrukcí sádrokartonovými deskami opláštění vodorovných konstrukcí dvoustranné od 200x200 mm do 500x500 mm, deskami standard tl. 12,5 mm, Deska sádrokartonová stavební; A; tl = 12,5 mm</t>
  </si>
  <si>
    <t>954312202R00</t>
  </si>
  <si>
    <t>Obklady konstrukcí sádrokartonovými deskami opláštění vodorovných konstrukcí dvoustranné od 200x200 mm do 500x500 mm, deskami protipožárními tl. 12,5 mm, Deska sádrokartonová protipožární; F, D; tl = 12,5 mm</t>
  </si>
  <si>
    <t>954312203R00</t>
  </si>
  <si>
    <t>Obklady konstrukcí sádrokartonovými deskami opláštění vodorovných konstrukcí dvoustranné od 200x200 mm do 500x500 mm, deskami impregnovanými proti vlhkosti tl. 12,5 mm, Deska sádrokartonová voděodolná; H2; tl = 12,5 mm</t>
  </si>
  <si>
    <t>954312204R00</t>
  </si>
  <si>
    <t>Obklady konstrukcí sádrokartonovými deskami opláštění vodorovných konstrukcí dvoustranné od 200x200 mm do 500x500 mm, deskami protipožárními impregnovanými proti vlhkosti tl. 12,5 mm, Deska sádrokartonová voděodolná, protipožární; H2, F, D; tl = 12,5 mm</t>
  </si>
  <si>
    <t>954312205R00</t>
  </si>
  <si>
    <t>Obklady konstrukcí sádrokartonovými deskami opláštění vodorovných konstrukcí dvoustranné od 200x200 mm do 500x500 mm, deskami akustickými tl. 12,5 mm, Deska sádrokartonová akustická, protipožární, samočisticí; F, D; tl = 12,5 mm</t>
  </si>
  <si>
    <t>954312206R00</t>
  </si>
  <si>
    <t>Obklady konstrukcí sádrokartonovými deskami opláštění vodorovných konstrukcí dvoustranné od 200x200 mm do 500x500 mm, deskami akustickými impregnovanými proti vlhkosti tl. 12,5 mm, Deska sádrokartonová akustická, voděodolná, protipožární, samočisticí; H2, F, D; tl = 12,5 mm</t>
  </si>
  <si>
    <t>954313101R00</t>
  </si>
  <si>
    <t>Obklady konstrukcí sádrokartonovými deskami opláštění vodorovných konstrukcí třístranné do 200x200 mm, deskami standard tl. 12,5 mm, Deska sádrokartonová stavební; A; tl = 12,5 mm</t>
  </si>
  <si>
    <t>954313102R00</t>
  </si>
  <si>
    <t>Obklady konstrukcí sádrokartonovými deskami opláštění vodorovných konstrukcí třístranné do 200x200 mm, deskami protipožárními tl.12,5 mm, Deska sádrokartonová protipožární; F, D; tl = 12,5 mm</t>
  </si>
  <si>
    <t>954313103R00</t>
  </si>
  <si>
    <t>Obklady konstrukcí sádrokartonovými deskami opláštění vodorovných konstrukcí třístranné do 200x200 mm, deskami impregnovanými proti vlhkosti tl. 12,5 mm, Deska sádrokartonová voděodolná; H2; tl = 12,5 mm</t>
  </si>
  <si>
    <t>954313104R00</t>
  </si>
  <si>
    <t>Obklady konstrukcí sádrokartonovými deskami opláštění vodorovných konstrukcí třístranné do 200x200 mm, deskami protipožárními impregnovanými proti vlhkosti tl. 12,5 mm, Deska sádrokartonová voděodolná, protipožární; H2, F, D; tl = 12,5 mm</t>
  </si>
  <si>
    <t>954313105R00</t>
  </si>
  <si>
    <t>Obklady konstrukcí sádrokartonovými deskami opláštění vodorovných konstrukcí třístranné do 200x200 mm, deskami akustickými tl. 12,5 mm, Deska sádrokartonová akustická, protipožární, samočisticí; F, D; tl = 12,5 mm</t>
  </si>
  <si>
    <t>954313106R00</t>
  </si>
  <si>
    <t>Obklady konstrukcí sádrokartonovými deskami opláštění vodorovných konstrukcí třístranné do 200x200 mm, deskami akustickými impregnovanými proti vlhkosti tl. 12,5 mm, Deska sádrokartonová akustická, voděodolná, protipožární, samočisticí; H2, F, D; tl = 12,5 mm</t>
  </si>
  <si>
    <t>954313201R00</t>
  </si>
  <si>
    <t>Obklady konstrukcí sádrokartonovými deskami opláštění vodorovných konstrukcí třístranné od 200x200 mm do 500x500 mm, deskami standard tl. 12,5 mm, Deska sádrokartonová stavební; A; tl = 12,5 mm</t>
  </si>
  <si>
    <t>954313202R00</t>
  </si>
  <si>
    <t>Obklady konstrukcí sádrokartonovými deskami opláštění vodorovných konstrukcí třístranné od 200x200 mm do 500x500 mm, deskami protipožárními tl.12,5 mm, Deska sádrokartonová protipožární; F, D; tl = 12,5 mm</t>
  </si>
  <si>
    <t>954313203R00</t>
  </si>
  <si>
    <t>Obklady konstrukcí sádrokartonovými deskami opláštění vodorovných konstrukcí třístranné od 200x200 mm do 500x500 mm, deskami impregnovanými proti vlhkosti tl. 12,5 mm, Deska sádrokartonová voděodolná; H2; tl = 12,5 mm</t>
  </si>
  <si>
    <t>954313204R00</t>
  </si>
  <si>
    <t>Obklady konstrukcí sádrokartonovými deskami opláštění vodorovných konstrukcí třístranné od 200x200 mm do 500x500 mm, deskami protipožárními impregnovanými proti vlhkosti tl. 12,5 mm, Deska sádrokartonová voděodolná, protipožární; H2, F, D; tl = 12,5 mm</t>
  </si>
  <si>
    <t>954313206R00</t>
  </si>
  <si>
    <t>Obklady konstrukcí sádrokartonovými deskami opláštění vodorovných konstrukcí třístranné od 200x200 mm do 500x500 mm, deskami akustickými impregnovanými proti vlhkosti tl. 12,5 mm, Deska sádrokartonová akustická, voděodolná, protipožární, samočisticí; H2, F, D; tl = 12,5 mm</t>
  </si>
  <si>
    <t>965042121RT1</t>
  </si>
  <si>
    <t>Bourání podkladů pod dlažby nebo litých celistvých dlažeb a mazanin  betonových nebo z litého asfaltu, tloušťky do 100 mm, plochy do 1 m2</t>
  </si>
  <si>
    <t>801-3</t>
  </si>
  <si>
    <t>965042131RT1</t>
  </si>
  <si>
    <t>Bourání podkladů pod dlažby nebo litých celistvých dlažeb a mazanin  betonových nebo z litého asfaltu, tloušťky do 100 mm, plochy do 4 m2</t>
  </si>
  <si>
    <t>965081712R00</t>
  </si>
  <si>
    <t>Bourání podlah z keramických dlaždic, tloušťky do 10 mm, plochy do 1 m2</t>
  </si>
  <si>
    <t>bez podkladního lože, s jakoukoliv výplní spár</t>
  </si>
  <si>
    <t>965081713R00</t>
  </si>
  <si>
    <t>Bourání podlah z keramických dlaždic, tloušťky do 10 mm, plochy přes 1 m2</t>
  </si>
  <si>
    <t>965081702R00</t>
  </si>
  <si>
    <t>Bourání podlah Soklíků z dlažeb keramických tloušťky do 10 mm, výšky do 100 mm</t>
  </si>
  <si>
    <t>965082922R00</t>
  </si>
  <si>
    <t>Odstranění násypu pod podlahami a ochranného na střechách tloušťky do 100 mm, plochy do 2 m2</t>
  </si>
  <si>
    <t>965082923R00</t>
  </si>
  <si>
    <t>Odstranění násypu pod podlahami a ochranného na střechách tloušťky do 100 mm, plochy přes 2 m2</t>
  </si>
  <si>
    <t>965082932RT1</t>
  </si>
  <si>
    <t>Odstranění násypu pod podlahami a ochranného na střechách tloušťky do 200 mm, plochy do 2 m2</t>
  </si>
  <si>
    <t>965082933RT1</t>
  </si>
  <si>
    <t>Odstranění násypu pod podlahami a ochranného na střechách tloušťky do 200 mm, plochy přes 2 m2</t>
  </si>
  <si>
    <t>965082932RT2</t>
  </si>
  <si>
    <t>965082933RT2</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</si>
  <si>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</si>
  <si>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</si>
  <si>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</si>
  <si>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968062455R00</t>
  </si>
  <si>
    <t>Vybourání dřevěných rámů dveřních zárubní, plochy do 2 m2</t>
  </si>
  <si>
    <t>včetně pomocného lešení o výšce podlahy do 1900 mm a pro zatížení do 1,5 kPa  (150 kg/m2),</t>
  </si>
  <si>
    <t>968062456R00</t>
  </si>
  <si>
    <t>Vybourání dřevěných rámů dveřních zárubní, plochy přes 2 m2</t>
  </si>
  <si>
    <t>968062991R00</t>
  </si>
  <si>
    <t>Vybourání dřevěných rámů vnitřních deštění výkladů a obkladů stěn, jakýchkoliv ploch</t>
  </si>
  <si>
    <t>968072455R00</t>
  </si>
  <si>
    <t>Vybourání a vyjmutí kovových rámů a rolet rámů, včetně pomocného lešení o výšce podlahy do 1900 mm a pro zatížení do 1,5 kPa  (150 kg/m2) dveřních zárubní, plochy do 2 m2</t>
  </si>
  <si>
    <t>968072456R00</t>
  </si>
  <si>
    <t>Vybourání a vyjmutí kovových rámů a rolet rámů, včetně pomocného lešení o výšce podlahy do 1900 mm a pro zatížení do 1,5 kPa  (150 kg/m2) dveřních zárubní, plochy přes 2 m2</t>
  </si>
  <si>
    <t>968072745R00</t>
  </si>
  <si>
    <t>Vybourání a vyjmutí kovových rámů a rolet rámů, včetně pomocného lešení o výšce podlahy do 1900 mm a pro zatížení do 1,5 kPa  (150 kg/m2) stěn výkladních pevných nebo otvíravých, plochy do 2 m2</t>
  </si>
  <si>
    <t>968072746R00</t>
  </si>
  <si>
    <t>Vybourání a vyjmutí kovových rámů a rolet rámů, včetně pomocného lešení o výšce podlahy do 1900 mm a pro zatížení do 1,5 kPa  (150 kg/m2) stěn výkladních pevných nebo otvíravých, plochy do 4 m2</t>
  </si>
  <si>
    <t>968072747R00</t>
  </si>
  <si>
    <t>Vybourání a vyjmutí kovových rámů a rolet rámů, včetně pomocného lešení o výšce podlahy do 1900 mm a pro zatížení do 1,5 kPa  (150 kg/m2) stěn výkladních pevných nebo otvíravých, plochy přes 4 m2</t>
  </si>
  <si>
    <t>968083021R00</t>
  </si>
  <si>
    <t>Vybourání plastových výplní otvorů plných dveří, do 2 m2</t>
  </si>
  <si>
    <t>968083022R00</t>
  </si>
  <si>
    <t>Vybourání plastových výplní otvorů plných dveří, nad 2 m2</t>
  </si>
  <si>
    <t>968095001R00</t>
  </si>
  <si>
    <t xml:space="preserve">Vybourání vnitřních parapetů dřevěných, šířky do 25 cm,  </t>
  </si>
  <si>
    <t>968095002R00</t>
  </si>
  <si>
    <t xml:space="preserve">Vybourání vnitřních parapetů dřevěných, šířky do 50 cm,  </t>
  </si>
  <si>
    <t>969011121R00</t>
  </si>
  <si>
    <t>Vybourání vodovodního, plynového a podobného vedení DN do 52 mm</t>
  </si>
  <si>
    <t>969011131R00</t>
  </si>
  <si>
    <t>Vybourání vodovodního, plynového a podobného vedení DN do 125 mm</t>
  </si>
  <si>
    <t>969011141R00</t>
  </si>
  <si>
    <t>Vybourání vodovodního, plynového a podobného vedení DN do 200 mm</t>
  </si>
  <si>
    <t>969021111R00</t>
  </si>
  <si>
    <t>Vybourání kanalizačního potrubí DN do 100 mm</t>
  </si>
  <si>
    <t>969021121R00</t>
  </si>
  <si>
    <t>Vybourání kanalizačního potrubí DN do 200 mm</t>
  </si>
  <si>
    <t>969021131R00</t>
  </si>
  <si>
    <t>Vybourání kanalizačního potrubí DN do 300 mm</t>
  </si>
  <si>
    <t>970031100R00</t>
  </si>
  <si>
    <t>Jádrové vrtání, kruhové prostupy v cihelném zdivu jádrové vrtání, do D 100 mm</t>
  </si>
  <si>
    <t>970031160R00</t>
  </si>
  <si>
    <t>Jádrové vrtání, kruhové prostupy v cihelném zdivu jádrové vrtání, do D 160 mm</t>
  </si>
  <si>
    <t>970031200R00</t>
  </si>
  <si>
    <t>Jádrové vrtání, kruhové prostupy v cihelném zdivu jádrové vrtání, do D 200 mm</t>
  </si>
  <si>
    <t>970031250R00</t>
  </si>
  <si>
    <t>Jádrové vrtání, kruhové prostupy v cihelném zdivu jádrové vrtání, do D 250 mm</t>
  </si>
  <si>
    <t>970031300R00</t>
  </si>
  <si>
    <t>Jádrové vrtání, kruhové prostupy v cihelném zdivu jádrové vrtání, do D 300 mm</t>
  </si>
  <si>
    <t>970231100R00</t>
  </si>
  <si>
    <t>Řezání cihelného zdiva hloubka řezu 100 mm</t>
  </si>
  <si>
    <t>970231150R00</t>
  </si>
  <si>
    <t>Řezání cihelného zdiva hloubka řezu 150 mm</t>
  </si>
  <si>
    <t>970231200R00</t>
  </si>
  <si>
    <t>Řezání cihelného zdiva hloubka řezu 200 mm</t>
  </si>
  <si>
    <t>970231250R00</t>
  </si>
  <si>
    <t>Řezání cihelného zdiva hloubka řezu 250 mm</t>
  </si>
  <si>
    <t>970231300R00</t>
  </si>
  <si>
    <t>Řezání cihelného zdiva hloubka řezu 300 mm</t>
  </si>
  <si>
    <t>971035521R00</t>
  </si>
  <si>
    <t>Vybourání otvorů ve zdivu cihelném z jakýchkoliv cihel pálených  na maltu cementovou, plochy do 1 m2, tloušťky do 100 mm</t>
  </si>
  <si>
    <t>základovém nebo nadzákladovém,</t>
  </si>
  <si>
    <t>Včetně pomocného lešení o výšce podlahy do 1900 mm a pro zatížení do 1,5 kPa  (150 kg/m2).</t>
  </si>
  <si>
    <t>971035531R00</t>
  </si>
  <si>
    <t>Vybourání otvorů ve zdivu cihelném z jakýchkoliv cihel pálených  na maltu cementovou, plochy do 1 m2, tloušťky do 150 mm</t>
  </si>
  <si>
    <t>971035541R00</t>
  </si>
  <si>
    <t>Vybourání otvorů ve zdivu cihelném z jakýchkoliv cihel pálených  na maltu cementovou, plochy do 1 m2, tloušťky do 300 mm</t>
  </si>
  <si>
    <t>971035561R00</t>
  </si>
  <si>
    <t>Vybourání otvorů ve zdivu cihelném z jakýchkoliv cihel pálených  na maltu cementovou, plochy do 1 m2, tloušťky do 600 mm</t>
  </si>
  <si>
    <t>971035641R00</t>
  </si>
  <si>
    <t>Vybourání otvorů ve zdivu cihelném z jakýchkoliv cihel pálených  na maltu cementovou, plochy do 4 m2, tloušťky do 300 mm</t>
  </si>
  <si>
    <t>971035661R00</t>
  </si>
  <si>
    <t>Vybourání otvorů ve zdivu cihelném z jakýchkoliv cihel pálených  na maltu cementovou, plochy do 4 m2, tloušťky do 600 mm</t>
  </si>
  <si>
    <t>971035681R00</t>
  </si>
  <si>
    <t>Vybourání otvorů ve zdivu cihelném z jakýchkoliv cihel pálených  na maltu cementovou, plochy do 4 m2, tloušťky do 900 mm</t>
  </si>
  <si>
    <t>974031121R00</t>
  </si>
  <si>
    <t>Vysekání rýh v jakémkoliv zdivu cihelném v ploše  do hloubky 30 mm, šířky do 30 mm</t>
  </si>
  <si>
    <t>974031123R00</t>
  </si>
  <si>
    <t>Vysekání rýh v jakémkoliv zdivu cihelném v ploše  do hloubky 30 mm, šířky do 100 mm</t>
  </si>
  <si>
    <t>974031133R00</t>
  </si>
  <si>
    <t>Vysekání rýh v jakémkoliv zdivu cihelném v ploše  do hloubky 50 mm, šířky do 100 mm</t>
  </si>
  <si>
    <t>974031134R00</t>
  </si>
  <si>
    <t>Vysekání rýh v jakémkoliv zdivu cihelném v ploše  do hloubky 50 mm, šířky do 150 mm</t>
  </si>
  <si>
    <t>974031142R00</t>
  </si>
  <si>
    <t>Vysekání rýh v jakémkoliv zdivu cihelném v ploše  do hloubky 70 mm, šířky do 70 mm</t>
  </si>
  <si>
    <t>974031144R00</t>
  </si>
  <si>
    <t>Vysekání rýh v jakémkoliv zdivu cihelném v ploše  do hloubky 70 mm, šířky do 150 mm</t>
  </si>
  <si>
    <t>974031143R00</t>
  </si>
  <si>
    <t>Vysekání rýh v jakémkoliv zdivu cihelném v ploše  do hloubky 70 mm, šířky do 100 mm</t>
  </si>
  <si>
    <t>974031153R00</t>
  </si>
  <si>
    <t>Vysekání rýh v jakémkoliv zdivu cihelném v ploše  do hloubky 100 mm, šířky do 100 mm</t>
  </si>
  <si>
    <t>974031154R00</t>
  </si>
  <si>
    <t>Vysekání rýh v jakémkoliv zdivu cihelném v ploše  do hloubky 100 mm, šířky do 150 mm</t>
  </si>
  <si>
    <t>974031155R00</t>
  </si>
  <si>
    <t>Vysekání rýh v jakémkoliv zdivu cihelném v ploše  do hloubky 100 mm, šířky do 200 mm</t>
  </si>
  <si>
    <t>974031221R00</t>
  </si>
  <si>
    <t>Vysekání rýh v jakémkoliv zdivu cihelném v prostoru přilehlém ke stropní konstrukci  do hloubky 30 mm, šířky do 30 mm</t>
  </si>
  <si>
    <t>974031222R00</t>
  </si>
  <si>
    <t>Vysekání rýh v jakémkoliv zdivu cihelném v prostoru přilehlém ke stropní konstrukci  do hloubky 30 mm, šířky do 70 mm</t>
  </si>
  <si>
    <t>974031223R00</t>
  </si>
  <si>
    <t>Vysekání rýh v jakémkoliv zdivu cihelném v prostoru přilehlém ke stropní konstrukci  do hloubky 30 mm, šířky do 100 mm</t>
  </si>
  <si>
    <t>974031224R00</t>
  </si>
  <si>
    <t>Vysekání rýh v jakémkoliv zdivu cihelném v prostoru přilehlém ke stropní konstrukci  do hloubky 30 mm, šířky do 150 mm</t>
  </si>
  <si>
    <t>974031233R00</t>
  </si>
  <si>
    <t>Vysekání rýh v jakémkoliv zdivu cihelném v prostoru přilehlém ke stropní konstrukci  do hloubky 50 mm, šířky do 100 mm</t>
  </si>
  <si>
    <t>974031234R00</t>
  </si>
  <si>
    <t>Vysekání rýh v jakémkoliv zdivu cihelném v prostoru přilehlém ke stropní konstrukci  do hloubky 50 mm, šířky do 150 mm</t>
  </si>
  <si>
    <t>974031253R00</t>
  </si>
  <si>
    <t>Vysekání rýh v jakémkoliv zdivu cihelném v prostoru přilehlém ke stropní konstrukci  do hloubky 100 mm, šířky do 100 mm</t>
  </si>
  <si>
    <t>974031255R00</t>
  </si>
  <si>
    <t>Vysekání rýh v jakémkoliv zdivu cihelném v prostoru přilehlém ke stropní konstrukci  do hloubky 100 mm, šířky do 200 mm</t>
  </si>
  <si>
    <t>974031264R00</t>
  </si>
  <si>
    <t>Vysekání rýh v jakémkoliv zdivu cihelném v prostoru přilehlém ke stropní konstrukci  do hloubky 150 mm, šířky do 150 mm</t>
  </si>
  <si>
    <t>974054711R00</t>
  </si>
  <si>
    <t>Dodatečné vyřezání otvoru ve stěně ze sádrokartonových desek, plochy do 0,25 m2</t>
  </si>
  <si>
    <t>974054712R00</t>
  </si>
  <si>
    <t>Dodatečné vyřezání otvoru ve stěně ze sádrokartonových desek, nad 0,25 m2 do 0,5 m2</t>
  </si>
  <si>
    <t>974054713R00</t>
  </si>
  <si>
    <t>Dodatečné vyřezání otvoru ve stěně ze sádrokartonových desek, nad 0,5 m2 do 1 m2</t>
  </si>
  <si>
    <t>974054721R00</t>
  </si>
  <si>
    <t>Dodatečné vyřezání otvoru v podhledu ze sádrokartonových desek, plochy do 0,25 m2</t>
  </si>
  <si>
    <t>974054722R00</t>
  </si>
  <si>
    <t>Dodatečné vyřezání otvoru v podhledu ze sádrokartonových desek, nad 0,25 m2 do 0,5 m2</t>
  </si>
  <si>
    <t>974054723R00</t>
  </si>
  <si>
    <t>Dodatečné vyřezání otvoru v podhledu ze sádrokartonových desek, nad 0,5 m2 do 1 m2</t>
  </si>
  <si>
    <t>974082112R00</t>
  </si>
  <si>
    <t>Vysekání rýh pro vodiče v omítce stěn  z jakékoliv malty vápenné nebo vápenocementové, šířky do 30 mm</t>
  </si>
  <si>
    <t>974082113R00</t>
  </si>
  <si>
    <t>Vysekání rýh pro vodiče v omítce stěn  z jakékoliv malty vápenné nebo vápenocementové, šířky do 50 mm</t>
  </si>
  <si>
    <t>974082114R00</t>
  </si>
  <si>
    <t>Vysekání rýh pro vodiče v omítce stěn  z jakékoliv malty vápenné nebo vápenocementové, šířky do 70 mm</t>
  </si>
  <si>
    <t>974082115R00</t>
  </si>
  <si>
    <t>Vysekání rýh pro vodiče v omítce stěn  z jakékoliv malty vápenné nebo vápenocementové, šířky do 100 mm</t>
  </si>
  <si>
    <t>974082116R00</t>
  </si>
  <si>
    <t>Vysekání rýh pro vodiče v omítce stěn  z jakékoliv malty vápenné nebo vápenocementové, šířky do 150 mm</t>
  </si>
  <si>
    <t>978013211R00</t>
  </si>
  <si>
    <t xml:space="preserve">Odstranění štukové vrstvy z omítek stěn vnitřních,  </t>
  </si>
  <si>
    <t>978013111R00</t>
  </si>
  <si>
    <t>Otlučení omítek vápenných nebo vápenocementových vnitřních s vyškrabáním spár, s očištěním zdiva stěn, v rozsahu do 5 %</t>
  </si>
  <si>
    <t>S vyškrabáním spár, s očištěním zdiva.</t>
  </si>
  <si>
    <t>V položce není kalkulována manipulace se sutí, která se oceňuje samostatně položkami souboru 979.</t>
  </si>
  <si>
    <t>978013121R00</t>
  </si>
  <si>
    <t>Otlučení omítek vápenných nebo vápenocementových vnitřních s vyškrabáním spár, s očištěním zdiva stěn, v rozsahu do 10 %</t>
  </si>
  <si>
    <t>978013141R00</t>
  </si>
  <si>
    <t>Otlučení omítek vápenných nebo vápenocementových vnitřních s vyškrabáním spár, s očištěním zdiva stěn, v rozsahu do 30 %</t>
  </si>
  <si>
    <t>978013161R00</t>
  </si>
  <si>
    <t>Otlučení omítek vápenných nebo vápenocementových vnitřních s vyškrabáním spár, s očištěním zdiva stěn, v rozsahu do 50 %</t>
  </si>
  <si>
    <t>978013191R00</t>
  </si>
  <si>
    <t>Otlučení omítek vápenných nebo vápenocementových vnitřních s vyškrabáním spár, s očištěním zdiva stěn, v rozsahu do 100 %</t>
  </si>
  <si>
    <t>978015411R00</t>
  </si>
  <si>
    <t>Odstranění štukové vrstvy z omítek stěn vnějších, složitosti 1-4</t>
  </si>
  <si>
    <t>978015415R00</t>
  </si>
  <si>
    <t>Odstranění štukové vrstvy z omítek stěn vnějších, složitosti 5-7</t>
  </si>
  <si>
    <t>965081713RT1</t>
  </si>
  <si>
    <t>965048150R00</t>
  </si>
  <si>
    <t>Bourání podkladů pod dlažby nebo litých celistvých dlažeb a mazanin  Dočištění povrchu po vybourání dlažeb do tmele, plochy do 50%</t>
  </si>
  <si>
    <t>965048250R00</t>
  </si>
  <si>
    <t>Bourání podkladů pod dlažby nebo litých celistvých dlažeb a mazanin  Dočištění povrchu po vybourání dlažeb do cementové malty, plochy do 50%</t>
  </si>
  <si>
    <t>965048515R00</t>
  </si>
  <si>
    <t>Bourání podkladů pod dlažby nebo litých celistvých dlažeb a mazanin  Broušení betonového povrchu do tloušťky 5 mm</t>
  </si>
  <si>
    <t>965048516R00</t>
  </si>
  <si>
    <t>Bourání podkladů pod dlažby nebo litých celistvých dlažeb a mazanin  Broušení betonového povrchu příplatek za každý další 1 mm broušení</t>
  </si>
  <si>
    <t>978015221R00</t>
  </si>
  <si>
    <t>Otlučení omítek vápenných nebo vápenocementových vnějších s vyškrabáním spár, s očištěním zdiva  1. až 4. stupni složitosti, v rozsahu do 10 %</t>
  </si>
  <si>
    <t>978015231R00</t>
  </si>
  <si>
    <t>Otlučení omítek vápenných nebo vápenocementových vnějších s vyškrabáním spár, s očištěním zdiva  1. až 4. stupni složitosti, v rozsahu do 20 %</t>
  </si>
  <si>
    <t>978015241R00</t>
  </si>
  <si>
    <t>Otlučení omítek vápenných nebo vápenocementových vnějších s vyškrabáním spár, s očištěním zdiva  1. až 4. stupni složitosti, v rozsahu do 30 %</t>
  </si>
  <si>
    <t>978015251R00</t>
  </si>
  <si>
    <t>Otlučení omítek vápenných nebo vápenocementových vnějších s vyškrabáním spár, s očištěním zdiva  1. až 4. stupni složitosti, v rozsahu do 40 %</t>
  </si>
  <si>
    <t>978015261R00</t>
  </si>
  <si>
    <t>Otlučení omítek vápenných nebo vápenocementových vnějších s vyškrabáním spár, s očištěním zdiva  1. až 4. stupni složitosti, v rozsahu do 50 %</t>
  </si>
  <si>
    <t>978015271R00</t>
  </si>
  <si>
    <t>Otlučení omítek vápenných nebo vápenocementových vnějších s vyškrabáním spár, s očištěním zdiva  1. až 4. stupni složitosti, v rozsahu do 65 %</t>
  </si>
  <si>
    <t>978015281R00</t>
  </si>
  <si>
    <t>Otlučení omítek vápenných nebo vápenocementových vnějších s vyškrabáním spár, s očištěním zdiva  1. až 4. stupni složitosti, v rozsahu do 80 %</t>
  </si>
  <si>
    <t>978015291R00</t>
  </si>
  <si>
    <t>Otlučení omítek vápenných nebo vápenocementových vnějších s vyškrabáním spár, s očištěním zdiva  1. až 4. stupni složitosti, v rozsahu do 100 %</t>
  </si>
  <si>
    <t>978015321R00</t>
  </si>
  <si>
    <t>Otlučení omítek vápenných nebo vápenocementových vnějších s vyškrabáním spár, s očištěním zdiva  5. až 7. stupni složitosti, v rozsahu do 10 %</t>
  </si>
  <si>
    <t>978015331R00</t>
  </si>
  <si>
    <t>Otlučení omítek vápenných nebo vápenocementových vnějších s vyškrabáním spár, s očištěním zdiva  5. až 7. stupni složitosti, v rozsahu do 20 %</t>
  </si>
  <si>
    <t>978015341R00</t>
  </si>
  <si>
    <t>Otlučení omítek vápenných nebo vápenocementových vnějších s vyškrabáním spár, s očištěním zdiva  5. až 7. stupni složitosti, v rozsahu do 30 %</t>
  </si>
  <si>
    <t>978015351R00</t>
  </si>
  <si>
    <t>Otlučení omítek vápenných nebo vápenocementových vnějších s vyškrabáním spár, s očištěním zdiva  5. až 7. stupni složitosti, v rozsahu do 40 %</t>
  </si>
  <si>
    <t>978015361R00</t>
  </si>
  <si>
    <t>Otlučení omítek vápenných nebo vápenocementových vnějších s vyškrabáním spár, s očištěním zdiva  5. až 7. stupni složitosti, v rozsahu do 50 %</t>
  </si>
  <si>
    <t>978015371R00</t>
  </si>
  <si>
    <t>Otlučení omítek vápenných nebo vápenocementových vnějších s vyškrabáním spár, s očištěním zdiva  5. až 7. stupni složitosti, v rozsahu do 65 %</t>
  </si>
  <si>
    <t>978015381R00</t>
  </si>
  <si>
    <t>Otlučení omítek vápenných nebo vápenocementových vnějších s vyškrabáním spár, s očištěním zdiva  5. až 7. stupni složitosti, v rozsahu do 80 %</t>
  </si>
  <si>
    <t>978015391R00</t>
  </si>
  <si>
    <t>Otlučení omítek vápenných nebo vápenocementových vnějších s vyškrabáním spár, s očištěním zdiva  5. až 7. stupni složitosti, v rozsahu do 100 %</t>
  </si>
  <si>
    <t>978059511R00</t>
  </si>
  <si>
    <t>Odsekání a odebrání obkladů stěn z obkládaček vnitřních z jakýchkoliv materiálů, plochy do 1 m2</t>
  </si>
  <si>
    <t>včetně otlučení podkladní omítky až na zdivo,</t>
  </si>
  <si>
    <t>978059521R00</t>
  </si>
  <si>
    <t>Odsekání a odebrání obkladů stěn z obkládaček vnitřních z jakýchkoliv materiálů, plochy do 2 m2</t>
  </si>
  <si>
    <t>978059531R00</t>
  </si>
  <si>
    <t>Odsekání a odebrání obkladů stěn z obkládaček vnitřních z jakýchkoliv materiálů, plochy přes 2 m2</t>
  </si>
  <si>
    <t>978059611R00</t>
  </si>
  <si>
    <t>Odsekání a odebrání obkladů stěn z obkladaček vnějších z jakýchkoliv materiálů, plochy do 1 m2</t>
  </si>
  <si>
    <t>978059621R00</t>
  </si>
  <si>
    <t>Odsekání a odebrání obkladů stěn z obkladaček vnějších z jakýchkoliv materiálů, plochy do 2 m2</t>
  </si>
  <si>
    <t>978059631R00</t>
  </si>
  <si>
    <t>Odsekání a odebrání obkladů stěn z obkladaček vnějších z jakýchkoliv materiálů, plochy přes 2 m2</t>
  </si>
  <si>
    <t>999281105R00</t>
  </si>
  <si>
    <t xml:space="preserve">Přesun hmot pro opravy a údržbu objektů pro opravy a údržbu dosavadních objektů včetně vnějších plášťů  výšky do 6 m,  </t>
  </si>
  <si>
    <t>t</t>
  </si>
  <si>
    <t>Přesun hmot</t>
  </si>
  <si>
    <t>POL7_</t>
  </si>
  <si>
    <t>oborů 801, 803, 811 a 812</t>
  </si>
  <si>
    <t>999281108R00</t>
  </si>
  <si>
    <t xml:space="preserve">Přesun hmot pro opravy a údržbu objektů pro opravy a údržbu dosavadních objektů včetně vnějších plášťů  výšky do 12 m,  </t>
  </si>
  <si>
    <t>999281111R00</t>
  </si>
  <si>
    <t xml:space="preserve">Přesun hmot pro opravy a údržbu objektů pro opravy a údržbu dosavadních objektů včetně vnějších plášťů  výšky do 25 m,  </t>
  </si>
  <si>
    <t>762512125R00</t>
  </si>
  <si>
    <t>Položení podlah pod PVC montáž  desek cementotřískových ve dvou vrstvách šroubovaním</t>
  </si>
  <si>
    <t>800-762</t>
  </si>
  <si>
    <t>762512245R00</t>
  </si>
  <si>
    <t>Položení podlah pod PVC montáž  šroubováním</t>
  </si>
  <si>
    <t>60721539R</t>
  </si>
  <si>
    <t>deska dřevotřísková tl = 16 mm; prostředí suché (P2); hrana: P + D; RtF: D</t>
  </si>
  <si>
    <t>SPCM</t>
  </si>
  <si>
    <t>Specifikace</t>
  </si>
  <si>
    <t>POL3_</t>
  </si>
  <si>
    <t>60721512R</t>
  </si>
  <si>
    <t>deska dřevotřísková tl = 10,0 mm; prostředí suché (P2); hrana: rovná; RtF: D</t>
  </si>
  <si>
    <t>762811811R00</t>
  </si>
  <si>
    <t>Demontáž záklopů stropů vrchních, zapuštěných z hrubých prken tloušťky do 32 mm</t>
  </si>
  <si>
    <t>762521811R00</t>
  </si>
  <si>
    <t>Demontáž podlah bez polštářů , z prken, tloušťky do 32 mm</t>
  </si>
  <si>
    <t>762522811R00</t>
  </si>
  <si>
    <t>Demontáž podlah s polštáři , z prken, tloušťky do 32 mm</t>
  </si>
  <si>
    <t>762526811R00</t>
  </si>
  <si>
    <t>Demontáž podlah bez polštářů , z desek dřevotřískovýh, překližkových, sololitových , tloušťky do 20 mm</t>
  </si>
  <si>
    <t>998762102R00</t>
  </si>
  <si>
    <t>Přesun hmot pro konstrukce tesařské v objektech výšky do 12 m</t>
  </si>
  <si>
    <t>50 m vodorovně</t>
  </si>
  <si>
    <t>998762103R00</t>
  </si>
  <si>
    <t>Přesun hmot pro konstrukce tesařské v objektech výšky do 24 m</t>
  </si>
  <si>
    <t>763613131RW6</t>
  </si>
  <si>
    <t>Montáž záklop stropů, z desek tl. do 18 mm, na sraz, šroubováním, včetně dodávky desky dřevoštěpkové</t>
  </si>
  <si>
    <t>800-763</t>
  </si>
  <si>
    <t>vč. dodávky a montáže spojovacího materiálu</t>
  </si>
  <si>
    <t>763613112RW6</t>
  </si>
  <si>
    <t>Montáž záklop stropů, z desek tl. do 18 mm, na P+D, přibitím, včetně dodávky desky dřevoštěpkové</t>
  </si>
  <si>
    <t>998763101R00</t>
  </si>
  <si>
    <t>Přesun hmot dřevostaveb v objektech výšky do 6 m</t>
  </si>
  <si>
    <t>764410850R00</t>
  </si>
  <si>
    <t>Demontáž oplechování parapetů rš od 100 do 330 mm</t>
  </si>
  <si>
    <t>800-764</t>
  </si>
  <si>
    <t>764410880R00</t>
  </si>
  <si>
    <t>Demontáž oplechování parapetů rš od 400 do 600 mm</t>
  </si>
  <si>
    <t>764410010RAA</t>
  </si>
  <si>
    <t>Oplechování parapetů z pozink. plechu a hliníku z Pz plechu, RŠ 250 mm</t>
  </si>
  <si>
    <t>AP-PSV</t>
  </si>
  <si>
    <t>včetně rohů.</t>
  </si>
  <si>
    <t>764410010RAB</t>
  </si>
  <si>
    <t>Oplechování parapetů z pozink. plechu a hliníku z Pz plechu, RŠ 330 mm</t>
  </si>
  <si>
    <t>764410010RAD</t>
  </si>
  <si>
    <t>Oplechování parapetů z pozink. plechu a hliníku z Pz plechu, RŠ 500 mm</t>
  </si>
  <si>
    <t>764510710R00</t>
  </si>
  <si>
    <t>Oprava oplechování parapetů z titanzinkového plechu parapetů, rš 100 mm</t>
  </si>
  <si>
    <t>včetně zednické výpomoci, dodávky plechu a spojovacího materiálu.</t>
  </si>
  <si>
    <t>764510720R00</t>
  </si>
  <si>
    <t>Oprava oplechování parapetů z titanzinkového plechu parapetů, rš 150 mm</t>
  </si>
  <si>
    <t>764510730R00</t>
  </si>
  <si>
    <t>Oprava oplechování parapetů z titanzinkového plechu parapetů, rš 200 mm</t>
  </si>
  <si>
    <t>764510740R00</t>
  </si>
  <si>
    <t>Oprava oplechování parapetů z titanzinkového plechu parapetů, rš 250 mm</t>
  </si>
  <si>
    <t>764510750R00</t>
  </si>
  <si>
    <t>Oprava oplechování parapetů z titanzinkového plechu parapetů, rš 330 mm</t>
  </si>
  <si>
    <t>764510760R00</t>
  </si>
  <si>
    <t>Oprava oplechování parapetů z titanzinkového plechu parapetů, rš 400 mm</t>
  </si>
  <si>
    <t>764510770R00</t>
  </si>
  <si>
    <t>Oprava oplechování parapetů z titanzinkového plechu parapetů, rš 500 mm</t>
  </si>
  <si>
    <t>764510780R00</t>
  </si>
  <si>
    <t>Oprava oplechování parapetů z titanzinkového plechu parapetů, rš 600 mm</t>
  </si>
  <si>
    <t>998764101R00</t>
  </si>
  <si>
    <t>Přesun hmot pro konstrukce klempířské v objektech výšky do 6 m</t>
  </si>
  <si>
    <t>998764102R00</t>
  </si>
  <si>
    <t>Přesun hmot pro konstrukce klempířské v objektech výšky do 12 m</t>
  </si>
  <si>
    <t>998764103R00</t>
  </si>
  <si>
    <t>Přesun hmot pro konstrukce klempířské v objektech výšky do 24 m</t>
  </si>
  <si>
    <t>771101101R00</t>
  </si>
  <si>
    <t xml:space="preserve">Příprava podkladu pod dlažby vysávání podkladů pod keramickou dlažbu průmyslovým vysavačem </t>
  </si>
  <si>
    <t>800-771</t>
  </si>
  <si>
    <t>771101115R00</t>
  </si>
  <si>
    <t>Příprava podkladu před kladením dlažeb vyrovnání podkladů samonivelační hmotou tl. do 10 mm</t>
  </si>
  <si>
    <t>771101210R00</t>
  </si>
  <si>
    <t>Příprava podkladu pod dlažby penetrace podkladu pod dlažby</t>
  </si>
  <si>
    <t>771111122R00</t>
  </si>
  <si>
    <t>Doplňkové práce při kladení dlažeb montáž podlahových lišt přechodových</t>
  </si>
  <si>
    <t>771475014R00</t>
  </si>
  <si>
    <t>Montáž soklíků z dlaždic keramických výšky 100 mm, soklíků vodorovných, kladených do flexibilního tmele</t>
  </si>
  <si>
    <t>771479001R00</t>
  </si>
  <si>
    <t>Montáž soklíků z dlaždic keramických Řezání dlaždic pro soklíky</t>
  </si>
  <si>
    <t>771575109R00</t>
  </si>
  <si>
    <t>Montáž podlah z dlaždic keramických 300 x 300 mm, režných nebo glazovaných, hladkých, kladených do flexibilního tmele</t>
  </si>
  <si>
    <t>771578011R00</t>
  </si>
  <si>
    <t>Zvláštní úpravy spár spára podlaha-stěna silikonem</t>
  </si>
  <si>
    <t>vč. dodávky a montáže silikonu.</t>
  </si>
  <si>
    <t>5537004117R</t>
  </si>
  <si>
    <t>lišta přechodová; pro podlahy o stejné výšce; materiál leštěná mosaz; š = 35,0 mm; h = 5,6 mm; l = 900 mm; samolepicí</t>
  </si>
  <si>
    <t>59782220R</t>
  </si>
  <si>
    <t>Dlažba keramická s glazurou (GL); tl. = 8,0 mm; a = 298 mm; b = 298 mm; nasákavost = 3,0 %; povrch: hladký, matný; barva: béžová</t>
  </si>
  <si>
    <t>dle výběru investora</t>
  </si>
  <si>
    <t>585500651R</t>
  </si>
  <si>
    <t>vyrovnávací stěrka flexibilní; CT C20 F4; cementová, anhydrit; pro podlahy; samonivelační; tl. vrstvy do 13,0 mm; zrnitost 0,00 až 0,63 mm; barva šedá</t>
  </si>
  <si>
    <t>kg</t>
  </si>
  <si>
    <t>tloušťka vrstvy 1–13 mm</t>
  </si>
  <si>
    <t>doba pochůznosti v rozmezí cca 3–8 hodin v závislosti na podmínkách</t>
  </si>
  <si>
    <t>spotřeba cca 1,4 kg / m2 / mm vrstvy</t>
  </si>
  <si>
    <t>998771101R00</t>
  </si>
  <si>
    <t>Přesun hmot pro podlahy z dlaždic v objektech výšky do 6 m</t>
  </si>
  <si>
    <t>998771102R00</t>
  </si>
  <si>
    <t>Přesun hmot pro podlahy z dlaždic v objektech výšky do 12 m</t>
  </si>
  <si>
    <t>998771103R00</t>
  </si>
  <si>
    <t>Přesun hmot pro podlahy z dlaždic v objektech výšky do 24 m</t>
  </si>
  <si>
    <t>775520010RAC</t>
  </si>
  <si>
    <t>Podlahy vlysové přibíjené vlysy dubové, tloušťka 21 mm, 1. jakost</t>
  </si>
  <si>
    <t>na měkký podklad rybinovitě nebo palubovitě, olištování stěn dřevěnou lištou. Broušení a napuštění pastou.</t>
  </si>
  <si>
    <t>775510010RAC</t>
  </si>
  <si>
    <t>Podlahy vlysové do tmele vlysy dubové, tloušťka 21 mm, 1. jakost</t>
  </si>
  <si>
    <t>lepené rybinovitě nebo palubovitě, olištování stěn dřevěnou lištou. Broušení a napuštění pastou.</t>
  </si>
  <si>
    <t>775591900R00</t>
  </si>
  <si>
    <t>Ostatní opravy na nášlapné ploše broušení vlysů, parket trojnásobné</t>
  </si>
  <si>
    <t>800-775</t>
  </si>
  <si>
    <t>775101101R00</t>
  </si>
  <si>
    <t>Příprava podkladu vysávání vlysových, parketových a lamelových podlah průmyslovým vysavačem</t>
  </si>
  <si>
    <t>775592000R00</t>
  </si>
  <si>
    <t>Ostatní práce broušení dřevěných podlah hrubé+střední+jemné</t>
  </si>
  <si>
    <t>775599110R00</t>
  </si>
  <si>
    <t>Ostatní práce pastování podlah vlysových nebo parketových</t>
  </si>
  <si>
    <t>775599120R00</t>
  </si>
  <si>
    <t>Ostatní práce impregnace podlah vlysových nebo parketových</t>
  </si>
  <si>
    <t>775599130R00</t>
  </si>
  <si>
    <t>Ostatní práce přetmelení spárovým tmelem</t>
  </si>
  <si>
    <t>775599145R00</t>
  </si>
  <si>
    <t>Ostatní práce lak dřevěných podlah 1x základní + 3x lak, přebroušení</t>
  </si>
  <si>
    <t>775542022R00</t>
  </si>
  <si>
    <t>Podlahy lamelové (plovoucí) doplňkové práce pěnový polyetylén, tloušťky 3,0 mm</t>
  </si>
  <si>
    <t>998775101R00</t>
  </si>
  <si>
    <t>Přesun hmot pro podlahy vlysové a parketové v objektech výšky do 6 m</t>
  </si>
  <si>
    <t>998775102R00</t>
  </si>
  <si>
    <t>Přesun hmot pro podlahy vlysové a parketové v objektech výšky do 12 m</t>
  </si>
  <si>
    <t>998775103R00</t>
  </si>
  <si>
    <t>Přesun hmot pro podlahy vlysové a parketové v objektech výšky do 24 m</t>
  </si>
  <si>
    <t>776101101R00</t>
  </si>
  <si>
    <t>Přípravné práce vysávání povlakových podlah průmyslovým vysavačem</t>
  </si>
  <si>
    <t>položky neobsahují žádný materiál</t>
  </si>
  <si>
    <t>776101121R00</t>
  </si>
  <si>
    <t>Přípravné práce penetrace podkladu</t>
  </si>
  <si>
    <t>776521100RT1</t>
  </si>
  <si>
    <t>Lepení povlakových podlah z plastů  ve formě pásů z PVC, montáž,  , Lepidlo montážní</t>
  </si>
  <si>
    <t>284160592R</t>
  </si>
  <si>
    <t>Krytina podlahová vinylová heterogenní; dílce; tl = 2,50 mm; nášlapná vrstva = 0,55 mm; povrchová úprava: PUR; zatížení: 23, 33, 42; protiskluznost: R10; Lw = 3 dB; trvalá deformace do 0,10 mm; rozměrová stálost do 0,25 %; RtF: Bfl; - s1</t>
  </si>
  <si>
    <t>výběr dle investora</t>
  </si>
  <si>
    <t>776421100RT1</t>
  </si>
  <si>
    <t>Lepení soklíků PVC a napojení krytiny na stěnu lepení podlahových soklíků z PVC a vinylu, Lepidlo montážní</t>
  </si>
  <si>
    <t>28416080.AR</t>
  </si>
  <si>
    <t>Lišta soklová MDF; opláštění: plast; š = 15 mm; v = 60 mm</t>
  </si>
  <si>
    <t>998776101R00</t>
  </si>
  <si>
    <t>Přesun hmot pro podlahy povlakové v objektech výšky do 6 m</t>
  </si>
  <si>
    <t>vodorovně do 50 m</t>
  </si>
  <si>
    <t>998776102R00</t>
  </si>
  <si>
    <t>Přesun hmot pro podlahy povlakové v objektech výšky do 12 m</t>
  </si>
  <si>
    <t>998776103R00</t>
  </si>
  <si>
    <t>Přesun hmot pro podlahy povlakové v objektech výšky do 24 m</t>
  </si>
  <si>
    <t>781101210R00</t>
  </si>
  <si>
    <t>Příprava podkladu pod obklady penetrace podkladu pod obklady</t>
  </si>
  <si>
    <t>včetně dodávky materiálu.</t>
  </si>
  <si>
    <t>781475120R00</t>
  </si>
  <si>
    <t>Montáž obkladů vnitřních z dlaždic keramických kladených do tmele 300 x 600 mm,  , kladených do flexibilního tmele</t>
  </si>
  <si>
    <t>597813748R</t>
  </si>
  <si>
    <t>Obklad keramický typ: běžný; s glazurou (GL); tl. = 10,0 mm; a = 298 mm; b = 598 mm; povrch: hladký, matný; barva: světle šedá</t>
  </si>
  <si>
    <t>RTS 24/ II</t>
  </si>
  <si>
    <t>781475114R00</t>
  </si>
  <si>
    <t>Montáž obkladů vnitřních z dlaždic keramických kladených do tmele 200 x 200 mm,  , kladených do flexibilního tmele</t>
  </si>
  <si>
    <t>597813604R</t>
  </si>
  <si>
    <t>Obklad keramický typ: běžný; s glazurou (GL); tl. = 6,5 mm; a = 198 mm; b = 198 mm; povrch: hladký, matný; barva: světle béžová</t>
  </si>
  <si>
    <t>RTS 24/ I</t>
  </si>
  <si>
    <t>781497132R00</t>
  </si>
  <si>
    <t xml:space="preserve">Lišty k obkladům profil rohový nerez ododlná proti oděru, uložení do tmele,  , výška profilu 8 mm,  </t>
  </si>
  <si>
    <t>998781101R00</t>
  </si>
  <si>
    <t>Přesun hmot pro obklady keramické v objektech výšky do 6 m</t>
  </si>
  <si>
    <t>998781102R00</t>
  </si>
  <si>
    <t>Přesun hmot pro obklady keramické v objektech výšky do 12 m</t>
  </si>
  <si>
    <t>998781103R00</t>
  </si>
  <si>
    <t>Přesun hmot pro obklady keramické v objektech výšky do 24 m</t>
  </si>
  <si>
    <t>784011111R00</t>
  </si>
  <si>
    <t xml:space="preserve">Ostatní práce oprášení/ometení podkladu,  ,   </t>
  </si>
  <si>
    <t>800-784</t>
  </si>
  <si>
    <t>784402801R00</t>
  </si>
  <si>
    <t>Odstranění maleb oškrabáním, v místnostech do 3,8 m</t>
  </si>
  <si>
    <t>784497941R00</t>
  </si>
  <si>
    <t>Ostatní práce rozmývání podkladu, v místnostech do 3,8 m</t>
  </si>
  <si>
    <t>784011221RT2</t>
  </si>
  <si>
    <t>Ostatní práce zakrytí předmětů,  , včetně dodávky fólie tl. 0,04 mm</t>
  </si>
  <si>
    <t>784011222RT2</t>
  </si>
  <si>
    <t>Ostatní práce zakrytí podlah,  , včetně papírové lepenky</t>
  </si>
  <si>
    <t>784191101R00</t>
  </si>
  <si>
    <t>Příprava povrchu Penetrace (napouštění) podkladu disperzní, jednonásobná</t>
  </si>
  <si>
    <t>784195412R00</t>
  </si>
  <si>
    <t>Malby z malířských směsí otěruvzdorných,  , bělost 92 %, dvojnásobné, Hmota nátěrová typ: malířská; funkce: dekorační; barva: bílá</t>
  </si>
  <si>
    <t>784442001RT1</t>
  </si>
  <si>
    <t>Malby z malířských směsí disperzních, v místnostech do 3,8 m, jednobarevné, jednonásobné + 1x penetrace, Hmota vyrovnávací</t>
  </si>
  <si>
    <t>784442021RT2</t>
  </si>
  <si>
    <t>Malby z malířských směsí disperzních, v místnostech do 3,8 m, jednobarevné, jednonásobné + 1x penetrace, Hmota nátěrová akrylátová; typ: malířská; funkce: dekorační; barva: bílá</t>
  </si>
  <si>
    <t>784390010R00</t>
  </si>
  <si>
    <t>Ostatní práce příplatek, za výšku místnosti nad 3,8 m</t>
  </si>
  <si>
    <t>784390020R00</t>
  </si>
  <si>
    <t>Ostatní práce příplatek, za práci ve schodišťovém prostoru</t>
  </si>
  <si>
    <t>784413301R00</t>
  </si>
  <si>
    <t>Příprava povrchu Pačokování vápeným mlékem se začištěním v místnostech do 3,8m, dvojnásobné s 1x bílením</t>
  </si>
  <si>
    <t>784413304R00</t>
  </si>
  <si>
    <t>Příprava povrchu Pačokování vápeným mlékem se začištěním na schodišti o výšce podlaží do 3,8m, dvojnásobné s 1x bílením</t>
  </si>
  <si>
    <t>220261662R00</t>
  </si>
  <si>
    <t>Zhotovení drážky ve zdi cihlovém</t>
  </si>
  <si>
    <t>220261664R00</t>
  </si>
  <si>
    <t>Hrubá výplň drážky</t>
  </si>
  <si>
    <t>220261665R00</t>
  </si>
  <si>
    <t>Začištění drážky, konečná úprava</t>
  </si>
  <si>
    <t>979011211R00</t>
  </si>
  <si>
    <t>Svislá doprava suti a vybouraných hmot nošením za prvé podlaží nad základním podlažím</t>
  </si>
  <si>
    <t>979011219R00</t>
  </si>
  <si>
    <t>Svislá doprava suti a vybouraných hmot nošením příplatek zakaždé další podlaží nad prvním základním podlažím</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</si>
  <si>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</si>
  <si>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</si>
  <si>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</si>
  <si>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</si>
  <si>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</si>
  <si>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979981101R00</t>
  </si>
  <si>
    <t>Odvoz a likvidace suti bez příměsí - kontejnerem do 3 t</t>
  </si>
  <si>
    <t>979990107R00</t>
  </si>
  <si>
    <t>Poplatek za uložení, směs betonu, cihel a dřeva,  , skupina 17 09 04 z Katalogu odpadů</t>
  </si>
  <si>
    <t>kategorie 17 09 04 smíšené stavební a demoliční odpady</t>
  </si>
  <si>
    <t>979990109R00</t>
  </si>
  <si>
    <t>Poplatek za uložení, skleněné tvárnice,  , skupina 17 02 02 z Katalogu odpadů</t>
  </si>
  <si>
    <t>979990110R00</t>
  </si>
  <si>
    <t>Poplatek za uložení, sádrokartonové desky,  , skupina 17 08 02 z Katalogu odpadů</t>
  </si>
  <si>
    <t>kategorie 17 08 02 stavební materiály na bázi sádry</t>
  </si>
  <si>
    <t>979990141R00</t>
  </si>
  <si>
    <t>Poplatek za uložení, polystyren+omítka,  , skupina 17 06 04 z Katalogu odpadů</t>
  </si>
  <si>
    <t>979990162R00</t>
  </si>
  <si>
    <t>Poplatek za uložení, dřevo+sklo,  , skupina 17 09 04 z Katalogu odpadů</t>
  </si>
  <si>
    <t>979990181R00</t>
  </si>
  <si>
    <t>Poplatek za uložení, PVC podlahová krytina,  , skupina 20 03 07 z Katalogu odpadů</t>
  </si>
  <si>
    <t>kategorie 17 02 03 plasty</t>
  </si>
  <si>
    <t>979990182R00</t>
  </si>
  <si>
    <t>Poplatek za uložení, koberce,  , skupina 20 03 07 z Katalogu odpadů</t>
  </si>
  <si>
    <t>979990191R00</t>
  </si>
  <si>
    <t>Poplatek za uložení, plastové výrobky,  , skupina 17 02 03 z Katalogu odpadů</t>
  </si>
  <si>
    <t>979990121R00</t>
  </si>
  <si>
    <t>Poplatek za uložení, asfaltové pásy,  , skupina 17 03 02 z Katalogu odpadů</t>
  </si>
  <si>
    <t>kategorie 17 03 02 asfaltové směsi obsahující dehet</t>
  </si>
  <si>
    <t>Včetně:</t>
  </si>
  <si>
    <t>Položka obsahuje cementový postřik podkladu tl. 3 mm, vápenocementové jádro tl. 15 mm a vápenný štuk tl. 2,5 mm.</t>
  </si>
  <si>
    <t>Položka je určena pro závěrečné čištění po ukončení oprav a údržby před předáním do užívání.</t>
  </si>
  <si>
    <t>včetně: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</si>
</sst>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7" fillId="0" borderId="33"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4" fontId="7" fillId="3" borderId="37" xfId="0" applyNumberFormat="1" applyFont="1" applyFill="1" applyBorder="1" applyAlignment="1">
      <alignment vertical="center"/>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3" borderId="37" xfId="0" applyNumberFormat="1" applyFont="1" applyFill="1" applyBorder="1" applyAlignment="1">
      <alignment horizontal="center"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7" fillId="0" borderId="18" xfId="0" applyNumberFormat="1" applyFont="1" applyBorder="1" applyAlignment="1">
      <alignment vertical="top" wrapText="1"/>
    </xf>
    <xf numFmtId="0" fontId="17" fillId="0" borderId="0" xfId="0" applyNumberFormat="1" applyFont="1" applyBorder="1" applyAlignment="1">
      <alignment vertical="top" wrapText="1"/>
    </xf>
    <xf numFmtId="0" fontId="19" fillId="0" borderId="0" xfId="0" applyNumberFormat="1" applyFont="1" applyAlignment="1">
      <alignment wrapText="1"/>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6" fillId="0" borderId="18"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6" fillId="0" borderId="18" xfId="0" applyNumberFormat="1" applyFont="1" applyBorder="1" applyAlignment="1">
      <alignment horizontal="left" vertical="top" wrapText="1"/>
    </xf>
    <xf numFmtId="49" fontId="16" fillId="0" borderId="43" xfId="0"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XRfyTVgHL9rYUJg7xNaJJV2Hzx4c0oS7CK7X80IV7i9Rmx19Fnn76stbbJbCsqFZslFI13hnHWO3zz3iMqesOg==" saltValue="yKkuRcM3VxV1C2ej7lUw9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85"/>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6" t="s">
        <v>24</v>
      </c>
      <c r="B16" s="38" t="s">
        <v>24</v>
      </c>
      <c r="C16" s="62"/>
      <c r="D16" s="63"/>
      <c r="E16" s="83"/>
      <c r="F16" s="84"/>
      <c r="G16" s="83"/>
      <c r="H16" s="84"/>
      <c r="I16" s="83">
        <f>SUMIF(F57:F81,A16,I57:I81)+SUMIF(F57:F81,"PSU",I57:I81)</f>
        <v>519719.28000000009</v>
      </c>
      <c r="J16" s="85"/>
    </row>
    <row r="17" spans="1:10" ht="23.25" customHeight="1" x14ac:dyDescent="0.2">
      <c r="A17" s="196" t="s">
        <v>25</v>
      </c>
      <c r="B17" s="38" t="s">
        <v>25</v>
      </c>
      <c r="C17" s="62"/>
      <c r="D17" s="63"/>
      <c r="E17" s="83"/>
      <c r="F17" s="84"/>
      <c r="G17" s="83"/>
      <c r="H17" s="84"/>
      <c r="I17" s="83">
        <f>SUMIF(F57:F81,A17,I57:I81)</f>
        <v>27384.06</v>
      </c>
      <c r="J17" s="85"/>
    </row>
    <row r="18" spans="1:10" ht="23.25" customHeight="1" x14ac:dyDescent="0.2">
      <c r="A18" s="196" t="s">
        <v>26</v>
      </c>
      <c r="B18" s="38" t="s">
        <v>26</v>
      </c>
      <c r="C18" s="62"/>
      <c r="D18" s="63"/>
      <c r="E18" s="83"/>
      <c r="F18" s="84"/>
      <c r="G18" s="83"/>
      <c r="H18" s="84"/>
      <c r="I18" s="83">
        <f>SUMIF(F57:F81,A18,I57:I81)</f>
        <v>324.2</v>
      </c>
      <c r="J18" s="85"/>
    </row>
    <row r="19" spans="1:10" ht="23.25" customHeight="1" x14ac:dyDescent="0.2">
      <c r="A19" s="196" t="s">
        <v>116</v>
      </c>
      <c r="B19" s="38" t="s">
        <v>27</v>
      </c>
      <c r="C19" s="62"/>
      <c r="D19" s="63"/>
      <c r="E19" s="83"/>
      <c r="F19" s="84"/>
      <c r="G19" s="83"/>
      <c r="H19" s="84"/>
      <c r="I19" s="83">
        <f>SUMIF(F57:F81,A19,I57:I81)</f>
        <v>21897.109999999997</v>
      </c>
      <c r="J19" s="85"/>
    </row>
    <row r="20" spans="1:10" ht="23.25" customHeight="1" x14ac:dyDescent="0.2">
      <c r="A20" s="196" t="s">
        <v>117</v>
      </c>
      <c r="B20" s="38" t="s">
        <v>28</v>
      </c>
      <c r="C20" s="62"/>
      <c r="D20" s="63"/>
      <c r="E20" s="83"/>
      <c r="F20" s="84"/>
      <c r="G20" s="83"/>
      <c r="H20" s="84"/>
      <c r="I20" s="83">
        <f>SUMIF(F57:F81,A20,I57:I81)</f>
        <v>500</v>
      </c>
      <c r="J20" s="85"/>
    </row>
    <row r="21" spans="1:10" ht="23.25" customHeight="1" x14ac:dyDescent="0.2">
      <c r="A21" s="2"/>
      <c r="B21" s="48" t="s">
        <v>29</v>
      </c>
      <c r="C21" s="64"/>
      <c r="D21" s="65"/>
      <c r="E21" s="89"/>
      <c r="F21" s="90"/>
      <c r="G21" s="89"/>
      <c r="H21" s="90"/>
      <c r="I21" s="89">
        <f>SUM(I16:J20)</f>
        <v>569824.65</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68378.958000000013</v>
      </c>
      <c r="B23" s="38" t="s">
        <v>12</v>
      </c>
      <c r="C23" s="62"/>
      <c r="D23" s="63"/>
      <c r="E23" s="67">
        <v>12</v>
      </c>
      <c r="F23" s="39" t="s">
        <v>0</v>
      </c>
      <c r="G23" s="97">
        <f>ZakladDPHSniVypocet</f>
        <v>569824.65</v>
      </c>
      <c r="H23" s="98"/>
      <c r="I23" s="98"/>
      <c r="J23" s="40" t="str">
        <f t="shared" ref="J23:J28" si="0">Mena</f>
        <v>CZK</v>
      </c>
    </row>
    <row r="24" spans="1:10" ht="23.25" customHeight="1" x14ac:dyDescent="0.2">
      <c r="A24" s="2">
        <f>(A23-INT(A23))*100</f>
        <v>95.800000001327135</v>
      </c>
      <c r="B24" s="38" t="s">
        <v>13</v>
      </c>
      <c r="C24" s="62"/>
      <c r="D24" s="63"/>
      <c r="E24" s="67">
        <f>SazbaDPH1</f>
        <v>12</v>
      </c>
      <c r="F24" s="39" t="s">
        <v>0</v>
      </c>
      <c r="G24" s="95">
        <f>A23</f>
        <v>68378.958000000013</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638203.60800000001</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569824.65</v>
      </c>
      <c r="H28" s="170"/>
      <c r="I28" s="170"/>
      <c r="J28" s="171" t="str">
        <f t="shared" si="0"/>
        <v>CZK</v>
      </c>
    </row>
    <row r="29" spans="1:10" ht="27.75" customHeight="1" thickBot="1" x14ac:dyDescent="0.25">
      <c r="A29" s="2">
        <f>(A27-INT(A27))*100</f>
        <v>60.800000000745058</v>
      </c>
      <c r="B29" s="165" t="s">
        <v>35</v>
      </c>
      <c r="C29" s="172"/>
      <c r="D29" s="172"/>
      <c r="E29" s="172"/>
      <c r="F29" s="173"/>
      <c r="G29" s="169">
        <f>A27</f>
        <v>638203.60800000001</v>
      </c>
      <c r="H29" s="169"/>
      <c r="I29" s="169"/>
      <c r="J29" s="174" t="s">
        <v>58</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'00 00 Naklady'!AE30+'1 1 Pol'!AE918</f>
        <v>569824.65</v>
      </c>
      <c r="G39" s="149">
        <f>'00 00 Naklady'!AF30+'1 1 Pol'!AF918</f>
        <v>0</v>
      </c>
      <c r="H39" s="150">
        <f>(F39*SazbaDPH1/100)+(G39*SazbaDPH2/100)</f>
        <v>68378.958000000013</v>
      </c>
      <c r="I39" s="150">
        <f>F39+G39+H39</f>
        <v>638203.60800000001</v>
      </c>
      <c r="J39" s="151">
        <f>IF(CenaCelkemVypocet=0,"",I39/CenaCelkemVypocet*100)</f>
        <v>100</v>
      </c>
    </row>
    <row r="40" spans="1:10" ht="25.5" customHeight="1" x14ac:dyDescent="0.2">
      <c r="A40" s="136">
        <v>2</v>
      </c>
      <c r="B40" s="152"/>
      <c r="C40" s="153" t="s">
        <v>52</v>
      </c>
      <c r="D40" s="153"/>
      <c r="E40" s="153"/>
      <c r="F40" s="154">
        <f>'00 00 Naklady'!AE30</f>
        <v>22397.109999999997</v>
      </c>
      <c r="G40" s="155">
        <f>'00 00 Naklady'!AF30</f>
        <v>0</v>
      </c>
      <c r="H40" s="155">
        <f>(F40*SazbaDPH1/100)+(G40*SazbaDPH2/100)</f>
        <v>2687.6531999999993</v>
      </c>
      <c r="I40" s="155">
        <f>F40+G40+H40</f>
        <v>25084.763199999998</v>
      </c>
      <c r="J40" s="156">
        <f>IF(CenaCelkemVypocet=0,"",I40/CenaCelkemVypocet*100)</f>
        <v>3.9305266979938476</v>
      </c>
    </row>
    <row r="41" spans="1:10" ht="25.5" customHeight="1" x14ac:dyDescent="0.2">
      <c r="A41" s="136">
        <v>3</v>
      </c>
      <c r="B41" s="157" t="s">
        <v>53</v>
      </c>
      <c r="C41" s="147" t="s">
        <v>54</v>
      </c>
      <c r="D41" s="147"/>
      <c r="E41" s="147"/>
      <c r="F41" s="158">
        <f>'00 00 Naklady'!AE30</f>
        <v>22397.109999999997</v>
      </c>
      <c r="G41" s="150">
        <f>'00 00 Naklady'!AF30</f>
        <v>0</v>
      </c>
      <c r="H41" s="150">
        <f>(F41*SazbaDPH1/100)+(G41*SazbaDPH2/100)</f>
        <v>2687.6531999999993</v>
      </c>
      <c r="I41" s="150">
        <f>F41+G41+H41</f>
        <v>25084.763199999998</v>
      </c>
      <c r="J41" s="151">
        <f>IF(CenaCelkemVypocet=0,"",I41/CenaCelkemVypocet*100)</f>
        <v>3.9305266979938476</v>
      </c>
    </row>
    <row r="42" spans="1:10" ht="25.5" customHeight="1" x14ac:dyDescent="0.2">
      <c r="A42" s="136">
        <v>2</v>
      </c>
      <c r="B42" s="152"/>
      <c r="C42" s="153" t="s">
        <v>55</v>
      </c>
      <c r="D42" s="153"/>
      <c r="E42" s="153"/>
      <c r="F42" s="154"/>
      <c r="G42" s="155"/>
      <c r="H42" s="155">
        <f>(F42*SazbaDPH1/100)+(G42*SazbaDPH2/100)</f>
        <v>0</v>
      </c>
      <c r="I42" s="155"/>
      <c r="J42" s="156"/>
    </row>
    <row r="43" spans="1:10" ht="25.5" customHeight="1" x14ac:dyDescent="0.2">
      <c r="A43" s="136">
        <v>2</v>
      </c>
      <c r="B43" s="152" t="s">
        <v>56</v>
      </c>
      <c r="C43" s="153" t="s">
        <v>44</v>
      </c>
      <c r="D43" s="153"/>
      <c r="E43" s="153"/>
      <c r="F43" s="154">
        <f>'1 1 Pol'!AE918</f>
        <v>547427.54</v>
      </c>
      <c r="G43" s="155">
        <f>'1 1 Pol'!AF918</f>
        <v>0</v>
      </c>
      <c r="H43" s="155">
        <f>(F43*SazbaDPH1/100)+(G43*SazbaDPH2/100)</f>
        <v>65691.304799999998</v>
      </c>
      <c r="I43" s="155">
        <f>F43+G43+H43</f>
        <v>613118.84480000008</v>
      </c>
      <c r="J43" s="156">
        <f>IF(CenaCelkemVypocet=0,"",I43/CenaCelkemVypocet*100)</f>
        <v>96.069473302006159</v>
      </c>
    </row>
    <row r="44" spans="1:10" ht="25.5" customHeight="1" x14ac:dyDescent="0.2">
      <c r="A44" s="136">
        <v>3</v>
      </c>
      <c r="B44" s="157" t="s">
        <v>56</v>
      </c>
      <c r="C44" s="147" t="s">
        <v>44</v>
      </c>
      <c r="D44" s="147"/>
      <c r="E44" s="147"/>
      <c r="F44" s="158">
        <f>'1 1 Pol'!AE918</f>
        <v>547427.54</v>
      </c>
      <c r="G44" s="150">
        <f>'1 1 Pol'!AF918</f>
        <v>0</v>
      </c>
      <c r="H44" s="150">
        <f>(F44*SazbaDPH1/100)+(G44*SazbaDPH2/100)</f>
        <v>65691.304799999998</v>
      </c>
      <c r="I44" s="150">
        <f>F44+G44+H44</f>
        <v>613118.84480000008</v>
      </c>
      <c r="J44" s="151">
        <f>IF(CenaCelkemVypocet=0,"",I44/CenaCelkemVypocet*100)</f>
        <v>96.069473302006159</v>
      </c>
    </row>
    <row r="45" spans="1:10" ht="25.5" customHeight="1" x14ac:dyDescent="0.2">
      <c r="A45" s="136"/>
      <c r="B45" s="159" t="s">
        <v>57</v>
      </c>
      <c r="C45" s="160"/>
      <c r="D45" s="160"/>
      <c r="E45" s="161"/>
      <c r="F45" s="162">
        <f>SUMIF(A39:A44,"=1",F39:F44)</f>
        <v>569824.65</v>
      </c>
      <c r="G45" s="163">
        <f>SUMIF(A39:A44,"=1",G39:G44)</f>
        <v>0</v>
      </c>
      <c r="H45" s="163">
        <f>SUMIF(A39:A44,"=1",H39:H44)</f>
        <v>68378.958000000013</v>
      </c>
      <c r="I45" s="163">
        <f>SUMIF(A39:A44,"=1",I39:I44)</f>
        <v>638203.60800000001</v>
      </c>
      <c r="J45" s="164">
        <f>SUMIF(A39:A44,"=1",J39:J44)</f>
        <v>100</v>
      </c>
    </row>
    <row r="47" spans="1:10" x14ac:dyDescent="0.2">
      <c r="A47" t="s">
        <v>59</v>
      </c>
      <c r="B47" t="s">
        <v>60</v>
      </c>
    </row>
    <row r="48" spans="1:10" x14ac:dyDescent="0.2">
      <c r="A48" t="s">
        <v>61</v>
      </c>
      <c r="B48" t="s">
        <v>62</v>
      </c>
    </row>
    <row r="49" spans="1:10" x14ac:dyDescent="0.2">
      <c r="A49" t="s">
        <v>63</v>
      </c>
      <c r="B49" t="s">
        <v>64</v>
      </c>
    </row>
    <row r="50" spans="1:10" x14ac:dyDescent="0.2">
      <c r="A50" t="s">
        <v>61</v>
      </c>
      <c r="B50" t="s">
        <v>65</v>
      </c>
    </row>
    <row r="51" spans="1:10" x14ac:dyDescent="0.2">
      <c r="A51" t="s">
        <v>63</v>
      </c>
      <c r="B51" t="s">
        <v>66</v>
      </c>
    </row>
    <row r="54" spans="1:10" ht="15.75" x14ac:dyDescent="0.25">
      <c r="B54" s="175" t="s">
        <v>67</v>
      </c>
    </row>
    <row r="56" spans="1:10" ht="25.5" customHeight="1" x14ac:dyDescent="0.2">
      <c r="A56" s="177"/>
      <c r="B56" s="180" t="s">
        <v>17</v>
      </c>
      <c r="C56" s="180" t="s">
        <v>5</v>
      </c>
      <c r="D56" s="181"/>
      <c r="E56" s="181"/>
      <c r="F56" s="182" t="s">
        <v>68</v>
      </c>
      <c r="G56" s="182"/>
      <c r="H56" s="182"/>
      <c r="I56" s="182" t="s">
        <v>29</v>
      </c>
      <c r="J56" s="182" t="s">
        <v>0</v>
      </c>
    </row>
    <row r="57" spans="1:10" ht="36.75" customHeight="1" x14ac:dyDescent="0.2">
      <c r="A57" s="178"/>
      <c r="B57" s="183" t="s">
        <v>69</v>
      </c>
      <c r="C57" s="184" t="s">
        <v>70</v>
      </c>
      <c r="D57" s="185"/>
      <c r="E57" s="185"/>
      <c r="F57" s="194" t="s">
        <v>24</v>
      </c>
      <c r="G57" s="186"/>
      <c r="H57" s="186"/>
      <c r="I57" s="186">
        <f>'1 1 Pol'!G8</f>
        <v>95861.5</v>
      </c>
      <c r="J57" s="191">
        <f>IF(I82=0,"",I57/I82*100)</f>
        <v>16.822982298150844</v>
      </c>
    </row>
    <row r="58" spans="1:10" ht="36.75" customHeight="1" x14ac:dyDescent="0.2">
      <c r="A58" s="178"/>
      <c r="B58" s="183" t="s">
        <v>71</v>
      </c>
      <c r="C58" s="184" t="s">
        <v>72</v>
      </c>
      <c r="D58" s="185"/>
      <c r="E58" s="185"/>
      <c r="F58" s="194" t="s">
        <v>24</v>
      </c>
      <c r="G58" s="186"/>
      <c r="H58" s="186"/>
      <c r="I58" s="186">
        <f>'1 1 Pol'!G52</f>
        <v>65662</v>
      </c>
      <c r="J58" s="191">
        <f>IF(I82=0,"",I58/I82*100)</f>
        <v>11.52319402117827</v>
      </c>
    </row>
    <row r="59" spans="1:10" ht="36.75" customHeight="1" x14ac:dyDescent="0.2">
      <c r="A59" s="178"/>
      <c r="B59" s="183" t="s">
        <v>73</v>
      </c>
      <c r="C59" s="184" t="s">
        <v>74</v>
      </c>
      <c r="D59" s="185"/>
      <c r="E59" s="185"/>
      <c r="F59" s="194" t="s">
        <v>24</v>
      </c>
      <c r="G59" s="186"/>
      <c r="H59" s="186"/>
      <c r="I59" s="186">
        <f>'1 1 Pol'!G105</f>
        <v>68903</v>
      </c>
      <c r="J59" s="191">
        <f>IF(I82=0,"",I59/I82*100)</f>
        <v>12.091965484469652</v>
      </c>
    </row>
    <row r="60" spans="1:10" ht="36.75" customHeight="1" x14ac:dyDescent="0.2">
      <c r="A60" s="178"/>
      <c r="B60" s="183" t="s">
        <v>75</v>
      </c>
      <c r="C60" s="184" t="s">
        <v>76</v>
      </c>
      <c r="D60" s="185"/>
      <c r="E60" s="185"/>
      <c r="F60" s="194" t="s">
        <v>24</v>
      </c>
      <c r="G60" s="186"/>
      <c r="H60" s="186"/>
      <c r="I60" s="186">
        <f>'1 1 Pol'!G268</f>
        <v>1659</v>
      </c>
      <c r="J60" s="191">
        <f>IF(I82=0,"",I60/I82*100)</f>
        <v>0.29114219611243564</v>
      </c>
    </row>
    <row r="61" spans="1:10" ht="36.75" customHeight="1" x14ac:dyDescent="0.2">
      <c r="A61" s="178"/>
      <c r="B61" s="183" t="s">
        <v>77</v>
      </c>
      <c r="C61" s="184" t="s">
        <v>78</v>
      </c>
      <c r="D61" s="185"/>
      <c r="E61" s="185"/>
      <c r="F61" s="194" t="s">
        <v>24</v>
      </c>
      <c r="G61" s="186"/>
      <c r="H61" s="186"/>
      <c r="I61" s="186">
        <f>'1 1 Pol'!G271</f>
        <v>12017.9</v>
      </c>
      <c r="J61" s="191">
        <f>IF(I82=0,"",I61/I82*100)</f>
        <v>2.1090523198671733</v>
      </c>
    </row>
    <row r="62" spans="1:10" ht="36.75" customHeight="1" x14ac:dyDescent="0.2">
      <c r="A62" s="178"/>
      <c r="B62" s="183" t="s">
        <v>79</v>
      </c>
      <c r="C62" s="184" t="s">
        <v>80</v>
      </c>
      <c r="D62" s="185"/>
      <c r="E62" s="185"/>
      <c r="F62" s="194" t="s">
        <v>24</v>
      </c>
      <c r="G62" s="186"/>
      <c r="H62" s="186"/>
      <c r="I62" s="186">
        <f>'1 1 Pol'!G301</f>
        <v>23522.1</v>
      </c>
      <c r="J62" s="191">
        <f>IF(I82=0,"",I62/I82*100)</f>
        <v>4.1279540995637864</v>
      </c>
    </row>
    <row r="63" spans="1:10" ht="36.75" customHeight="1" x14ac:dyDescent="0.2">
      <c r="A63" s="178"/>
      <c r="B63" s="183" t="s">
        <v>81</v>
      </c>
      <c r="C63" s="184" t="s">
        <v>82</v>
      </c>
      <c r="D63" s="185"/>
      <c r="E63" s="185"/>
      <c r="F63" s="194" t="s">
        <v>24</v>
      </c>
      <c r="G63" s="186"/>
      <c r="H63" s="186"/>
      <c r="I63" s="186">
        <f>'1 1 Pol'!G389</f>
        <v>1644.3</v>
      </c>
      <c r="J63" s="191">
        <f>IF(I82=0,"",I63/I82*100)</f>
        <v>0.28856245513422418</v>
      </c>
    </row>
    <row r="64" spans="1:10" ht="36.75" customHeight="1" x14ac:dyDescent="0.2">
      <c r="A64" s="178"/>
      <c r="B64" s="183" t="s">
        <v>83</v>
      </c>
      <c r="C64" s="184" t="s">
        <v>84</v>
      </c>
      <c r="D64" s="185"/>
      <c r="E64" s="185"/>
      <c r="F64" s="194" t="s">
        <v>24</v>
      </c>
      <c r="G64" s="186"/>
      <c r="H64" s="186"/>
      <c r="I64" s="186">
        <f>'1 1 Pol'!G405</f>
        <v>20652.5</v>
      </c>
      <c r="J64" s="191">
        <f>IF(I82=0,"",I64/I82*100)</f>
        <v>3.624360581803542</v>
      </c>
    </row>
    <row r="65" spans="1:10" ht="36.75" customHeight="1" x14ac:dyDescent="0.2">
      <c r="A65" s="178"/>
      <c r="B65" s="183" t="s">
        <v>85</v>
      </c>
      <c r="C65" s="184" t="s">
        <v>86</v>
      </c>
      <c r="D65" s="185"/>
      <c r="E65" s="185"/>
      <c r="F65" s="194" t="s">
        <v>24</v>
      </c>
      <c r="G65" s="186"/>
      <c r="H65" s="186"/>
      <c r="I65" s="186">
        <f>'1 1 Pol'!G418</f>
        <v>9022</v>
      </c>
      <c r="J65" s="191">
        <f>IF(I82=0,"",I65/I82*100)</f>
        <v>1.5832940888043365</v>
      </c>
    </row>
    <row r="66" spans="1:10" ht="36.75" customHeight="1" x14ac:dyDescent="0.2">
      <c r="A66" s="178"/>
      <c r="B66" s="183" t="s">
        <v>87</v>
      </c>
      <c r="C66" s="184" t="s">
        <v>88</v>
      </c>
      <c r="D66" s="185"/>
      <c r="E66" s="185"/>
      <c r="F66" s="194" t="s">
        <v>24</v>
      </c>
      <c r="G66" s="186"/>
      <c r="H66" s="186"/>
      <c r="I66" s="186">
        <f>'1 1 Pol'!G436</f>
        <v>162.4</v>
      </c>
      <c r="J66" s="191">
        <f>IF(I82=0,"",I66/I82*100)</f>
        <v>2.8499995568812265E-2</v>
      </c>
    </row>
    <row r="67" spans="1:10" ht="36.75" customHeight="1" x14ac:dyDescent="0.2">
      <c r="A67" s="178"/>
      <c r="B67" s="183" t="s">
        <v>89</v>
      </c>
      <c r="C67" s="184" t="s">
        <v>90</v>
      </c>
      <c r="D67" s="185"/>
      <c r="E67" s="185"/>
      <c r="F67" s="194" t="s">
        <v>24</v>
      </c>
      <c r="G67" s="186"/>
      <c r="H67" s="186"/>
      <c r="I67" s="186">
        <f>'1 1 Pol'!G445</f>
        <v>23228</v>
      </c>
      <c r="J67" s="191">
        <f>IF(I82=0,"",I67/I82*100)</f>
        <v>4.076341730741202</v>
      </c>
    </row>
    <row r="68" spans="1:10" ht="36.75" customHeight="1" x14ac:dyDescent="0.2">
      <c r="A68" s="178"/>
      <c r="B68" s="183" t="s">
        <v>91</v>
      </c>
      <c r="C68" s="184" t="s">
        <v>92</v>
      </c>
      <c r="D68" s="185"/>
      <c r="E68" s="185"/>
      <c r="F68" s="194" t="s">
        <v>24</v>
      </c>
      <c r="G68" s="186"/>
      <c r="H68" s="186"/>
      <c r="I68" s="186">
        <f>'1 1 Pol'!G561</f>
        <v>86310.300000000032</v>
      </c>
      <c r="J68" s="191">
        <f>IF(I82=0,"",I68/I82*100)</f>
        <v>15.1468175341309</v>
      </c>
    </row>
    <row r="69" spans="1:10" ht="36.75" customHeight="1" x14ac:dyDescent="0.2">
      <c r="A69" s="178"/>
      <c r="B69" s="183" t="s">
        <v>93</v>
      </c>
      <c r="C69" s="184" t="s">
        <v>94</v>
      </c>
      <c r="D69" s="185"/>
      <c r="E69" s="185"/>
      <c r="F69" s="194" t="s">
        <v>24</v>
      </c>
      <c r="G69" s="186"/>
      <c r="H69" s="186"/>
      <c r="I69" s="186">
        <f>'1 1 Pol'!G747</f>
        <v>60406.080000000002</v>
      </c>
      <c r="J69" s="191">
        <f>IF(I82=0,"",I69/I82*100)</f>
        <v>10.600819041436695</v>
      </c>
    </row>
    <row r="70" spans="1:10" ht="36.75" customHeight="1" x14ac:dyDescent="0.2">
      <c r="A70" s="178"/>
      <c r="B70" s="183" t="s">
        <v>95</v>
      </c>
      <c r="C70" s="184" t="s">
        <v>96</v>
      </c>
      <c r="D70" s="185"/>
      <c r="E70" s="185"/>
      <c r="F70" s="194" t="s">
        <v>25</v>
      </c>
      <c r="G70" s="186"/>
      <c r="H70" s="186"/>
      <c r="I70" s="186">
        <f>'1 1 Pol'!G754</f>
        <v>1288.6499999999999</v>
      </c>
      <c r="J70" s="191">
        <f>IF(I82=0,"",I70/I82*100)</f>
        <v>0.22614851779402659</v>
      </c>
    </row>
    <row r="71" spans="1:10" ht="36.75" customHeight="1" x14ac:dyDescent="0.2">
      <c r="A71" s="178"/>
      <c r="B71" s="183" t="s">
        <v>97</v>
      </c>
      <c r="C71" s="184" t="s">
        <v>98</v>
      </c>
      <c r="D71" s="185"/>
      <c r="E71" s="185"/>
      <c r="F71" s="194" t="s">
        <v>25</v>
      </c>
      <c r="G71" s="186"/>
      <c r="H71" s="186"/>
      <c r="I71" s="186">
        <f>'1 1 Pol'!G767</f>
        <v>1131.03</v>
      </c>
      <c r="J71" s="191">
        <f>IF(I82=0,"",I71/I82*100)</f>
        <v>0.19848737677459197</v>
      </c>
    </row>
    <row r="72" spans="1:10" ht="36.75" customHeight="1" x14ac:dyDescent="0.2">
      <c r="A72" s="178"/>
      <c r="B72" s="183" t="s">
        <v>99</v>
      </c>
      <c r="C72" s="184" t="s">
        <v>100</v>
      </c>
      <c r="D72" s="185"/>
      <c r="E72" s="185"/>
      <c r="F72" s="194" t="s">
        <v>25</v>
      </c>
      <c r="G72" s="186"/>
      <c r="H72" s="186"/>
      <c r="I72" s="186">
        <f>'1 1 Pol'!G774</f>
        <v>9201.2199999999993</v>
      </c>
      <c r="J72" s="191">
        <f>IF(I82=0,"",I72/I82*100)</f>
        <v>1.6147458696284898</v>
      </c>
    </row>
    <row r="73" spans="1:10" ht="36.75" customHeight="1" x14ac:dyDescent="0.2">
      <c r="A73" s="178"/>
      <c r="B73" s="183" t="s">
        <v>101</v>
      </c>
      <c r="C73" s="184" t="s">
        <v>102</v>
      </c>
      <c r="D73" s="185"/>
      <c r="E73" s="185"/>
      <c r="F73" s="194" t="s">
        <v>25</v>
      </c>
      <c r="G73" s="186"/>
      <c r="H73" s="186"/>
      <c r="I73" s="186">
        <f>'1 1 Pol'!G805</f>
        <v>2578.11</v>
      </c>
      <c r="J73" s="191">
        <f>IF(I82=0,"",I73/I82*100)</f>
        <v>0.45243918458073029</v>
      </c>
    </row>
    <row r="74" spans="1:10" ht="36.75" customHeight="1" x14ac:dyDescent="0.2">
      <c r="A74" s="178"/>
      <c r="B74" s="183" t="s">
        <v>103</v>
      </c>
      <c r="C74" s="184" t="s">
        <v>104</v>
      </c>
      <c r="D74" s="185"/>
      <c r="E74" s="185"/>
      <c r="F74" s="194" t="s">
        <v>25</v>
      </c>
      <c r="G74" s="186"/>
      <c r="H74" s="186"/>
      <c r="I74" s="186">
        <f>'1 1 Pol'!G828</f>
        <v>6927.5999999999985</v>
      </c>
      <c r="J74" s="191">
        <f>IF(I82=0,"",I74/I82*100)</f>
        <v>1.2157424218134472</v>
      </c>
    </row>
    <row r="75" spans="1:10" ht="36.75" customHeight="1" x14ac:dyDescent="0.2">
      <c r="A75" s="178"/>
      <c r="B75" s="183" t="s">
        <v>105</v>
      </c>
      <c r="C75" s="184" t="s">
        <v>106</v>
      </c>
      <c r="D75" s="185"/>
      <c r="E75" s="185"/>
      <c r="F75" s="194" t="s">
        <v>25</v>
      </c>
      <c r="G75" s="186"/>
      <c r="H75" s="186"/>
      <c r="I75" s="186">
        <f>'1 1 Pol'!G847</f>
        <v>1387.2</v>
      </c>
      <c r="J75" s="191">
        <f>IF(I82=0,"",I75/I82*100)</f>
        <v>0.24344331190305651</v>
      </c>
    </row>
    <row r="76" spans="1:10" ht="36.75" customHeight="1" x14ac:dyDescent="0.2">
      <c r="A76" s="178"/>
      <c r="B76" s="183" t="s">
        <v>107</v>
      </c>
      <c r="C76" s="184" t="s">
        <v>108</v>
      </c>
      <c r="D76" s="185"/>
      <c r="E76" s="185"/>
      <c r="F76" s="194" t="s">
        <v>25</v>
      </c>
      <c r="G76" s="186"/>
      <c r="H76" s="186"/>
      <c r="I76" s="186">
        <f>'1 1 Pol'!G863</f>
        <v>4237.8499999999995</v>
      </c>
      <c r="J76" s="191">
        <f>IF(I82=0,"",I76/I82*100)</f>
        <v>0.7437112452049941</v>
      </c>
    </row>
    <row r="77" spans="1:10" ht="36.75" customHeight="1" x14ac:dyDescent="0.2">
      <c r="A77" s="178"/>
      <c r="B77" s="183" t="s">
        <v>109</v>
      </c>
      <c r="C77" s="184" t="s">
        <v>110</v>
      </c>
      <c r="D77" s="185"/>
      <c r="E77" s="185"/>
      <c r="F77" s="194" t="s">
        <v>25</v>
      </c>
      <c r="G77" s="186"/>
      <c r="H77" s="186"/>
      <c r="I77" s="186">
        <f>'1 1 Pol'!G874</f>
        <v>632.4</v>
      </c>
      <c r="J77" s="191">
        <f>IF(I82=0,"",I77/I82*100)</f>
        <v>0.1109815098381581</v>
      </c>
    </row>
    <row r="78" spans="1:10" ht="36.75" customHeight="1" x14ac:dyDescent="0.2">
      <c r="A78" s="178"/>
      <c r="B78" s="183" t="s">
        <v>111</v>
      </c>
      <c r="C78" s="184" t="s">
        <v>112</v>
      </c>
      <c r="D78" s="185"/>
      <c r="E78" s="185"/>
      <c r="F78" s="194" t="s">
        <v>26</v>
      </c>
      <c r="G78" s="186"/>
      <c r="H78" s="186"/>
      <c r="I78" s="186">
        <f>'1 1 Pol'!G888</f>
        <v>324.2</v>
      </c>
      <c r="J78" s="191">
        <f>IF(I82=0,"",I78/I82*100)</f>
        <v>5.6894695587493452E-2</v>
      </c>
    </row>
    <row r="79" spans="1:10" ht="36.75" customHeight="1" x14ac:dyDescent="0.2">
      <c r="A79" s="178"/>
      <c r="B79" s="183" t="s">
        <v>113</v>
      </c>
      <c r="C79" s="184" t="s">
        <v>114</v>
      </c>
      <c r="D79" s="185"/>
      <c r="E79" s="185"/>
      <c r="F79" s="194" t="s">
        <v>115</v>
      </c>
      <c r="G79" s="186"/>
      <c r="H79" s="186"/>
      <c r="I79" s="186">
        <f>'1 1 Pol'!G892</f>
        <v>50668.2</v>
      </c>
      <c r="J79" s="191">
        <f>IF(I82=0,"",I79/I82*100)</f>
        <v>8.8918933219192944</v>
      </c>
    </row>
    <row r="80" spans="1:10" ht="36.75" customHeight="1" x14ac:dyDescent="0.2">
      <c r="A80" s="178"/>
      <c r="B80" s="183" t="s">
        <v>116</v>
      </c>
      <c r="C80" s="184" t="s">
        <v>27</v>
      </c>
      <c r="D80" s="185"/>
      <c r="E80" s="185"/>
      <c r="F80" s="194" t="s">
        <v>116</v>
      </c>
      <c r="G80" s="186"/>
      <c r="H80" s="186"/>
      <c r="I80" s="186">
        <f>'00 00 Naklady'!G8</f>
        <v>21897.109999999997</v>
      </c>
      <c r="J80" s="191">
        <f>IF(I82=0,"",I80/I82*100)</f>
        <v>3.8427804062179471</v>
      </c>
    </row>
    <row r="81" spans="1:10" ht="36.75" customHeight="1" x14ac:dyDescent="0.2">
      <c r="A81" s="178"/>
      <c r="B81" s="183" t="s">
        <v>117</v>
      </c>
      <c r="C81" s="184" t="s">
        <v>28</v>
      </c>
      <c r="D81" s="185"/>
      <c r="E81" s="185"/>
      <c r="F81" s="194" t="s">
        <v>117</v>
      </c>
      <c r="G81" s="186"/>
      <c r="H81" s="186"/>
      <c r="I81" s="186">
        <f>'00 00 Naklady'!G20</f>
        <v>500</v>
      </c>
      <c r="J81" s="191">
        <f>IF(I82=0,"",I81/I82*100)</f>
        <v>8.7746291775899835E-2</v>
      </c>
    </row>
    <row r="82" spans="1:10" ht="25.5" customHeight="1" x14ac:dyDescent="0.2">
      <c r="A82" s="179"/>
      <c r="B82" s="187" t="s">
        <v>1</v>
      </c>
      <c r="C82" s="188"/>
      <c r="D82" s="189"/>
      <c r="E82" s="189"/>
      <c r="F82" s="195"/>
      <c r="G82" s="190"/>
      <c r="H82" s="190"/>
      <c r="I82" s="190">
        <f>SUM(I57:I81)</f>
        <v>569824.65</v>
      </c>
      <c r="J82" s="192">
        <f>SUM(J57:J81)</f>
        <v>100</v>
      </c>
    </row>
    <row r="83" spans="1:10" x14ac:dyDescent="0.2">
      <c r="F83" s="135"/>
      <c r="G83" s="135"/>
      <c r="H83" s="135"/>
      <c r="I83" s="135"/>
      <c r="J83" s="193"/>
    </row>
    <row r="84" spans="1:10" x14ac:dyDescent="0.2">
      <c r="F84" s="135"/>
      <c r="G84" s="135"/>
      <c r="H84" s="135"/>
      <c r="I84" s="135"/>
      <c r="J84" s="193"/>
    </row>
    <row r="85" spans="1:10" x14ac:dyDescent="0.2">
      <c r="F85" s="135"/>
      <c r="G85" s="135"/>
      <c r="H85" s="135"/>
      <c r="I85" s="135"/>
      <c r="J85" s="193"/>
    </row>
  </sheetData>
  <sheetProtection algorithmName="SHA-512" hashValue="1b7xE2mLCroJFpztxEgov7JYzXGMomLglbm2w2aBiIb92JybFqHT7TMWFY39xRcw5LvPjrLdSSwXd+c/mzje6w==" saltValue="f+Y3heDCuK6yEnzP6dMjI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3">
    <mergeCell ref="C80:E80"/>
    <mergeCell ref="C81:E81"/>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44:E44"/>
    <mergeCell ref="B45:E45"/>
    <mergeCell ref="C57:E57"/>
    <mergeCell ref="C58:E58"/>
    <mergeCell ref="C59:E59"/>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lXQuywYToNvPhj0ZWBbDMJJSOAO2m5wUobFq5OrbUuqKZabDg47Rygzd8RiltWMAOfUpkfe3FB23VD2i9AzwPQ==" saltValue="Q0q+9t9uPE3m7W+9rZp6u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5" width="0" hidden="1" customWidth="1"/>
    <col min="29" max="29" width="0" hidden="1" customWidth="1"/>
    <col min="31" max="41" width="0" hidden="1" customWidth="1"/>
    <col min="53" max="53" width="98.7109375" customWidth="1"/>
  </cols>
  <sheetData>
    <row r="1" spans="1:60" ht="15.75" customHeight="1" x14ac:dyDescent="0.25">
      <c r="A1" s="197" t="s">
        <v>118</v>
      </c>
      <c r="B1" s="197"/>
      <c r="C1" s="197"/>
      <c r="D1" s="197"/>
      <c r="E1" s="197"/>
      <c r="F1" s="197"/>
      <c r="G1" s="197"/>
      <c r="AG1" t="s">
        <v>119</v>
      </c>
    </row>
    <row r="2" spans="1:60" ht="24.95" customHeight="1" x14ac:dyDescent="0.2">
      <c r="A2" s="198" t="s">
        <v>7</v>
      </c>
      <c r="B2" s="49" t="s">
        <v>43</v>
      </c>
      <c r="C2" s="201" t="s">
        <v>44</v>
      </c>
      <c r="D2" s="199"/>
      <c r="E2" s="199"/>
      <c r="F2" s="199"/>
      <c r="G2" s="200"/>
      <c r="AG2" t="s">
        <v>120</v>
      </c>
    </row>
    <row r="3" spans="1:60" ht="24.95" customHeight="1" x14ac:dyDescent="0.2">
      <c r="A3" s="198" t="s">
        <v>8</v>
      </c>
      <c r="B3" s="49" t="s">
        <v>53</v>
      </c>
      <c r="C3" s="201" t="s">
        <v>54</v>
      </c>
      <c r="D3" s="199"/>
      <c r="E3" s="199"/>
      <c r="F3" s="199"/>
      <c r="G3" s="200"/>
      <c r="AC3" s="176" t="s">
        <v>121</v>
      </c>
      <c r="AG3" t="s">
        <v>122</v>
      </c>
    </row>
    <row r="4" spans="1:60" ht="24.95" customHeight="1" x14ac:dyDescent="0.2">
      <c r="A4" s="202" t="s">
        <v>9</v>
      </c>
      <c r="B4" s="203" t="s">
        <v>53</v>
      </c>
      <c r="C4" s="204" t="s">
        <v>54</v>
      </c>
      <c r="D4" s="205"/>
      <c r="E4" s="205"/>
      <c r="F4" s="205"/>
      <c r="G4" s="206"/>
      <c r="AG4" t="s">
        <v>123</v>
      </c>
    </row>
    <row r="5" spans="1:60" x14ac:dyDescent="0.2">
      <c r="D5" s="10"/>
    </row>
    <row r="6" spans="1:60" ht="38.25" x14ac:dyDescent="0.2">
      <c r="A6" s="208" t="s">
        <v>124</v>
      </c>
      <c r="B6" s="210" t="s">
        <v>125</v>
      </c>
      <c r="C6" s="210" t="s">
        <v>126</v>
      </c>
      <c r="D6" s="209" t="s">
        <v>127</v>
      </c>
      <c r="E6" s="208" t="s">
        <v>128</v>
      </c>
      <c r="F6" s="207" t="s">
        <v>129</v>
      </c>
      <c r="G6" s="208" t="s">
        <v>29</v>
      </c>
      <c r="H6" s="211" t="s">
        <v>30</v>
      </c>
      <c r="I6" s="211" t="s">
        <v>130</v>
      </c>
      <c r="J6" s="211" t="s">
        <v>31</v>
      </c>
      <c r="K6" s="211" t="s">
        <v>131</v>
      </c>
      <c r="L6" s="211" t="s">
        <v>132</v>
      </c>
      <c r="M6" s="211" t="s">
        <v>133</v>
      </c>
      <c r="N6" s="211" t="s">
        <v>134</v>
      </c>
      <c r="O6" s="211" t="s">
        <v>135</v>
      </c>
      <c r="P6" s="211" t="s">
        <v>136</v>
      </c>
      <c r="Q6" s="211" t="s">
        <v>137</v>
      </c>
      <c r="R6" s="211" t="s">
        <v>138</v>
      </c>
      <c r="S6" s="211" t="s">
        <v>139</v>
      </c>
      <c r="T6" s="211" t="s">
        <v>140</v>
      </c>
      <c r="U6" s="211" t="s">
        <v>141</v>
      </c>
      <c r="V6" s="211" t="s">
        <v>142</v>
      </c>
      <c r="W6" s="211" t="s">
        <v>143</v>
      </c>
      <c r="X6" s="211" t="s">
        <v>144</v>
      </c>
      <c r="Y6" s="211" t="s">
        <v>145</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146</v>
      </c>
      <c r="B8" s="230" t="s">
        <v>116</v>
      </c>
      <c r="C8" s="246" t="s">
        <v>27</v>
      </c>
      <c r="D8" s="231"/>
      <c r="E8" s="232"/>
      <c r="F8" s="233"/>
      <c r="G8" s="233">
        <f>SUMIF(AG9:AG19,"&lt;&gt;NOR",G9:G19)</f>
        <v>21897.109999999997</v>
      </c>
      <c r="H8" s="233"/>
      <c r="I8" s="233">
        <f>SUM(I9:I19)</f>
        <v>0</v>
      </c>
      <c r="J8" s="233"/>
      <c r="K8" s="233">
        <f>SUM(K9:K19)</f>
        <v>21897.109999999997</v>
      </c>
      <c r="L8" s="233"/>
      <c r="M8" s="233">
        <f>SUM(M9:M19)</f>
        <v>24524.763200000001</v>
      </c>
      <c r="N8" s="232"/>
      <c r="O8" s="232">
        <f>SUM(O9:O19)</f>
        <v>0</v>
      </c>
      <c r="P8" s="232"/>
      <c r="Q8" s="232">
        <f>SUM(Q9:Q19)</f>
        <v>0</v>
      </c>
      <c r="R8" s="233"/>
      <c r="S8" s="233"/>
      <c r="T8" s="234"/>
      <c r="U8" s="228"/>
      <c r="V8" s="228">
        <f>SUM(V9:V19)</f>
        <v>0</v>
      </c>
      <c r="W8" s="228"/>
      <c r="X8" s="228"/>
      <c r="Y8" s="228"/>
      <c r="AG8" t="s">
        <v>147</v>
      </c>
    </row>
    <row r="9" spans="1:60" outlineLevel="1" x14ac:dyDescent="0.2">
      <c r="A9" s="236">
        <v>1</v>
      </c>
      <c r="B9" s="237" t="s">
        <v>148</v>
      </c>
      <c r="C9" s="247" t="s">
        <v>149</v>
      </c>
      <c r="D9" s="238" t="s">
        <v>150</v>
      </c>
      <c r="E9" s="239">
        <v>1</v>
      </c>
      <c r="F9" s="240">
        <v>10948.55</v>
      </c>
      <c r="G9" s="241">
        <f>ROUND(E9*F9,2)</f>
        <v>10948.55</v>
      </c>
      <c r="H9" s="240">
        <v>0</v>
      </c>
      <c r="I9" s="241">
        <f>ROUND(E9*H9,2)</f>
        <v>0</v>
      </c>
      <c r="J9" s="240">
        <v>10948.55</v>
      </c>
      <c r="K9" s="241">
        <f>ROUND(E9*J9,2)</f>
        <v>10948.55</v>
      </c>
      <c r="L9" s="241">
        <v>12</v>
      </c>
      <c r="M9" s="241">
        <f>G9*(1+L9/100)</f>
        <v>12262.376</v>
      </c>
      <c r="N9" s="239">
        <v>0</v>
      </c>
      <c r="O9" s="239">
        <f>ROUND(E9*N9,2)</f>
        <v>0</v>
      </c>
      <c r="P9" s="239">
        <v>0</v>
      </c>
      <c r="Q9" s="239">
        <f>ROUND(E9*P9,2)</f>
        <v>0</v>
      </c>
      <c r="R9" s="241"/>
      <c r="S9" s="241" t="s">
        <v>151</v>
      </c>
      <c r="T9" s="242" t="s">
        <v>152</v>
      </c>
      <c r="U9" s="222">
        <v>0</v>
      </c>
      <c r="V9" s="222">
        <f>ROUND(E9*U9,2)</f>
        <v>0</v>
      </c>
      <c r="W9" s="222"/>
      <c r="X9" s="222" t="s">
        <v>153</v>
      </c>
      <c r="Y9" s="222" t="s">
        <v>154</v>
      </c>
      <c r="Z9" s="212"/>
      <c r="AA9" s="212"/>
      <c r="AB9" s="212"/>
      <c r="AC9" s="212"/>
      <c r="AD9" s="212"/>
      <c r="AE9" s="212"/>
      <c r="AF9" s="212"/>
      <c r="AG9" s="212" t="s">
        <v>155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8" t="s">
        <v>156</v>
      </c>
      <c r="D10" s="243"/>
      <c r="E10" s="243"/>
      <c r="F10" s="243"/>
      <c r="G10" s="243"/>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157</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19"/>
      <c r="B11" s="220"/>
      <c r="C11" s="249" t="s">
        <v>158</v>
      </c>
      <c r="D11" s="244"/>
      <c r="E11" s="244"/>
      <c r="F11" s="244"/>
      <c r="G11" s="244"/>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157</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50" t="s">
        <v>159</v>
      </c>
      <c r="D12" s="226"/>
      <c r="E12" s="227">
        <v>1</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160</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2</v>
      </c>
      <c r="B13" s="237" t="s">
        <v>161</v>
      </c>
      <c r="C13" s="247" t="s">
        <v>162</v>
      </c>
      <c r="D13" s="238" t="s">
        <v>150</v>
      </c>
      <c r="E13" s="239">
        <v>1</v>
      </c>
      <c r="F13" s="240">
        <v>5474.28</v>
      </c>
      <c r="G13" s="241">
        <f>ROUND(E13*F13,2)</f>
        <v>5474.28</v>
      </c>
      <c r="H13" s="240">
        <v>0</v>
      </c>
      <c r="I13" s="241">
        <f>ROUND(E13*H13,2)</f>
        <v>0</v>
      </c>
      <c r="J13" s="240">
        <v>5474.28</v>
      </c>
      <c r="K13" s="241">
        <f>ROUND(E13*J13,2)</f>
        <v>5474.28</v>
      </c>
      <c r="L13" s="241">
        <v>12</v>
      </c>
      <c r="M13" s="241">
        <f>G13*(1+L13/100)</f>
        <v>6131.1936000000005</v>
      </c>
      <c r="N13" s="239">
        <v>0</v>
      </c>
      <c r="O13" s="239">
        <f>ROUND(E13*N13,2)</f>
        <v>0</v>
      </c>
      <c r="P13" s="239">
        <v>0</v>
      </c>
      <c r="Q13" s="239">
        <f>ROUND(E13*P13,2)</f>
        <v>0</v>
      </c>
      <c r="R13" s="241"/>
      <c r="S13" s="241" t="s">
        <v>151</v>
      </c>
      <c r="T13" s="242" t="s">
        <v>152</v>
      </c>
      <c r="U13" s="222">
        <v>0</v>
      </c>
      <c r="V13" s="222">
        <f>ROUND(E13*U13,2)</f>
        <v>0</v>
      </c>
      <c r="W13" s="222"/>
      <c r="X13" s="222" t="s">
        <v>153</v>
      </c>
      <c r="Y13" s="222" t="s">
        <v>154</v>
      </c>
      <c r="Z13" s="212"/>
      <c r="AA13" s="212"/>
      <c r="AB13" s="212"/>
      <c r="AC13" s="212"/>
      <c r="AD13" s="212"/>
      <c r="AE13" s="212"/>
      <c r="AF13" s="212"/>
      <c r="AG13" s="212" t="s">
        <v>163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2" x14ac:dyDescent="0.2">
      <c r="A14" s="219"/>
      <c r="B14" s="220"/>
      <c r="C14" s="248" t="s">
        <v>164</v>
      </c>
      <c r="D14" s="243"/>
      <c r="E14" s="243"/>
      <c r="F14" s="243"/>
      <c r="G14" s="243"/>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157</v>
      </c>
      <c r="AH14" s="212"/>
      <c r="AI14" s="212"/>
      <c r="AJ14" s="212"/>
      <c r="AK14" s="212"/>
      <c r="AL14" s="212"/>
      <c r="AM14" s="212"/>
      <c r="AN14" s="212"/>
      <c r="AO14" s="212"/>
      <c r="AP14" s="212"/>
      <c r="AQ14" s="212"/>
      <c r="AR14" s="212"/>
      <c r="AS14" s="212"/>
      <c r="AT14" s="212"/>
      <c r="AU14" s="212"/>
      <c r="AV14" s="212"/>
      <c r="AW14" s="212"/>
      <c r="AX14" s="212"/>
      <c r="AY14" s="212"/>
      <c r="AZ14" s="212"/>
      <c r="BA14" s="245" t="str">
        <f>C14</f>
        <v>Náklady na ztížené provádění stavebních prací v důsledku nepřerušeného provozu na staveništi nebo v případech nepřerušeného provozu v objektech v nichž se stavební práce provádí.</v>
      </c>
      <c r="BB14" s="212"/>
      <c r="BC14" s="212"/>
      <c r="BD14" s="212"/>
      <c r="BE14" s="212"/>
      <c r="BF14" s="212"/>
      <c r="BG14" s="212"/>
      <c r="BH14" s="212"/>
    </row>
    <row r="15" spans="1:60" outlineLevel="2" x14ac:dyDescent="0.2">
      <c r="A15" s="219"/>
      <c r="B15" s="220"/>
      <c r="C15" s="250" t="s">
        <v>165</v>
      </c>
      <c r="D15" s="226"/>
      <c r="E15" s="227">
        <v>1</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160</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6">
        <v>3</v>
      </c>
      <c r="B16" s="237" t="s">
        <v>166</v>
      </c>
      <c r="C16" s="247" t="s">
        <v>167</v>
      </c>
      <c r="D16" s="238" t="s">
        <v>150</v>
      </c>
      <c r="E16" s="239">
        <v>1</v>
      </c>
      <c r="F16" s="240">
        <v>5474.28</v>
      </c>
      <c r="G16" s="241">
        <f>ROUND(E16*F16,2)</f>
        <v>5474.28</v>
      </c>
      <c r="H16" s="240">
        <v>0</v>
      </c>
      <c r="I16" s="241">
        <f>ROUND(E16*H16,2)</f>
        <v>0</v>
      </c>
      <c r="J16" s="240">
        <v>5474.28</v>
      </c>
      <c r="K16" s="241">
        <f>ROUND(E16*J16,2)</f>
        <v>5474.28</v>
      </c>
      <c r="L16" s="241">
        <v>12</v>
      </c>
      <c r="M16" s="241">
        <f>G16*(1+L16/100)</f>
        <v>6131.1936000000005</v>
      </c>
      <c r="N16" s="239">
        <v>0</v>
      </c>
      <c r="O16" s="239">
        <f>ROUND(E16*N16,2)</f>
        <v>0</v>
      </c>
      <c r="P16" s="239">
        <v>0</v>
      </c>
      <c r="Q16" s="239">
        <f>ROUND(E16*P16,2)</f>
        <v>0</v>
      </c>
      <c r="R16" s="241"/>
      <c r="S16" s="241" t="s">
        <v>151</v>
      </c>
      <c r="T16" s="242" t="s">
        <v>152</v>
      </c>
      <c r="U16" s="222">
        <v>0</v>
      </c>
      <c r="V16" s="222">
        <f>ROUND(E16*U16,2)</f>
        <v>0</v>
      </c>
      <c r="W16" s="222"/>
      <c r="X16" s="222" t="s">
        <v>153</v>
      </c>
      <c r="Y16" s="222" t="s">
        <v>154</v>
      </c>
      <c r="Z16" s="212"/>
      <c r="AA16" s="212"/>
      <c r="AB16" s="212"/>
      <c r="AC16" s="212"/>
      <c r="AD16" s="212"/>
      <c r="AE16" s="212"/>
      <c r="AF16" s="212"/>
      <c r="AG16" s="212" t="s">
        <v>155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8" t="s">
        <v>183</v>
      </c>
      <c r="D17" s="243"/>
      <c r="E17" s="243"/>
      <c r="F17" s="243"/>
      <c r="G17" s="243"/>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157</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49" t="s">
        <v>168</v>
      </c>
      <c r="D18" s="244"/>
      <c r="E18" s="244"/>
      <c r="F18" s="244"/>
      <c r="G18" s="244"/>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157</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50" t="s">
        <v>169</v>
      </c>
      <c r="D19" s="226"/>
      <c r="E19" s="227">
        <v>1</v>
      </c>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160</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x14ac:dyDescent="0.2">
      <c r="A20" s="229" t="s">
        <v>146</v>
      </c>
      <c r="B20" s="230" t="s">
        <v>117</v>
      </c>
      <c r="C20" s="246" t="s">
        <v>28</v>
      </c>
      <c r="D20" s="231"/>
      <c r="E20" s="232"/>
      <c r="F20" s="233"/>
      <c r="G20" s="233">
        <f>SUMIF(AG21:AG28,"&lt;&gt;NOR",G21:G28)</f>
        <v>500</v>
      </c>
      <c r="H20" s="233"/>
      <c r="I20" s="233">
        <f>SUM(I21:I28)</f>
        <v>0</v>
      </c>
      <c r="J20" s="233"/>
      <c r="K20" s="233">
        <f>SUM(K21:K28)</f>
        <v>500</v>
      </c>
      <c r="L20" s="233"/>
      <c r="M20" s="233">
        <f>SUM(M21:M28)</f>
        <v>560</v>
      </c>
      <c r="N20" s="232"/>
      <c r="O20" s="232">
        <f>SUM(O21:O28)</f>
        <v>0</v>
      </c>
      <c r="P20" s="232"/>
      <c r="Q20" s="232">
        <f>SUM(Q21:Q28)</f>
        <v>0</v>
      </c>
      <c r="R20" s="233"/>
      <c r="S20" s="233"/>
      <c r="T20" s="234"/>
      <c r="U20" s="228"/>
      <c r="V20" s="228">
        <f>SUM(V21:V28)</f>
        <v>0</v>
      </c>
      <c r="W20" s="228"/>
      <c r="X20" s="228"/>
      <c r="Y20" s="228"/>
      <c r="AG20" t="s">
        <v>147</v>
      </c>
    </row>
    <row r="21" spans="1:60" outlineLevel="1" x14ac:dyDescent="0.2">
      <c r="A21" s="236">
        <v>4</v>
      </c>
      <c r="B21" s="237" t="s">
        <v>170</v>
      </c>
      <c r="C21" s="247" t="s">
        <v>171</v>
      </c>
      <c r="D21" s="238" t="s">
        <v>172</v>
      </c>
      <c r="E21" s="239">
        <v>1</v>
      </c>
      <c r="F21" s="240">
        <v>500</v>
      </c>
      <c r="G21" s="241">
        <f>ROUND(E21*F21,2)</f>
        <v>500</v>
      </c>
      <c r="H21" s="240">
        <v>0</v>
      </c>
      <c r="I21" s="241">
        <f>ROUND(E21*H21,2)</f>
        <v>0</v>
      </c>
      <c r="J21" s="240">
        <v>500</v>
      </c>
      <c r="K21" s="241">
        <f>ROUND(E21*J21,2)</f>
        <v>500</v>
      </c>
      <c r="L21" s="241">
        <v>12</v>
      </c>
      <c r="M21" s="241">
        <f>G21*(1+L21/100)</f>
        <v>560</v>
      </c>
      <c r="N21" s="239">
        <v>0</v>
      </c>
      <c r="O21" s="239">
        <f>ROUND(E21*N21,2)</f>
        <v>0</v>
      </c>
      <c r="P21" s="239">
        <v>0</v>
      </c>
      <c r="Q21" s="239">
        <f>ROUND(E21*P21,2)</f>
        <v>0</v>
      </c>
      <c r="R21" s="241"/>
      <c r="S21" s="241" t="s">
        <v>173</v>
      </c>
      <c r="T21" s="242" t="s">
        <v>152</v>
      </c>
      <c r="U21" s="222">
        <v>0</v>
      </c>
      <c r="V21" s="222">
        <f>ROUND(E21*U21,2)</f>
        <v>0</v>
      </c>
      <c r="W21" s="222"/>
      <c r="X21" s="222" t="s">
        <v>174</v>
      </c>
      <c r="Y21" s="222" t="s">
        <v>154</v>
      </c>
      <c r="Z21" s="212"/>
      <c r="AA21" s="212"/>
      <c r="AB21" s="212"/>
      <c r="AC21" s="212"/>
      <c r="AD21" s="212"/>
      <c r="AE21" s="212"/>
      <c r="AF21" s="212"/>
      <c r="AG21" s="212" t="s">
        <v>175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8" t="s">
        <v>176</v>
      </c>
      <c r="D22" s="243"/>
      <c r="E22" s="243"/>
      <c r="F22" s="243"/>
      <c r="G22" s="243"/>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157</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51" t="s">
        <v>177</v>
      </c>
      <c r="D23" s="223"/>
      <c r="E23" s="224"/>
      <c r="F23" s="225"/>
      <c r="G23" s="225"/>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157</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49" t="s">
        <v>178</v>
      </c>
      <c r="D24" s="244"/>
      <c r="E24" s="244"/>
      <c r="F24" s="244"/>
      <c r="G24" s="244"/>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157</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179</v>
      </c>
      <c r="D25" s="244"/>
      <c r="E25" s="244"/>
      <c r="F25" s="244"/>
      <c r="G25" s="244"/>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157</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50" t="s">
        <v>180</v>
      </c>
      <c r="D26" s="226"/>
      <c r="E26" s="227"/>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160</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50" t="s">
        <v>181</v>
      </c>
      <c r="D27" s="226"/>
      <c r="E27" s="227"/>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160</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50" t="s">
        <v>56</v>
      </c>
      <c r="D28" s="226"/>
      <c r="E28" s="227">
        <v>1</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160</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x14ac:dyDescent="0.2">
      <c r="A29" s="3"/>
      <c r="B29" s="4"/>
      <c r="C29" s="252"/>
      <c r="D29" s="6"/>
      <c r="E29" s="3"/>
      <c r="F29" s="3"/>
      <c r="G29" s="3"/>
      <c r="H29" s="3"/>
      <c r="I29" s="3"/>
      <c r="J29" s="3"/>
      <c r="K29" s="3"/>
      <c r="L29" s="3"/>
      <c r="M29" s="3"/>
      <c r="N29" s="3"/>
      <c r="O29" s="3"/>
      <c r="P29" s="3"/>
      <c r="Q29" s="3"/>
      <c r="R29" s="3"/>
      <c r="S29" s="3"/>
      <c r="T29" s="3"/>
      <c r="U29" s="3"/>
      <c r="V29" s="3"/>
      <c r="W29" s="3"/>
      <c r="X29" s="3"/>
      <c r="Y29" s="3"/>
      <c r="AE29">
        <v>12</v>
      </c>
      <c r="AF29">
        <v>21</v>
      </c>
      <c r="AG29" t="s">
        <v>132</v>
      </c>
    </row>
    <row r="30" spans="1:60" x14ac:dyDescent="0.2">
      <c r="A30" s="215"/>
      <c r="B30" s="216" t="s">
        <v>29</v>
      </c>
      <c r="C30" s="253"/>
      <c r="D30" s="217"/>
      <c r="E30" s="218"/>
      <c r="F30" s="218"/>
      <c r="G30" s="235">
        <f>G8+G20</f>
        <v>22397.109999999997</v>
      </c>
      <c r="H30" s="3"/>
      <c r="I30" s="3"/>
      <c r="J30" s="3"/>
      <c r="K30" s="3"/>
      <c r="L30" s="3"/>
      <c r="M30" s="3"/>
      <c r="N30" s="3"/>
      <c r="O30" s="3"/>
      <c r="P30" s="3"/>
      <c r="Q30" s="3"/>
      <c r="R30" s="3"/>
      <c r="S30" s="3"/>
      <c r="T30" s="3"/>
      <c r="U30" s="3"/>
      <c r="V30" s="3"/>
      <c r="W30" s="3"/>
      <c r="X30" s="3"/>
      <c r="Y30" s="3"/>
      <c r="AE30">
        <f>SUMIF(L7:L28,AE29,G7:G28)</f>
        <v>22397.109999999997</v>
      </c>
      <c r="AF30">
        <f>SUMIF(L7:L28,AF29,G7:G28)</f>
        <v>0</v>
      </c>
      <c r="AG30" t="s">
        <v>182</v>
      </c>
    </row>
    <row r="31" spans="1:60" x14ac:dyDescent="0.2">
      <c r="C31" s="254"/>
      <c r="D31" s="10"/>
      <c r="AG31" t="s">
        <v>184</v>
      </c>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6WkhzXC6lX7/ZwY83Lt/zjsdeq3W5Shyl/rIoctVajP2uWjJpeNvCt5GchRn6uLTGGRMjxfKHpnPKT2SW6MnA==" saltValue="rVSSXmRNUhUe7uByrI5LNg==" spinCount="100000" sheet="1" formatRows="0"/>
  <mergeCells count="12">
    <mergeCell ref="C14:G14"/>
    <mergeCell ref="C17:G17"/>
    <mergeCell ref="C18:G18"/>
    <mergeCell ref="C22:G22"/>
    <mergeCell ref="C24:G24"/>
    <mergeCell ref="C25:G25"/>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5" width="0" hidden="1" customWidth="1"/>
    <col min="29" max="29" width="0" hidden="1" customWidth="1"/>
    <col min="31" max="41" width="0" hidden="1" customWidth="1"/>
    <col min="53" max="53" width="98.7109375" customWidth="1"/>
  </cols>
  <sheetData>
    <row r="1" spans="1:60" ht="15.75" customHeight="1" x14ac:dyDescent="0.25">
      <c r="A1" s="197" t="s">
        <v>185</v>
      </c>
      <c r="B1" s="197"/>
      <c r="C1" s="197"/>
      <c r="D1" s="197"/>
      <c r="E1" s="197"/>
      <c r="F1" s="197"/>
      <c r="G1" s="197"/>
      <c r="AG1" t="s">
        <v>119</v>
      </c>
    </row>
    <row r="2" spans="1:60" ht="24.95" customHeight="1" x14ac:dyDescent="0.2">
      <c r="A2" s="198" t="s">
        <v>7</v>
      </c>
      <c r="B2" s="49" t="s">
        <v>43</v>
      </c>
      <c r="C2" s="201" t="s">
        <v>44</v>
      </c>
      <c r="D2" s="199"/>
      <c r="E2" s="199"/>
      <c r="F2" s="199"/>
      <c r="G2" s="200"/>
      <c r="AG2" t="s">
        <v>120</v>
      </c>
    </row>
    <row r="3" spans="1:60" ht="24.95" customHeight="1" x14ac:dyDescent="0.2">
      <c r="A3" s="198" t="s">
        <v>8</v>
      </c>
      <c r="B3" s="49" t="s">
        <v>56</v>
      </c>
      <c r="C3" s="201" t="s">
        <v>44</v>
      </c>
      <c r="D3" s="199"/>
      <c r="E3" s="199"/>
      <c r="F3" s="199"/>
      <c r="G3" s="200"/>
      <c r="AC3" s="176" t="s">
        <v>120</v>
      </c>
      <c r="AG3" t="s">
        <v>122</v>
      </c>
    </row>
    <row r="4" spans="1:60" ht="24.95" customHeight="1" x14ac:dyDescent="0.2">
      <c r="A4" s="202" t="s">
        <v>9</v>
      </c>
      <c r="B4" s="203" t="s">
        <v>56</v>
      </c>
      <c r="C4" s="204" t="s">
        <v>44</v>
      </c>
      <c r="D4" s="205"/>
      <c r="E4" s="205"/>
      <c r="F4" s="205"/>
      <c r="G4" s="206"/>
      <c r="AG4" t="s">
        <v>123</v>
      </c>
    </row>
    <row r="5" spans="1:60" x14ac:dyDescent="0.2">
      <c r="D5" s="10"/>
    </row>
    <row r="6" spans="1:60" ht="38.25" x14ac:dyDescent="0.2">
      <c r="A6" s="208" t="s">
        <v>124</v>
      </c>
      <c r="B6" s="210" t="s">
        <v>125</v>
      </c>
      <c r="C6" s="210" t="s">
        <v>126</v>
      </c>
      <c r="D6" s="209" t="s">
        <v>127</v>
      </c>
      <c r="E6" s="208" t="s">
        <v>128</v>
      </c>
      <c r="F6" s="207" t="s">
        <v>129</v>
      </c>
      <c r="G6" s="208" t="s">
        <v>29</v>
      </c>
      <c r="H6" s="211" t="s">
        <v>30</v>
      </c>
      <c r="I6" s="211" t="s">
        <v>130</v>
      </c>
      <c r="J6" s="211" t="s">
        <v>31</v>
      </c>
      <c r="K6" s="211" t="s">
        <v>131</v>
      </c>
      <c r="L6" s="211" t="s">
        <v>132</v>
      </c>
      <c r="M6" s="211" t="s">
        <v>133</v>
      </c>
      <c r="N6" s="211" t="s">
        <v>134</v>
      </c>
      <c r="O6" s="211" t="s">
        <v>135</v>
      </c>
      <c r="P6" s="211" t="s">
        <v>136</v>
      </c>
      <c r="Q6" s="211" t="s">
        <v>137</v>
      </c>
      <c r="R6" s="211" t="s">
        <v>138</v>
      </c>
      <c r="S6" s="211" t="s">
        <v>139</v>
      </c>
      <c r="T6" s="211" t="s">
        <v>140</v>
      </c>
      <c r="U6" s="211" t="s">
        <v>141</v>
      </c>
      <c r="V6" s="211" t="s">
        <v>142</v>
      </c>
      <c r="W6" s="211" t="s">
        <v>143</v>
      </c>
      <c r="X6" s="211" t="s">
        <v>144</v>
      </c>
      <c r="Y6" s="211" t="s">
        <v>145</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146</v>
      </c>
      <c r="B8" s="230" t="s">
        <v>69</v>
      </c>
      <c r="C8" s="246" t="s">
        <v>70</v>
      </c>
      <c r="D8" s="231"/>
      <c r="E8" s="232"/>
      <c r="F8" s="233"/>
      <c r="G8" s="233">
        <f>SUMIF(AG9:AG51,"&lt;&gt;NOR",G9:G51)</f>
        <v>95861.5</v>
      </c>
      <c r="H8" s="233"/>
      <c r="I8" s="233">
        <f>SUM(I9:I51)</f>
        <v>60490.250000000015</v>
      </c>
      <c r="J8" s="233"/>
      <c r="K8" s="233">
        <f>SUM(K9:K51)</f>
        <v>35371.249999999985</v>
      </c>
      <c r="L8" s="233"/>
      <c r="M8" s="233">
        <f>SUM(M9:M51)</f>
        <v>107364.88</v>
      </c>
      <c r="N8" s="232"/>
      <c r="O8" s="232">
        <f>SUM(O9:O51)</f>
        <v>7.8899999999999988</v>
      </c>
      <c r="P8" s="232"/>
      <c r="Q8" s="232">
        <f>SUM(Q9:Q51)</f>
        <v>0</v>
      </c>
      <c r="R8" s="233"/>
      <c r="S8" s="233"/>
      <c r="T8" s="234"/>
      <c r="U8" s="228"/>
      <c r="V8" s="228">
        <f>SUM(V9:V51)</f>
        <v>56.65</v>
      </c>
      <c r="W8" s="228"/>
      <c r="X8" s="228"/>
      <c r="Y8" s="228"/>
      <c r="AG8" t="s">
        <v>147</v>
      </c>
    </row>
    <row r="9" spans="1:60" ht="33.75" outlineLevel="1" x14ac:dyDescent="0.2">
      <c r="A9" s="236">
        <v>1</v>
      </c>
      <c r="B9" s="237" t="s">
        <v>186</v>
      </c>
      <c r="C9" s="247" t="s">
        <v>187</v>
      </c>
      <c r="D9" s="238" t="s">
        <v>188</v>
      </c>
      <c r="E9" s="239">
        <v>1</v>
      </c>
      <c r="F9" s="240">
        <v>168.5</v>
      </c>
      <c r="G9" s="241">
        <f>ROUND(E9*F9,2)</f>
        <v>168.5</v>
      </c>
      <c r="H9" s="240">
        <v>64.92</v>
      </c>
      <c r="I9" s="241">
        <f>ROUND(E9*H9,2)</f>
        <v>64.92</v>
      </c>
      <c r="J9" s="240">
        <v>103.58</v>
      </c>
      <c r="K9" s="241">
        <f>ROUND(E9*J9,2)</f>
        <v>103.58</v>
      </c>
      <c r="L9" s="241">
        <v>12</v>
      </c>
      <c r="M9" s="241">
        <f>G9*(1+L9/100)</f>
        <v>188.72000000000003</v>
      </c>
      <c r="N9" s="239">
        <v>1.2970000000000001E-2</v>
      </c>
      <c r="O9" s="239">
        <f>ROUND(E9*N9,2)</f>
        <v>0.01</v>
      </c>
      <c r="P9" s="239">
        <v>0</v>
      </c>
      <c r="Q9" s="239">
        <f>ROUND(E9*P9,2)</f>
        <v>0</v>
      </c>
      <c r="R9" s="241" t="s">
        <v>189</v>
      </c>
      <c r="S9" s="241" t="s">
        <v>151</v>
      </c>
      <c r="T9" s="242" t="s">
        <v>151</v>
      </c>
      <c r="U9" s="222">
        <v>0.16069</v>
      </c>
      <c r="V9" s="222">
        <f>ROUND(E9*U9,2)</f>
        <v>0.16</v>
      </c>
      <c r="W9" s="222"/>
      <c r="X9" s="222" t="s">
        <v>190</v>
      </c>
      <c r="Y9" s="222" t="s">
        <v>154</v>
      </c>
      <c r="Z9" s="212"/>
      <c r="AA9" s="212"/>
      <c r="AB9" s="212"/>
      <c r="AC9" s="212"/>
      <c r="AD9" s="212"/>
      <c r="AE9" s="212"/>
      <c r="AF9" s="212"/>
      <c r="AG9" s="212" t="s">
        <v>191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3" t="s">
        <v>192</v>
      </c>
      <c r="D10" s="255"/>
      <c r="E10" s="255"/>
      <c r="F10" s="255"/>
      <c r="G10" s="255"/>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193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33.75" outlineLevel="1" x14ac:dyDescent="0.2">
      <c r="A11" s="236">
        <v>2</v>
      </c>
      <c r="B11" s="237" t="s">
        <v>194</v>
      </c>
      <c r="C11" s="247" t="s">
        <v>195</v>
      </c>
      <c r="D11" s="238" t="s">
        <v>188</v>
      </c>
      <c r="E11" s="239">
        <v>1</v>
      </c>
      <c r="F11" s="240">
        <v>258</v>
      </c>
      <c r="G11" s="241">
        <f>ROUND(E11*F11,2)</f>
        <v>258</v>
      </c>
      <c r="H11" s="240">
        <v>106.96</v>
      </c>
      <c r="I11" s="241">
        <f>ROUND(E11*H11,2)</f>
        <v>106.96</v>
      </c>
      <c r="J11" s="240">
        <v>151.04</v>
      </c>
      <c r="K11" s="241">
        <f>ROUND(E11*J11,2)</f>
        <v>151.04</v>
      </c>
      <c r="L11" s="241">
        <v>12</v>
      </c>
      <c r="M11" s="241">
        <f>G11*(1+L11/100)</f>
        <v>288.96000000000004</v>
      </c>
      <c r="N11" s="239">
        <v>1.9779999999999999E-2</v>
      </c>
      <c r="O11" s="239">
        <f>ROUND(E11*N11,2)</f>
        <v>0.02</v>
      </c>
      <c r="P11" s="239">
        <v>0</v>
      </c>
      <c r="Q11" s="239">
        <f>ROUND(E11*P11,2)</f>
        <v>0</v>
      </c>
      <c r="R11" s="241" t="s">
        <v>189</v>
      </c>
      <c r="S11" s="241" t="s">
        <v>151</v>
      </c>
      <c r="T11" s="242" t="s">
        <v>151</v>
      </c>
      <c r="U11" s="222">
        <v>0.23702999999999999</v>
      </c>
      <c r="V11" s="222">
        <f>ROUND(E11*U11,2)</f>
        <v>0.24</v>
      </c>
      <c r="W11" s="222"/>
      <c r="X11" s="222" t="s">
        <v>190</v>
      </c>
      <c r="Y11" s="222" t="s">
        <v>154</v>
      </c>
      <c r="Z11" s="212"/>
      <c r="AA11" s="212"/>
      <c r="AB11" s="212"/>
      <c r="AC11" s="212"/>
      <c r="AD11" s="212"/>
      <c r="AE11" s="212"/>
      <c r="AF11" s="212"/>
      <c r="AG11" s="212" t="s">
        <v>191</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63" t="s">
        <v>192</v>
      </c>
      <c r="D12" s="255"/>
      <c r="E12" s="255"/>
      <c r="F12" s="255"/>
      <c r="G12" s="255"/>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193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33.75" outlineLevel="1" x14ac:dyDescent="0.2">
      <c r="A13" s="236">
        <v>3</v>
      </c>
      <c r="B13" s="237" t="s">
        <v>196</v>
      </c>
      <c r="C13" s="247" t="s">
        <v>197</v>
      </c>
      <c r="D13" s="238" t="s">
        <v>188</v>
      </c>
      <c r="E13" s="239">
        <v>1</v>
      </c>
      <c r="F13" s="240">
        <v>337.5</v>
      </c>
      <c r="G13" s="241">
        <f>ROUND(E13*F13,2)</f>
        <v>337.5</v>
      </c>
      <c r="H13" s="240">
        <v>194.08</v>
      </c>
      <c r="I13" s="241">
        <f>ROUND(E13*H13,2)</f>
        <v>194.08</v>
      </c>
      <c r="J13" s="240">
        <v>143.41999999999999</v>
      </c>
      <c r="K13" s="241">
        <f>ROUND(E13*J13,2)</f>
        <v>143.41999999999999</v>
      </c>
      <c r="L13" s="241">
        <v>12</v>
      </c>
      <c r="M13" s="241">
        <f>G13*(1+L13/100)</f>
        <v>378.00000000000006</v>
      </c>
      <c r="N13" s="239">
        <v>4.7669999999999997E-2</v>
      </c>
      <c r="O13" s="239">
        <f>ROUND(E13*N13,2)</f>
        <v>0.05</v>
      </c>
      <c r="P13" s="239">
        <v>0</v>
      </c>
      <c r="Q13" s="239">
        <f>ROUND(E13*P13,2)</f>
        <v>0</v>
      </c>
      <c r="R13" s="241" t="s">
        <v>189</v>
      </c>
      <c r="S13" s="241" t="s">
        <v>151</v>
      </c>
      <c r="T13" s="242" t="s">
        <v>151</v>
      </c>
      <c r="U13" s="222">
        <v>0.23374</v>
      </c>
      <c r="V13" s="222">
        <f>ROUND(E13*U13,2)</f>
        <v>0.23</v>
      </c>
      <c r="W13" s="222"/>
      <c r="X13" s="222" t="s">
        <v>190</v>
      </c>
      <c r="Y13" s="222" t="s">
        <v>154</v>
      </c>
      <c r="Z13" s="212"/>
      <c r="AA13" s="212"/>
      <c r="AB13" s="212"/>
      <c r="AC13" s="212"/>
      <c r="AD13" s="212"/>
      <c r="AE13" s="212"/>
      <c r="AF13" s="212"/>
      <c r="AG13" s="212" t="s">
        <v>191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3" t="s">
        <v>192</v>
      </c>
      <c r="D14" s="255"/>
      <c r="E14" s="255"/>
      <c r="F14" s="255"/>
      <c r="G14" s="255"/>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193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1" x14ac:dyDescent="0.2">
      <c r="A15" s="236">
        <v>4</v>
      </c>
      <c r="B15" s="237" t="s">
        <v>198</v>
      </c>
      <c r="C15" s="247" t="s">
        <v>199</v>
      </c>
      <c r="D15" s="238" t="s">
        <v>188</v>
      </c>
      <c r="E15" s="239">
        <v>1</v>
      </c>
      <c r="F15" s="240">
        <v>516</v>
      </c>
      <c r="G15" s="241">
        <f>ROUND(E15*F15,2)</f>
        <v>516</v>
      </c>
      <c r="H15" s="240">
        <v>304.25</v>
      </c>
      <c r="I15" s="241">
        <f>ROUND(E15*H15,2)</f>
        <v>304.25</v>
      </c>
      <c r="J15" s="240">
        <v>211.75</v>
      </c>
      <c r="K15" s="241">
        <f>ROUND(E15*J15,2)</f>
        <v>211.75</v>
      </c>
      <c r="L15" s="241">
        <v>12</v>
      </c>
      <c r="M15" s="241">
        <f>G15*(1+L15/100)</f>
        <v>577.92000000000007</v>
      </c>
      <c r="N15" s="239">
        <v>7.2929999999999995E-2</v>
      </c>
      <c r="O15" s="239">
        <f>ROUND(E15*N15,2)</f>
        <v>7.0000000000000007E-2</v>
      </c>
      <c r="P15" s="239">
        <v>0</v>
      </c>
      <c r="Q15" s="239">
        <f>ROUND(E15*P15,2)</f>
        <v>0</v>
      </c>
      <c r="R15" s="241" t="s">
        <v>189</v>
      </c>
      <c r="S15" s="241" t="s">
        <v>151</v>
      </c>
      <c r="T15" s="242" t="s">
        <v>151</v>
      </c>
      <c r="U15" s="222">
        <v>0.34510999999999997</v>
      </c>
      <c r="V15" s="222">
        <f>ROUND(E15*U15,2)</f>
        <v>0.35</v>
      </c>
      <c r="W15" s="222"/>
      <c r="X15" s="222" t="s">
        <v>190</v>
      </c>
      <c r="Y15" s="222" t="s">
        <v>154</v>
      </c>
      <c r="Z15" s="212"/>
      <c r="AA15" s="212"/>
      <c r="AB15" s="212"/>
      <c r="AC15" s="212"/>
      <c r="AD15" s="212"/>
      <c r="AE15" s="212"/>
      <c r="AF15" s="212"/>
      <c r="AG15" s="212" t="s">
        <v>191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63" t="s">
        <v>192</v>
      </c>
      <c r="D16" s="255"/>
      <c r="E16" s="255"/>
      <c r="F16" s="255"/>
      <c r="G16" s="255"/>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193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1" x14ac:dyDescent="0.2">
      <c r="A17" s="236">
        <v>5</v>
      </c>
      <c r="B17" s="237" t="s">
        <v>200</v>
      </c>
      <c r="C17" s="247" t="s">
        <v>201</v>
      </c>
      <c r="D17" s="238" t="s">
        <v>202</v>
      </c>
      <c r="E17" s="239">
        <v>1</v>
      </c>
      <c r="F17" s="240">
        <v>9355</v>
      </c>
      <c r="G17" s="241">
        <f>ROUND(E17*F17,2)</f>
        <v>9355</v>
      </c>
      <c r="H17" s="240">
        <v>6354.74</v>
      </c>
      <c r="I17" s="241">
        <f>ROUND(E17*H17,2)</f>
        <v>6354.74</v>
      </c>
      <c r="J17" s="240">
        <v>3000.26</v>
      </c>
      <c r="K17" s="241">
        <f>ROUND(E17*J17,2)</f>
        <v>3000.26</v>
      </c>
      <c r="L17" s="241">
        <v>12</v>
      </c>
      <c r="M17" s="241">
        <f>G17*(1+L17/100)</f>
        <v>10477.6</v>
      </c>
      <c r="N17" s="239">
        <v>1.71146</v>
      </c>
      <c r="O17" s="239">
        <f>ROUND(E17*N17,2)</f>
        <v>1.71</v>
      </c>
      <c r="P17" s="239">
        <v>0</v>
      </c>
      <c r="Q17" s="239">
        <f>ROUND(E17*P17,2)</f>
        <v>0</v>
      </c>
      <c r="R17" s="241" t="s">
        <v>189</v>
      </c>
      <c r="S17" s="241" t="s">
        <v>151</v>
      </c>
      <c r="T17" s="242" t="s">
        <v>151</v>
      </c>
      <c r="U17" s="222">
        <v>4.8899999999999997</v>
      </c>
      <c r="V17" s="222">
        <f>ROUND(E17*U17,2)</f>
        <v>4.8899999999999997</v>
      </c>
      <c r="W17" s="222"/>
      <c r="X17" s="222" t="s">
        <v>190</v>
      </c>
      <c r="Y17" s="222" t="s">
        <v>154</v>
      </c>
      <c r="Z17" s="212"/>
      <c r="AA17" s="212"/>
      <c r="AB17" s="212"/>
      <c r="AC17" s="212"/>
      <c r="AD17" s="212"/>
      <c r="AE17" s="212"/>
      <c r="AF17" s="212"/>
      <c r="AG17" s="212" t="s">
        <v>191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63" t="s">
        <v>192</v>
      </c>
      <c r="D18" s="255"/>
      <c r="E18" s="255"/>
      <c r="F18" s="255"/>
      <c r="G18" s="255"/>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193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6</v>
      </c>
      <c r="B19" s="237" t="s">
        <v>203</v>
      </c>
      <c r="C19" s="247" t="s">
        <v>204</v>
      </c>
      <c r="D19" s="238" t="s">
        <v>188</v>
      </c>
      <c r="E19" s="239">
        <v>1</v>
      </c>
      <c r="F19" s="240">
        <v>512</v>
      </c>
      <c r="G19" s="241">
        <f>ROUND(E19*F19,2)</f>
        <v>512</v>
      </c>
      <c r="H19" s="240">
        <v>261.83</v>
      </c>
      <c r="I19" s="241">
        <f>ROUND(E19*H19,2)</f>
        <v>261.83</v>
      </c>
      <c r="J19" s="240">
        <v>250.17</v>
      </c>
      <c r="K19" s="241">
        <f>ROUND(E19*J19,2)</f>
        <v>250.17</v>
      </c>
      <c r="L19" s="241">
        <v>12</v>
      </c>
      <c r="M19" s="241">
        <f>G19*(1+L19/100)</f>
        <v>573.44000000000005</v>
      </c>
      <c r="N19" s="239">
        <v>3.73E-2</v>
      </c>
      <c r="O19" s="239">
        <f>ROUND(E19*N19,2)</f>
        <v>0.04</v>
      </c>
      <c r="P19" s="239">
        <v>0</v>
      </c>
      <c r="Q19" s="239">
        <f>ROUND(E19*P19,2)</f>
        <v>0</v>
      </c>
      <c r="R19" s="241" t="s">
        <v>189</v>
      </c>
      <c r="S19" s="241" t="s">
        <v>151</v>
      </c>
      <c r="T19" s="242" t="s">
        <v>151</v>
      </c>
      <c r="U19" s="222">
        <v>0.40775</v>
      </c>
      <c r="V19" s="222">
        <f>ROUND(E19*U19,2)</f>
        <v>0.41</v>
      </c>
      <c r="W19" s="222"/>
      <c r="X19" s="222" t="s">
        <v>190</v>
      </c>
      <c r="Y19" s="222" t="s">
        <v>154</v>
      </c>
      <c r="Z19" s="212"/>
      <c r="AA19" s="212"/>
      <c r="AB19" s="212"/>
      <c r="AC19" s="212"/>
      <c r="AD19" s="212"/>
      <c r="AE19" s="212"/>
      <c r="AF19" s="212"/>
      <c r="AG19" s="212" t="s">
        <v>191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3" t="s">
        <v>205</v>
      </c>
      <c r="D20" s="255"/>
      <c r="E20" s="255"/>
      <c r="F20" s="255"/>
      <c r="G20" s="255"/>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193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6">
        <v>7</v>
      </c>
      <c r="B21" s="237" t="s">
        <v>206</v>
      </c>
      <c r="C21" s="247" t="s">
        <v>207</v>
      </c>
      <c r="D21" s="238" t="s">
        <v>188</v>
      </c>
      <c r="E21" s="239">
        <v>1</v>
      </c>
      <c r="F21" s="240">
        <v>609</v>
      </c>
      <c r="G21" s="241">
        <f>ROUND(E21*F21,2)</f>
        <v>609</v>
      </c>
      <c r="H21" s="240">
        <v>330.51</v>
      </c>
      <c r="I21" s="241">
        <f>ROUND(E21*H21,2)</f>
        <v>330.51</v>
      </c>
      <c r="J21" s="240">
        <v>278.49</v>
      </c>
      <c r="K21" s="241">
        <f>ROUND(E21*J21,2)</f>
        <v>278.49</v>
      </c>
      <c r="L21" s="241">
        <v>12</v>
      </c>
      <c r="M21" s="241">
        <f>G21*(1+L21/100)</f>
        <v>682.08</v>
      </c>
      <c r="N21" s="239">
        <v>4.675E-2</v>
      </c>
      <c r="O21" s="239">
        <f>ROUND(E21*N21,2)</f>
        <v>0.05</v>
      </c>
      <c r="P21" s="239">
        <v>0</v>
      </c>
      <c r="Q21" s="239">
        <f>ROUND(E21*P21,2)</f>
        <v>0</v>
      </c>
      <c r="R21" s="241" t="s">
        <v>189</v>
      </c>
      <c r="S21" s="241" t="s">
        <v>151</v>
      </c>
      <c r="T21" s="242" t="s">
        <v>151</v>
      </c>
      <c r="U21" s="222">
        <v>0.45390000000000003</v>
      </c>
      <c r="V21" s="222">
        <f>ROUND(E21*U21,2)</f>
        <v>0.45</v>
      </c>
      <c r="W21" s="222"/>
      <c r="X21" s="222" t="s">
        <v>190</v>
      </c>
      <c r="Y21" s="222" t="s">
        <v>154</v>
      </c>
      <c r="Z21" s="212"/>
      <c r="AA21" s="212"/>
      <c r="AB21" s="212"/>
      <c r="AC21" s="212"/>
      <c r="AD21" s="212"/>
      <c r="AE21" s="212"/>
      <c r="AF21" s="212"/>
      <c r="AG21" s="212" t="s">
        <v>191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63" t="s">
        <v>205</v>
      </c>
      <c r="D22" s="255"/>
      <c r="E22" s="255"/>
      <c r="F22" s="255"/>
      <c r="G22" s="255"/>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193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6">
        <v>8</v>
      </c>
      <c r="B23" s="237" t="s">
        <v>208</v>
      </c>
      <c r="C23" s="247" t="s">
        <v>209</v>
      </c>
      <c r="D23" s="238" t="s">
        <v>188</v>
      </c>
      <c r="E23" s="239">
        <v>1</v>
      </c>
      <c r="F23" s="240">
        <v>737</v>
      </c>
      <c r="G23" s="241">
        <f>ROUND(E23*F23,2)</f>
        <v>737</v>
      </c>
      <c r="H23" s="240">
        <v>395.81</v>
      </c>
      <c r="I23" s="241">
        <f>ROUND(E23*H23,2)</f>
        <v>395.81</v>
      </c>
      <c r="J23" s="240">
        <v>341.19</v>
      </c>
      <c r="K23" s="241">
        <f>ROUND(E23*J23,2)</f>
        <v>341.19</v>
      </c>
      <c r="L23" s="241">
        <v>12</v>
      </c>
      <c r="M23" s="241">
        <f>G23*(1+L23/100)</f>
        <v>825.44</v>
      </c>
      <c r="N23" s="239">
        <v>4.3630000000000002E-2</v>
      </c>
      <c r="O23" s="239">
        <f>ROUND(E23*N23,2)</f>
        <v>0.04</v>
      </c>
      <c r="P23" s="239">
        <v>0</v>
      </c>
      <c r="Q23" s="239">
        <f>ROUND(E23*P23,2)</f>
        <v>0</v>
      </c>
      <c r="R23" s="241" t="s">
        <v>189</v>
      </c>
      <c r="S23" s="241" t="s">
        <v>151</v>
      </c>
      <c r="T23" s="242" t="s">
        <v>151</v>
      </c>
      <c r="U23" s="222">
        <v>0.55611999999999995</v>
      </c>
      <c r="V23" s="222">
        <f>ROUND(E23*U23,2)</f>
        <v>0.56000000000000005</v>
      </c>
      <c r="W23" s="222"/>
      <c r="X23" s="222" t="s">
        <v>190</v>
      </c>
      <c r="Y23" s="222" t="s">
        <v>154</v>
      </c>
      <c r="Z23" s="212"/>
      <c r="AA23" s="212"/>
      <c r="AB23" s="212"/>
      <c r="AC23" s="212"/>
      <c r="AD23" s="212"/>
      <c r="AE23" s="212"/>
      <c r="AF23" s="212"/>
      <c r="AG23" s="212" t="s">
        <v>191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63" t="s">
        <v>205</v>
      </c>
      <c r="D24" s="255"/>
      <c r="E24" s="255"/>
      <c r="F24" s="255"/>
      <c r="G24" s="255"/>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193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9</v>
      </c>
      <c r="B25" s="237" t="s">
        <v>210</v>
      </c>
      <c r="C25" s="247" t="s">
        <v>211</v>
      </c>
      <c r="D25" s="238" t="s">
        <v>188</v>
      </c>
      <c r="E25" s="239">
        <v>1</v>
      </c>
      <c r="F25" s="240">
        <v>911</v>
      </c>
      <c r="G25" s="241">
        <f>ROUND(E25*F25,2)</f>
        <v>911</v>
      </c>
      <c r="H25" s="240">
        <v>503.64</v>
      </c>
      <c r="I25" s="241">
        <f>ROUND(E25*H25,2)</f>
        <v>503.64</v>
      </c>
      <c r="J25" s="240">
        <v>407.36</v>
      </c>
      <c r="K25" s="241">
        <f>ROUND(E25*J25,2)</f>
        <v>407.36</v>
      </c>
      <c r="L25" s="241">
        <v>12</v>
      </c>
      <c r="M25" s="241">
        <f>G25*(1+L25/100)</f>
        <v>1020.32</v>
      </c>
      <c r="N25" s="239">
        <v>5.4449999999999998E-2</v>
      </c>
      <c r="O25" s="239">
        <f>ROUND(E25*N25,2)</f>
        <v>0.05</v>
      </c>
      <c r="P25" s="239">
        <v>0</v>
      </c>
      <c r="Q25" s="239">
        <f>ROUND(E25*P25,2)</f>
        <v>0</v>
      </c>
      <c r="R25" s="241" t="s">
        <v>189</v>
      </c>
      <c r="S25" s="241" t="s">
        <v>151</v>
      </c>
      <c r="T25" s="242" t="s">
        <v>151</v>
      </c>
      <c r="U25" s="222">
        <v>0.66395000000000004</v>
      </c>
      <c r="V25" s="222">
        <f>ROUND(E25*U25,2)</f>
        <v>0.66</v>
      </c>
      <c r="W25" s="222"/>
      <c r="X25" s="222" t="s">
        <v>190</v>
      </c>
      <c r="Y25" s="222" t="s">
        <v>154</v>
      </c>
      <c r="Z25" s="212"/>
      <c r="AA25" s="212"/>
      <c r="AB25" s="212"/>
      <c r="AC25" s="212"/>
      <c r="AD25" s="212"/>
      <c r="AE25" s="212"/>
      <c r="AF25" s="212"/>
      <c r="AG25" s="212" t="s">
        <v>191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63" t="s">
        <v>205</v>
      </c>
      <c r="D26" s="255"/>
      <c r="E26" s="255"/>
      <c r="F26" s="255"/>
      <c r="G26" s="255"/>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193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36">
        <v>10</v>
      </c>
      <c r="B27" s="237" t="s">
        <v>212</v>
      </c>
      <c r="C27" s="247" t="s">
        <v>213</v>
      </c>
      <c r="D27" s="238" t="s">
        <v>202</v>
      </c>
      <c r="E27" s="239">
        <v>1</v>
      </c>
      <c r="F27" s="240">
        <v>10230</v>
      </c>
      <c r="G27" s="241">
        <f>ROUND(E27*F27,2)</f>
        <v>10230</v>
      </c>
      <c r="H27" s="240">
        <v>5226.5</v>
      </c>
      <c r="I27" s="241">
        <f>ROUND(E27*H27,2)</f>
        <v>5226.5</v>
      </c>
      <c r="J27" s="240">
        <v>5003.5</v>
      </c>
      <c r="K27" s="241">
        <f>ROUND(E27*J27,2)</f>
        <v>5003.5</v>
      </c>
      <c r="L27" s="241">
        <v>12</v>
      </c>
      <c r="M27" s="241">
        <f>G27*(1+L27/100)</f>
        <v>11457.6</v>
      </c>
      <c r="N27" s="239">
        <v>0.74602000000000002</v>
      </c>
      <c r="O27" s="239">
        <f>ROUND(E27*N27,2)</f>
        <v>0.75</v>
      </c>
      <c r="P27" s="239">
        <v>0</v>
      </c>
      <c r="Q27" s="239">
        <f>ROUND(E27*P27,2)</f>
        <v>0</v>
      </c>
      <c r="R27" s="241" t="s">
        <v>189</v>
      </c>
      <c r="S27" s="241" t="s">
        <v>151</v>
      </c>
      <c r="T27" s="242" t="s">
        <v>151</v>
      </c>
      <c r="U27" s="222">
        <v>8.1549999999999994</v>
      </c>
      <c r="V27" s="222">
        <f>ROUND(E27*U27,2)</f>
        <v>8.16</v>
      </c>
      <c r="W27" s="222"/>
      <c r="X27" s="222" t="s">
        <v>190</v>
      </c>
      <c r="Y27" s="222" t="s">
        <v>154</v>
      </c>
      <c r="Z27" s="212"/>
      <c r="AA27" s="212"/>
      <c r="AB27" s="212"/>
      <c r="AC27" s="212"/>
      <c r="AD27" s="212"/>
      <c r="AE27" s="212"/>
      <c r="AF27" s="212"/>
      <c r="AG27" s="212" t="s">
        <v>191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63" t="s">
        <v>205</v>
      </c>
      <c r="D28" s="255"/>
      <c r="E28" s="255"/>
      <c r="F28" s="255"/>
      <c r="G28" s="255"/>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193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36">
        <v>11</v>
      </c>
      <c r="B29" s="237" t="s">
        <v>214</v>
      </c>
      <c r="C29" s="247" t="s">
        <v>215</v>
      </c>
      <c r="D29" s="238" t="s">
        <v>202</v>
      </c>
      <c r="E29" s="239">
        <v>1</v>
      </c>
      <c r="F29" s="240">
        <v>9735</v>
      </c>
      <c r="G29" s="241">
        <f>ROUND(E29*F29,2)</f>
        <v>9735</v>
      </c>
      <c r="H29" s="240">
        <v>5279.14</v>
      </c>
      <c r="I29" s="241">
        <f>ROUND(E29*H29,2)</f>
        <v>5279.14</v>
      </c>
      <c r="J29" s="240">
        <v>4455.8599999999997</v>
      </c>
      <c r="K29" s="241">
        <f>ROUND(E29*J29,2)</f>
        <v>4455.8599999999997</v>
      </c>
      <c r="L29" s="241">
        <v>12</v>
      </c>
      <c r="M29" s="241">
        <f>G29*(1+L29/100)</f>
        <v>10903.2</v>
      </c>
      <c r="N29" s="239">
        <v>0.74797000000000002</v>
      </c>
      <c r="O29" s="239">
        <f>ROUND(E29*N29,2)</f>
        <v>0.75</v>
      </c>
      <c r="P29" s="239">
        <v>0</v>
      </c>
      <c r="Q29" s="239">
        <f>ROUND(E29*P29,2)</f>
        <v>0</v>
      </c>
      <c r="R29" s="241" t="s">
        <v>189</v>
      </c>
      <c r="S29" s="241" t="s">
        <v>151</v>
      </c>
      <c r="T29" s="242" t="s">
        <v>151</v>
      </c>
      <c r="U29" s="222">
        <v>7.2624000000000004</v>
      </c>
      <c r="V29" s="222">
        <f>ROUND(E29*U29,2)</f>
        <v>7.26</v>
      </c>
      <c r="W29" s="222"/>
      <c r="X29" s="222" t="s">
        <v>190</v>
      </c>
      <c r="Y29" s="222" t="s">
        <v>154</v>
      </c>
      <c r="Z29" s="212"/>
      <c r="AA29" s="212"/>
      <c r="AB29" s="212"/>
      <c r="AC29" s="212"/>
      <c r="AD29" s="212"/>
      <c r="AE29" s="212"/>
      <c r="AF29" s="212"/>
      <c r="AG29" s="212" t="s">
        <v>191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3" t="s">
        <v>205</v>
      </c>
      <c r="D30" s="255"/>
      <c r="E30" s="255"/>
      <c r="F30" s="255"/>
      <c r="G30" s="255"/>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193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36">
        <v>12</v>
      </c>
      <c r="B31" s="237" t="s">
        <v>216</v>
      </c>
      <c r="C31" s="247" t="s">
        <v>217</v>
      </c>
      <c r="D31" s="238" t="s">
        <v>202</v>
      </c>
      <c r="E31" s="239">
        <v>1</v>
      </c>
      <c r="F31" s="240">
        <v>9805</v>
      </c>
      <c r="G31" s="241">
        <f>ROUND(E31*F31,2)</f>
        <v>9805</v>
      </c>
      <c r="H31" s="240">
        <v>5266.17</v>
      </c>
      <c r="I31" s="241">
        <f>ROUND(E31*H31,2)</f>
        <v>5266.17</v>
      </c>
      <c r="J31" s="240">
        <v>4538.83</v>
      </c>
      <c r="K31" s="241">
        <f>ROUND(E31*J31,2)</f>
        <v>4538.83</v>
      </c>
      <c r="L31" s="241">
        <v>12</v>
      </c>
      <c r="M31" s="241">
        <f>G31*(1+L31/100)</f>
        <v>10981.6</v>
      </c>
      <c r="N31" s="239">
        <v>0.58179999999999998</v>
      </c>
      <c r="O31" s="239">
        <f>ROUND(E31*N31,2)</f>
        <v>0.57999999999999996</v>
      </c>
      <c r="P31" s="239">
        <v>0</v>
      </c>
      <c r="Q31" s="239">
        <f>ROUND(E31*P31,2)</f>
        <v>0</v>
      </c>
      <c r="R31" s="241" t="s">
        <v>189</v>
      </c>
      <c r="S31" s="241" t="s">
        <v>151</v>
      </c>
      <c r="T31" s="242" t="s">
        <v>151</v>
      </c>
      <c r="U31" s="222">
        <v>7.3976800000000003</v>
      </c>
      <c r="V31" s="222">
        <f>ROUND(E31*U31,2)</f>
        <v>7.4</v>
      </c>
      <c r="W31" s="222"/>
      <c r="X31" s="222" t="s">
        <v>190</v>
      </c>
      <c r="Y31" s="222" t="s">
        <v>154</v>
      </c>
      <c r="Z31" s="212"/>
      <c r="AA31" s="212"/>
      <c r="AB31" s="212"/>
      <c r="AC31" s="212"/>
      <c r="AD31" s="212"/>
      <c r="AE31" s="212"/>
      <c r="AF31" s="212"/>
      <c r="AG31" s="212" t="s">
        <v>191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63" t="s">
        <v>205</v>
      </c>
      <c r="D32" s="255"/>
      <c r="E32" s="255"/>
      <c r="F32" s="255"/>
      <c r="G32" s="255"/>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193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36">
        <v>13</v>
      </c>
      <c r="B33" s="237" t="s">
        <v>218</v>
      </c>
      <c r="C33" s="247" t="s">
        <v>219</v>
      </c>
      <c r="D33" s="238" t="s">
        <v>202</v>
      </c>
      <c r="E33" s="239">
        <v>1</v>
      </c>
      <c r="F33" s="240">
        <v>9390</v>
      </c>
      <c r="G33" s="241">
        <f>ROUND(E33*F33,2)</f>
        <v>9390</v>
      </c>
      <c r="H33" s="240">
        <v>5228.29</v>
      </c>
      <c r="I33" s="241">
        <f>ROUND(E33*H33,2)</f>
        <v>5228.29</v>
      </c>
      <c r="J33" s="240">
        <v>4161.71</v>
      </c>
      <c r="K33" s="241">
        <f>ROUND(E33*J33,2)</f>
        <v>4161.71</v>
      </c>
      <c r="L33" s="241">
        <v>12</v>
      </c>
      <c r="M33" s="241">
        <f>G33*(1+L33/100)</f>
        <v>10516.800000000001</v>
      </c>
      <c r="N33" s="239">
        <v>0.74602000000000002</v>
      </c>
      <c r="O33" s="239">
        <f>ROUND(E33*N33,2)</f>
        <v>0.75</v>
      </c>
      <c r="P33" s="239">
        <v>0</v>
      </c>
      <c r="Q33" s="239">
        <f>ROUND(E33*P33,2)</f>
        <v>0</v>
      </c>
      <c r="R33" s="241" t="s">
        <v>189</v>
      </c>
      <c r="S33" s="241" t="s">
        <v>151</v>
      </c>
      <c r="T33" s="242" t="s">
        <v>151</v>
      </c>
      <c r="U33" s="222">
        <v>6.7830000000000004</v>
      </c>
      <c r="V33" s="222">
        <f>ROUND(E33*U33,2)</f>
        <v>6.78</v>
      </c>
      <c r="W33" s="222"/>
      <c r="X33" s="222" t="s">
        <v>190</v>
      </c>
      <c r="Y33" s="222" t="s">
        <v>154</v>
      </c>
      <c r="Z33" s="212"/>
      <c r="AA33" s="212"/>
      <c r="AB33" s="212"/>
      <c r="AC33" s="212"/>
      <c r="AD33" s="212"/>
      <c r="AE33" s="212"/>
      <c r="AF33" s="212"/>
      <c r="AG33" s="212" t="s">
        <v>191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63" t="s">
        <v>205</v>
      </c>
      <c r="D34" s="255"/>
      <c r="E34" s="255"/>
      <c r="F34" s="255"/>
      <c r="G34" s="255"/>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193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36">
        <v>14</v>
      </c>
      <c r="B35" s="237" t="s">
        <v>220</v>
      </c>
      <c r="C35" s="247" t="s">
        <v>221</v>
      </c>
      <c r="D35" s="238" t="s">
        <v>202</v>
      </c>
      <c r="E35" s="239">
        <v>1</v>
      </c>
      <c r="F35" s="240">
        <v>9145</v>
      </c>
      <c r="G35" s="241">
        <f>ROUND(E35*F35,2)</f>
        <v>9145</v>
      </c>
      <c r="H35" s="240">
        <v>5276.33</v>
      </c>
      <c r="I35" s="241">
        <f>ROUND(E35*H35,2)</f>
        <v>5276.33</v>
      </c>
      <c r="J35" s="240">
        <v>3868.67</v>
      </c>
      <c r="K35" s="241">
        <f>ROUND(E35*J35,2)</f>
        <v>3868.67</v>
      </c>
      <c r="L35" s="241">
        <v>12</v>
      </c>
      <c r="M35" s="241">
        <f>G35*(1+L35/100)</f>
        <v>10242.400000000001</v>
      </c>
      <c r="N35" s="239">
        <v>0.74797000000000002</v>
      </c>
      <c r="O35" s="239">
        <f>ROUND(E35*N35,2)</f>
        <v>0.75</v>
      </c>
      <c r="P35" s="239">
        <v>0</v>
      </c>
      <c r="Q35" s="239">
        <f>ROUND(E35*P35,2)</f>
        <v>0</v>
      </c>
      <c r="R35" s="241" t="s">
        <v>189</v>
      </c>
      <c r="S35" s="241" t="s">
        <v>151</v>
      </c>
      <c r="T35" s="242" t="s">
        <v>151</v>
      </c>
      <c r="U35" s="222">
        <v>6.3053999999999997</v>
      </c>
      <c r="V35" s="222">
        <f>ROUND(E35*U35,2)</f>
        <v>6.31</v>
      </c>
      <c r="W35" s="222"/>
      <c r="X35" s="222" t="s">
        <v>190</v>
      </c>
      <c r="Y35" s="222" t="s">
        <v>154</v>
      </c>
      <c r="Z35" s="212"/>
      <c r="AA35" s="212"/>
      <c r="AB35" s="212"/>
      <c r="AC35" s="212"/>
      <c r="AD35" s="212"/>
      <c r="AE35" s="212"/>
      <c r="AF35" s="212"/>
      <c r="AG35" s="212" t="s">
        <v>191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63" t="s">
        <v>205</v>
      </c>
      <c r="D36" s="255"/>
      <c r="E36" s="255"/>
      <c r="F36" s="255"/>
      <c r="G36" s="255"/>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193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36">
        <v>15</v>
      </c>
      <c r="B37" s="237" t="s">
        <v>222</v>
      </c>
      <c r="C37" s="247" t="s">
        <v>223</v>
      </c>
      <c r="D37" s="238" t="s">
        <v>202</v>
      </c>
      <c r="E37" s="239">
        <v>1</v>
      </c>
      <c r="F37" s="240">
        <v>9220</v>
      </c>
      <c r="G37" s="241">
        <f>ROUND(E37*F37,2)</f>
        <v>9220</v>
      </c>
      <c r="H37" s="240">
        <v>5268.33</v>
      </c>
      <c r="I37" s="241">
        <f>ROUND(E37*H37,2)</f>
        <v>5268.33</v>
      </c>
      <c r="J37" s="240">
        <v>3951.67</v>
      </c>
      <c r="K37" s="241">
        <f>ROUND(E37*J37,2)</f>
        <v>3951.67</v>
      </c>
      <c r="L37" s="241">
        <v>12</v>
      </c>
      <c r="M37" s="241">
        <f>G37*(1+L37/100)</f>
        <v>10326.400000000001</v>
      </c>
      <c r="N37" s="239">
        <v>0.58179999999999998</v>
      </c>
      <c r="O37" s="239">
        <f>ROUND(E37*N37,2)</f>
        <v>0.57999999999999996</v>
      </c>
      <c r="P37" s="239">
        <v>0</v>
      </c>
      <c r="Q37" s="239">
        <f>ROUND(E37*P37,2)</f>
        <v>0</v>
      </c>
      <c r="R37" s="241" t="s">
        <v>189</v>
      </c>
      <c r="S37" s="241" t="s">
        <v>151</v>
      </c>
      <c r="T37" s="242" t="s">
        <v>151</v>
      </c>
      <c r="U37" s="222">
        <v>6.4406800000000004</v>
      </c>
      <c r="V37" s="222">
        <f>ROUND(E37*U37,2)</f>
        <v>6.44</v>
      </c>
      <c r="W37" s="222"/>
      <c r="X37" s="222" t="s">
        <v>190</v>
      </c>
      <c r="Y37" s="222" t="s">
        <v>154</v>
      </c>
      <c r="Z37" s="212"/>
      <c r="AA37" s="212"/>
      <c r="AB37" s="212"/>
      <c r="AC37" s="212"/>
      <c r="AD37" s="212"/>
      <c r="AE37" s="212"/>
      <c r="AF37" s="212"/>
      <c r="AG37" s="212" t="s">
        <v>191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3" t="s">
        <v>205</v>
      </c>
      <c r="D38" s="255"/>
      <c r="E38" s="255"/>
      <c r="F38" s="255"/>
      <c r="G38" s="255"/>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193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56">
        <v>16</v>
      </c>
      <c r="B39" s="257" t="s">
        <v>224</v>
      </c>
      <c r="C39" s="264" t="s">
        <v>225</v>
      </c>
      <c r="D39" s="258" t="s">
        <v>226</v>
      </c>
      <c r="E39" s="259">
        <v>1</v>
      </c>
      <c r="F39" s="260">
        <v>1438</v>
      </c>
      <c r="G39" s="261">
        <f>ROUND(E39*F39,2)</f>
        <v>1438</v>
      </c>
      <c r="H39" s="260">
        <v>1077.45</v>
      </c>
      <c r="I39" s="261">
        <f>ROUND(E39*H39,2)</f>
        <v>1077.45</v>
      </c>
      <c r="J39" s="260">
        <v>360.55</v>
      </c>
      <c r="K39" s="261">
        <f>ROUND(E39*J39,2)</f>
        <v>360.55</v>
      </c>
      <c r="L39" s="261">
        <v>12</v>
      </c>
      <c r="M39" s="261">
        <f>G39*(1+L39/100)</f>
        <v>1610.5600000000002</v>
      </c>
      <c r="N39" s="259">
        <v>0.15046000000000001</v>
      </c>
      <c r="O39" s="259">
        <f>ROUND(E39*N39,2)</f>
        <v>0.15</v>
      </c>
      <c r="P39" s="259">
        <v>0</v>
      </c>
      <c r="Q39" s="259">
        <f>ROUND(E39*P39,2)</f>
        <v>0</v>
      </c>
      <c r="R39" s="261" t="s">
        <v>227</v>
      </c>
      <c r="S39" s="261" t="s">
        <v>151</v>
      </c>
      <c r="T39" s="262" t="s">
        <v>151</v>
      </c>
      <c r="U39" s="222">
        <v>0.53400000000000003</v>
      </c>
      <c r="V39" s="222">
        <f>ROUND(E39*U39,2)</f>
        <v>0.53</v>
      </c>
      <c r="W39" s="222"/>
      <c r="X39" s="222" t="s">
        <v>190</v>
      </c>
      <c r="Y39" s="222" t="s">
        <v>154</v>
      </c>
      <c r="Z39" s="212"/>
      <c r="AA39" s="212"/>
      <c r="AB39" s="212"/>
      <c r="AC39" s="212"/>
      <c r="AD39" s="212"/>
      <c r="AE39" s="212"/>
      <c r="AF39" s="212"/>
      <c r="AG39" s="212" t="s">
        <v>191</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56">
        <v>17</v>
      </c>
      <c r="B40" s="257" t="s">
        <v>228</v>
      </c>
      <c r="C40" s="264" t="s">
        <v>229</v>
      </c>
      <c r="D40" s="258" t="s">
        <v>226</v>
      </c>
      <c r="E40" s="259">
        <v>1</v>
      </c>
      <c r="F40" s="260">
        <v>1763</v>
      </c>
      <c r="G40" s="261">
        <f>ROUND(E40*F40,2)</f>
        <v>1763</v>
      </c>
      <c r="H40" s="260">
        <v>1355.88</v>
      </c>
      <c r="I40" s="261">
        <f>ROUND(E40*H40,2)</f>
        <v>1355.88</v>
      </c>
      <c r="J40" s="260">
        <v>407.12</v>
      </c>
      <c r="K40" s="261">
        <f>ROUND(E40*J40,2)</f>
        <v>407.12</v>
      </c>
      <c r="L40" s="261">
        <v>12</v>
      </c>
      <c r="M40" s="261">
        <f>G40*(1+L40/100)</f>
        <v>1974.5600000000002</v>
      </c>
      <c r="N40" s="259">
        <v>0.18834999999999999</v>
      </c>
      <c r="O40" s="259">
        <f>ROUND(E40*N40,2)</f>
        <v>0.19</v>
      </c>
      <c r="P40" s="259">
        <v>0</v>
      </c>
      <c r="Q40" s="259">
        <f>ROUND(E40*P40,2)</f>
        <v>0</v>
      </c>
      <c r="R40" s="261" t="s">
        <v>227</v>
      </c>
      <c r="S40" s="261" t="s">
        <v>151</v>
      </c>
      <c r="T40" s="262" t="s">
        <v>151</v>
      </c>
      <c r="U40" s="222">
        <v>0.60199999999999998</v>
      </c>
      <c r="V40" s="222">
        <f>ROUND(E40*U40,2)</f>
        <v>0.6</v>
      </c>
      <c r="W40" s="222"/>
      <c r="X40" s="222" t="s">
        <v>190</v>
      </c>
      <c r="Y40" s="222" t="s">
        <v>154</v>
      </c>
      <c r="Z40" s="212"/>
      <c r="AA40" s="212"/>
      <c r="AB40" s="212"/>
      <c r="AC40" s="212"/>
      <c r="AD40" s="212"/>
      <c r="AE40" s="212"/>
      <c r="AF40" s="212"/>
      <c r="AG40" s="212" t="s">
        <v>191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56">
        <v>18</v>
      </c>
      <c r="B41" s="257" t="s">
        <v>230</v>
      </c>
      <c r="C41" s="264" t="s">
        <v>231</v>
      </c>
      <c r="D41" s="258" t="s">
        <v>226</v>
      </c>
      <c r="E41" s="259">
        <v>1</v>
      </c>
      <c r="F41" s="260">
        <v>2140</v>
      </c>
      <c r="G41" s="261">
        <f>ROUND(E41*F41,2)</f>
        <v>2140</v>
      </c>
      <c r="H41" s="260">
        <v>1687.66</v>
      </c>
      <c r="I41" s="261">
        <f>ROUND(E41*H41,2)</f>
        <v>1687.66</v>
      </c>
      <c r="J41" s="260">
        <v>452.34</v>
      </c>
      <c r="K41" s="261">
        <f>ROUND(E41*J41,2)</f>
        <v>452.34</v>
      </c>
      <c r="L41" s="261">
        <v>12</v>
      </c>
      <c r="M41" s="261">
        <f>G41*(1+L41/100)</f>
        <v>2396.8000000000002</v>
      </c>
      <c r="N41" s="259">
        <v>0.18063000000000001</v>
      </c>
      <c r="O41" s="259">
        <f>ROUND(E41*N41,2)</f>
        <v>0.18</v>
      </c>
      <c r="P41" s="259">
        <v>0</v>
      </c>
      <c r="Q41" s="259">
        <f>ROUND(E41*P41,2)</f>
        <v>0</v>
      </c>
      <c r="R41" s="261" t="s">
        <v>227</v>
      </c>
      <c r="S41" s="261" t="s">
        <v>151</v>
      </c>
      <c r="T41" s="262" t="s">
        <v>151</v>
      </c>
      <c r="U41" s="222">
        <v>0.67</v>
      </c>
      <c r="V41" s="222">
        <f>ROUND(E41*U41,2)</f>
        <v>0.67</v>
      </c>
      <c r="W41" s="222"/>
      <c r="X41" s="222" t="s">
        <v>190</v>
      </c>
      <c r="Y41" s="222" t="s">
        <v>154</v>
      </c>
      <c r="Z41" s="212"/>
      <c r="AA41" s="212"/>
      <c r="AB41" s="212"/>
      <c r="AC41" s="212"/>
      <c r="AD41" s="212"/>
      <c r="AE41" s="212"/>
      <c r="AF41" s="212"/>
      <c r="AG41" s="212" t="s">
        <v>191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56">
        <v>19</v>
      </c>
      <c r="B42" s="257" t="s">
        <v>232</v>
      </c>
      <c r="C42" s="264" t="s">
        <v>233</v>
      </c>
      <c r="D42" s="258" t="s">
        <v>226</v>
      </c>
      <c r="E42" s="259">
        <v>1</v>
      </c>
      <c r="F42" s="260">
        <v>3670</v>
      </c>
      <c r="G42" s="261">
        <f>ROUND(E42*F42,2)</f>
        <v>3670</v>
      </c>
      <c r="H42" s="260">
        <v>3139.9</v>
      </c>
      <c r="I42" s="261">
        <f>ROUND(E42*H42,2)</f>
        <v>3139.9</v>
      </c>
      <c r="J42" s="260">
        <v>530.1</v>
      </c>
      <c r="K42" s="261">
        <f>ROUND(E42*J42,2)</f>
        <v>530.1</v>
      </c>
      <c r="L42" s="261">
        <v>12</v>
      </c>
      <c r="M42" s="261">
        <f>G42*(1+L42/100)</f>
        <v>4110.4000000000005</v>
      </c>
      <c r="N42" s="259">
        <v>0.35044999999999998</v>
      </c>
      <c r="O42" s="259">
        <f>ROUND(E42*N42,2)</f>
        <v>0.35</v>
      </c>
      <c r="P42" s="259">
        <v>0</v>
      </c>
      <c r="Q42" s="259">
        <f>ROUND(E42*P42,2)</f>
        <v>0</v>
      </c>
      <c r="R42" s="261" t="s">
        <v>227</v>
      </c>
      <c r="S42" s="261" t="s">
        <v>151</v>
      </c>
      <c r="T42" s="262" t="s">
        <v>151</v>
      </c>
      <c r="U42" s="222">
        <v>0.78380000000000005</v>
      </c>
      <c r="V42" s="222">
        <f>ROUND(E42*U42,2)</f>
        <v>0.78</v>
      </c>
      <c r="W42" s="222"/>
      <c r="X42" s="222" t="s">
        <v>190</v>
      </c>
      <c r="Y42" s="222" t="s">
        <v>154</v>
      </c>
      <c r="Z42" s="212"/>
      <c r="AA42" s="212"/>
      <c r="AB42" s="212"/>
      <c r="AC42" s="212"/>
      <c r="AD42" s="212"/>
      <c r="AE42" s="212"/>
      <c r="AF42" s="212"/>
      <c r="AG42" s="212" t="s">
        <v>191</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56">
        <v>20</v>
      </c>
      <c r="B43" s="257" t="s">
        <v>234</v>
      </c>
      <c r="C43" s="264" t="s">
        <v>235</v>
      </c>
      <c r="D43" s="258" t="s">
        <v>226</v>
      </c>
      <c r="E43" s="259">
        <v>1</v>
      </c>
      <c r="F43" s="260">
        <v>1893</v>
      </c>
      <c r="G43" s="261">
        <f>ROUND(E43*F43,2)</f>
        <v>1893</v>
      </c>
      <c r="H43" s="260">
        <v>1489.48</v>
      </c>
      <c r="I43" s="261">
        <f>ROUND(E43*H43,2)</f>
        <v>1489.48</v>
      </c>
      <c r="J43" s="260">
        <v>403.52</v>
      </c>
      <c r="K43" s="261">
        <f>ROUND(E43*J43,2)</f>
        <v>403.52</v>
      </c>
      <c r="L43" s="261">
        <v>12</v>
      </c>
      <c r="M43" s="261">
        <f>G43*(1+L43/100)</f>
        <v>2120.1600000000003</v>
      </c>
      <c r="N43" s="259">
        <v>0.16322999999999999</v>
      </c>
      <c r="O43" s="259">
        <f>ROUND(E43*N43,2)</f>
        <v>0.16</v>
      </c>
      <c r="P43" s="259">
        <v>0</v>
      </c>
      <c r="Q43" s="259">
        <f>ROUND(E43*P43,2)</f>
        <v>0</v>
      </c>
      <c r="R43" s="261" t="s">
        <v>227</v>
      </c>
      <c r="S43" s="261" t="s">
        <v>151</v>
      </c>
      <c r="T43" s="262" t="s">
        <v>151</v>
      </c>
      <c r="U43" s="222">
        <v>0.59</v>
      </c>
      <c r="V43" s="222">
        <f>ROUND(E43*U43,2)</f>
        <v>0.59</v>
      </c>
      <c r="W43" s="222"/>
      <c r="X43" s="222" t="s">
        <v>190</v>
      </c>
      <c r="Y43" s="222" t="s">
        <v>154</v>
      </c>
      <c r="Z43" s="212"/>
      <c r="AA43" s="212"/>
      <c r="AB43" s="212"/>
      <c r="AC43" s="212"/>
      <c r="AD43" s="212"/>
      <c r="AE43" s="212"/>
      <c r="AF43" s="212"/>
      <c r="AG43" s="212" t="s">
        <v>191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56">
        <v>21</v>
      </c>
      <c r="B44" s="257" t="s">
        <v>236</v>
      </c>
      <c r="C44" s="264" t="s">
        <v>237</v>
      </c>
      <c r="D44" s="258" t="s">
        <v>226</v>
      </c>
      <c r="E44" s="259">
        <v>1</v>
      </c>
      <c r="F44" s="260">
        <v>2145</v>
      </c>
      <c r="G44" s="261">
        <f>ROUND(E44*F44,2)</f>
        <v>2145</v>
      </c>
      <c r="H44" s="260">
        <v>1697.16</v>
      </c>
      <c r="I44" s="261">
        <f>ROUND(E44*H44,2)</f>
        <v>1697.16</v>
      </c>
      <c r="J44" s="260">
        <v>447.84</v>
      </c>
      <c r="K44" s="261">
        <f>ROUND(E44*J44,2)</f>
        <v>447.84</v>
      </c>
      <c r="L44" s="261">
        <v>12</v>
      </c>
      <c r="M44" s="261">
        <f>G44*(1+L44/100)</f>
        <v>2402.4</v>
      </c>
      <c r="N44" s="259">
        <v>0.17501</v>
      </c>
      <c r="O44" s="259">
        <f>ROUND(E44*N44,2)</f>
        <v>0.18</v>
      </c>
      <c r="P44" s="259">
        <v>0</v>
      </c>
      <c r="Q44" s="259">
        <f>ROUND(E44*P44,2)</f>
        <v>0</v>
      </c>
      <c r="R44" s="261" t="s">
        <v>227</v>
      </c>
      <c r="S44" s="261" t="s">
        <v>151</v>
      </c>
      <c r="T44" s="262" t="s">
        <v>151</v>
      </c>
      <c r="U44" s="222">
        <v>0.65500000000000003</v>
      </c>
      <c r="V44" s="222">
        <f>ROUND(E44*U44,2)</f>
        <v>0.66</v>
      </c>
      <c r="W44" s="222"/>
      <c r="X44" s="222" t="s">
        <v>190</v>
      </c>
      <c r="Y44" s="222" t="s">
        <v>154</v>
      </c>
      <c r="Z44" s="212"/>
      <c r="AA44" s="212"/>
      <c r="AB44" s="212"/>
      <c r="AC44" s="212"/>
      <c r="AD44" s="212"/>
      <c r="AE44" s="212"/>
      <c r="AF44" s="212"/>
      <c r="AG44" s="212" t="s">
        <v>191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56">
        <v>22</v>
      </c>
      <c r="B45" s="257" t="s">
        <v>238</v>
      </c>
      <c r="C45" s="264" t="s">
        <v>239</v>
      </c>
      <c r="D45" s="258" t="s">
        <v>226</v>
      </c>
      <c r="E45" s="259">
        <v>1</v>
      </c>
      <c r="F45" s="260">
        <v>2570</v>
      </c>
      <c r="G45" s="261">
        <f>ROUND(E45*F45,2)</f>
        <v>2570</v>
      </c>
      <c r="H45" s="260">
        <v>2054.69</v>
      </c>
      <c r="I45" s="261">
        <f>ROUND(E45*H45,2)</f>
        <v>2054.69</v>
      </c>
      <c r="J45" s="260">
        <v>515.30999999999995</v>
      </c>
      <c r="K45" s="261">
        <f>ROUND(E45*J45,2)</f>
        <v>515.30999999999995</v>
      </c>
      <c r="L45" s="261">
        <v>12</v>
      </c>
      <c r="M45" s="261">
        <f>G45*(1+L45/100)</f>
        <v>2878.4</v>
      </c>
      <c r="N45" s="259">
        <v>0.21868000000000001</v>
      </c>
      <c r="O45" s="259">
        <f>ROUND(E45*N45,2)</f>
        <v>0.22</v>
      </c>
      <c r="P45" s="259">
        <v>0</v>
      </c>
      <c r="Q45" s="259">
        <f>ROUND(E45*P45,2)</f>
        <v>0</v>
      </c>
      <c r="R45" s="261" t="s">
        <v>227</v>
      </c>
      <c r="S45" s="261" t="s">
        <v>151</v>
      </c>
      <c r="T45" s="262" t="s">
        <v>151</v>
      </c>
      <c r="U45" s="222">
        <v>0.75380000000000003</v>
      </c>
      <c r="V45" s="222">
        <f>ROUND(E45*U45,2)</f>
        <v>0.75</v>
      </c>
      <c r="W45" s="222"/>
      <c r="X45" s="222" t="s">
        <v>190</v>
      </c>
      <c r="Y45" s="222" t="s">
        <v>154</v>
      </c>
      <c r="Z45" s="212"/>
      <c r="AA45" s="212"/>
      <c r="AB45" s="212"/>
      <c r="AC45" s="212"/>
      <c r="AD45" s="212"/>
      <c r="AE45" s="212"/>
      <c r="AF45" s="212"/>
      <c r="AG45" s="212" t="s">
        <v>191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6">
        <v>23</v>
      </c>
      <c r="B46" s="257" t="s">
        <v>240</v>
      </c>
      <c r="C46" s="264" t="s">
        <v>241</v>
      </c>
      <c r="D46" s="258" t="s">
        <v>188</v>
      </c>
      <c r="E46" s="259">
        <v>1</v>
      </c>
      <c r="F46" s="260">
        <v>2785</v>
      </c>
      <c r="G46" s="261">
        <f>ROUND(E46*F46,2)</f>
        <v>2785</v>
      </c>
      <c r="H46" s="260">
        <v>2527.38</v>
      </c>
      <c r="I46" s="261">
        <f>ROUND(E46*H46,2)</f>
        <v>2527.38</v>
      </c>
      <c r="J46" s="260">
        <v>257.62</v>
      </c>
      <c r="K46" s="261">
        <f>ROUND(E46*J46,2)</f>
        <v>257.62</v>
      </c>
      <c r="L46" s="261">
        <v>12</v>
      </c>
      <c r="M46" s="261">
        <f>G46*(1+L46/100)</f>
        <v>3119.2000000000003</v>
      </c>
      <c r="N46" s="259">
        <v>6.4299999999999996E-2</v>
      </c>
      <c r="O46" s="259">
        <f>ROUND(E46*N46,2)</f>
        <v>0.06</v>
      </c>
      <c r="P46" s="259">
        <v>0</v>
      </c>
      <c r="Q46" s="259">
        <f>ROUND(E46*P46,2)</f>
        <v>0</v>
      </c>
      <c r="R46" s="261" t="s">
        <v>227</v>
      </c>
      <c r="S46" s="261" t="s">
        <v>151</v>
      </c>
      <c r="T46" s="262" t="s">
        <v>151</v>
      </c>
      <c r="U46" s="222">
        <v>0.24199999999999999</v>
      </c>
      <c r="V46" s="222">
        <f>ROUND(E46*U46,2)</f>
        <v>0.24</v>
      </c>
      <c r="W46" s="222"/>
      <c r="X46" s="222" t="s">
        <v>190</v>
      </c>
      <c r="Y46" s="222" t="s">
        <v>154</v>
      </c>
      <c r="Z46" s="212"/>
      <c r="AA46" s="212"/>
      <c r="AB46" s="212"/>
      <c r="AC46" s="212"/>
      <c r="AD46" s="212"/>
      <c r="AE46" s="212"/>
      <c r="AF46" s="212"/>
      <c r="AG46" s="212" t="s">
        <v>191</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56">
        <v>24</v>
      </c>
      <c r="B47" s="257" t="s">
        <v>242</v>
      </c>
      <c r="C47" s="264" t="s">
        <v>243</v>
      </c>
      <c r="D47" s="258" t="s">
        <v>188</v>
      </c>
      <c r="E47" s="259">
        <v>1</v>
      </c>
      <c r="F47" s="260">
        <v>3315</v>
      </c>
      <c r="G47" s="261">
        <f>ROUND(E47*F47,2)</f>
        <v>3315</v>
      </c>
      <c r="H47" s="260">
        <v>2994.03</v>
      </c>
      <c r="I47" s="261">
        <f>ROUND(E47*H47,2)</f>
        <v>2994.03</v>
      </c>
      <c r="J47" s="260">
        <v>320.97000000000003</v>
      </c>
      <c r="K47" s="261">
        <f>ROUND(E47*J47,2)</f>
        <v>320.97000000000003</v>
      </c>
      <c r="L47" s="261">
        <v>12</v>
      </c>
      <c r="M47" s="261">
        <f>G47*(1+L47/100)</f>
        <v>3712.8</v>
      </c>
      <c r="N47" s="259">
        <v>8.5430000000000006E-2</v>
      </c>
      <c r="O47" s="259">
        <f>ROUND(E47*N47,2)</f>
        <v>0.09</v>
      </c>
      <c r="P47" s="259">
        <v>0</v>
      </c>
      <c r="Q47" s="259">
        <f>ROUND(E47*P47,2)</f>
        <v>0</v>
      </c>
      <c r="R47" s="261" t="s">
        <v>227</v>
      </c>
      <c r="S47" s="261" t="s">
        <v>151</v>
      </c>
      <c r="T47" s="262" t="s">
        <v>151</v>
      </c>
      <c r="U47" s="222">
        <v>0.30099999999999999</v>
      </c>
      <c r="V47" s="222">
        <f>ROUND(E47*U47,2)</f>
        <v>0.3</v>
      </c>
      <c r="W47" s="222"/>
      <c r="X47" s="222" t="s">
        <v>190</v>
      </c>
      <c r="Y47" s="222" t="s">
        <v>154</v>
      </c>
      <c r="Z47" s="212"/>
      <c r="AA47" s="212"/>
      <c r="AB47" s="212"/>
      <c r="AC47" s="212"/>
      <c r="AD47" s="212"/>
      <c r="AE47" s="212"/>
      <c r="AF47" s="212"/>
      <c r="AG47" s="212" t="s">
        <v>191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56">
        <v>25</v>
      </c>
      <c r="B48" s="257" t="s">
        <v>244</v>
      </c>
      <c r="C48" s="264" t="s">
        <v>245</v>
      </c>
      <c r="D48" s="258" t="s">
        <v>188</v>
      </c>
      <c r="E48" s="259">
        <v>1</v>
      </c>
      <c r="F48" s="260">
        <v>811</v>
      </c>
      <c r="G48" s="261">
        <f>ROUND(E48*F48,2)</f>
        <v>811</v>
      </c>
      <c r="H48" s="260">
        <v>645.08000000000004</v>
      </c>
      <c r="I48" s="261">
        <f>ROUND(E48*H48,2)</f>
        <v>645.08000000000004</v>
      </c>
      <c r="J48" s="260">
        <v>165.92</v>
      </c>
      <c r="K48" s="261">
        <f>ROUND(E48*J48,2)</f>
        <v>165.92</v>
      </c>
      <c r="L48" s="261">
        <v>12</v>
      </c>
      <c r="M48" s="261">
        <f>G48*(1+L48/100)</f>
        <v>908.32</v>
      </c>
      <c r="N48" s="259">
        <v>2.0400000000000001E-2</v>
      </c>
      <c r="O48" s="259">
        <f>ROUND(E48*N48,2)</f>
        <v>0.02</v>
      </c>
      <c r="P48" s="259">
        <v>0</v>
      </c>
      <c r="Q48" s="259">
        <f>ROUND(E48*P48,2)</f>
        <v>0</v>
      </c>
      <c r="R48" s="261" t="s">
        <v>227</v>
      </c>
      <c r="S48" s="261" t="s">
        <v>151</v>
      </c>
      <c r="T48" s="262" t="s">
        <v>151</v>
      </c>
      <c r="U48" s="222">
        <v>0.24199999999999999</v>
      </c>
      <c r="V48" s="222">
        <f>ROUND(E48*U48,2)</f>
        <v>0.24</v>
      </c>
      <c r="W48" s="222"/>
      <c r="X48" s="222" t="s">
        <v>190</v>
      </c>
      <c r="Y48" s="222" t="s">
        <v>154</v>
      </c>
      <c r="Z48" s="212"/>
      <c r="AA48" s="212"/>
      <c r="AB48" s="212"/>
      <c r="AC48" s="212"/>
      <c r="AD48" s="212"/>
      <c r="AE48" s="212"/>
      <c r="AF48" s="212"/>
      <c r="AG48" s="212" t="s">
        <v>191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56">
        <v>26</v>
      </c>
      <c r="B49" s="257" t="s">
        <v>246</v>
      </c>
      <c r="C49" s="264" t="s">
        <v>247</v>
      </c>
      <c r="D49" s="258" t="s">
        <v>188</v>
      </c>
      <c r="E49" s="259">
        <v>1</v>
      </c>
      <c r="F49" s="260">
        <v>2105</v>
      </c>
      <c r="G49" s="261">
        <f>ROUND(E49*F49,2)</f>
        <v>2105</v>
      </c>
      <c r="H49" s="260">
        <v>1714.44</v>
      </c>
      <c r="I49" s="261">
        <f>ROUND(E49*H49,2)</f>
        <v>1714.44</v>
      </c>
      <c r="J49" s="260">
        <v>390.56</v>
      </c>
      <c r="K49" s="261">
        <f>ROUND(E49*J49,2)</f>
        <v>390.56</v>
      </c>
      <c r="L49" s="261">
        <v>12</v>
      </c>
      <c r="M49" s="261">
        <f>G49*(1+L49/100)</f>
        <v>2357.6000000000004</v>
      </c>
      <c r="N49" s="259">
        <v>5.2720000000000003E-2</v>
      </c>
      <c r="O49" s="259">
        <f>ROUND(E49*N49,2)</f>
        <v>0.05</v>
      </c>
      <c r="P49" s="259">
        <v>0</v>
      </c>
      <c r="Q49" s="259">
        <f>ROUND(E49*P49,2)</f>
        <v>0</v>
      </c>
      <c r="R49" s="261" t="s">
        <v>227</v>
      </c>
      <c r="S49" s="261" t="s">
        <v>151</v>
      </c>
      <c r="T49" s="262" t="s">
        <v>151</v>
      </c>
      <c r="U49" s="222">
        <v>0.57789999999999997</v>
      </c>
      <c r="V49" s="222">
        <f>ROUND(E49*U49,2)</f>
        <v>0.57999999999999996</v>
      </c>
      <c r="W49" s="222"/>
      <c r="X49" s="222" t="s">
        <v>190</v>
      </c>
      <c r="Y49" s="222" t="s">
        <v>154</v>
      </c>
      <c r="Z49" s="212"/>
      <c r="AA49" s="212"/>
      <c r="AB49" s="212"/>
      <c r="AC49" s="212"/>
      <c r="AD49" s="212"/>
      <c r="AE49" s="212"/>
      <c r="AF49" s="212"/>
      <c r="AG49" s="212" t="s">
        <v>191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6">
        <v>27</v>
      </c>
      <c r="B50" s="237" t="s">
        <v>248</v>
      </c>
      <c r="C50" s="247" t="s">
        <v>249</v>
      </c>
      <c r="D50" s="238" t="s">
        <v>226</v>
      </c>
      <c r="E50" s="239">
        <v>1</v>
      </c>
      <c r="F50" s="240">
        <v>297.5</v>
      </c>
      <c r="G50" s="241">
        <f>ROUND(E50*F50,2)</f>
        <v>297.5</v>
      </c>
      <c r="H50" s="240">
        <v>45.6</v>
      </c>
      <c r="I50" s="241">
        <f>ROUND(E50*H50,2)</f>
        <v>45.6</v>
      </c>
      <c r="J50" s="240">
        <v>251.9</v>
      </c>
      <c r="K50" s="241">
        <f>ROUND(E50*J50,2)</f>
        <v>251.9</v>
      </c>
      <c r="L50" s="241">
        <v>12</v>
      </c>
      <c r="M50" s="241">
        <f>G50*(1+L50/100)</f>
        <v>333.20000000000005</v>
      </c>
      <c r="N50" s="239">
        <v>3.7670000000000002E-2</v>
      </c>
      <c r="O50" s="239">
        <f>ROUND(E50*N50,2)</f>
        <v>0.04</v>
      </c>
      <c r="P50" s="239">
        <v>0</v>
      </c>
      <c r="Q50" s="239">
        <f>ROUND(E50*P50,2)</f>
        <v>0</v>
      </c>
      <c r="R50" s="241" t="s">
        <v>189</v>
      </c>
      <c r="S50" s="241" t="s">
        <v>151</v>
      </c>
      <c r="T50" s="242" t="s">
        <v>151</v>
      </c>
      <c r="U50" s="222">
        <v>0.41</v>
      </c>
      <c r="V50" s="222">
        <f>ROUND(E50*U50,2)</f>
        <v>0.41</v>
      </c>
      <c r="W50" s="222"/>
      <c r="X50" s="222" t="s">
        <v>190</v>
      </c>
      <c r="Y50" s="222" t="s">
        <v>154</v>
      </c>
      <c r="Z50" s="212"/>
      <c r="AA50" s="212"/>
      <c r="AB50" s="212"/>
      <c r="AC50" s="212"/>
      <c r="AD50" s="212"/>
      <c r="AE50" s="212"/>
      <c r="AF50" s="212"/>
      <c r="AG50" s="212" t="s">
        <v>191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63" t="s">
        <v>250</v>
      </c>
      <c r="D51" s="255"/>
      <c r="E51" s="255"/>
      <c r="F51" s="255"/>
      <c r="G51" s="255"/>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193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x14ac:dyDescent="0.2">
      <c r="A52" s="229" t="s">
        <v>146</v>
      </c>
      <c r="B52" s="230" t="s">
        <v>71</v>
      </c>
      <c r="C52" s="246" t="s">
        <v>72</v>
      </c>
      <c r="D52" s="231"/>
      <c r="E52" s="232"/>
      <c r="F52" s="233"/>
      <c r="G52" s="233">
        <f>SUMIF(AG53:AG104,"&lt;&gt;NOR",G53:G104)</f>
        <v>65662</v>
      </c>
      <c r="H52" s="233"/>
      <c r="I52" s="233">
        <f>SUM(I53:I104)</f>
        <v>40143.639999999992</v>
      </c>
      <c r="J52" s="233"/>
      <c r="K52" s="233">
        <f>SUM(K53:K104)</f>
        <v>25518.36</v>
      </c>
      <c r="L52" s="233"/>
      <c r="M52" s="233">
        <f>SUM(M53:M104)</f>
        <v>73541.440000000002</v>
      </c>
      <c r="N52" s="232"/>
      <c r="O52" s="232">
        <f>SUM(O53:O104)</f>
        <v>6.32</v>
      </c>
      <c r="P52" s="232"/>
      <c r="Q52" s="232">
        <f>SUM(Q53:Q104)</f>
        <v>0</v>
      </c>
      <c r="R52" s="233"/>
      <c r="S52" s="233"/>
      <c r="T52" s="234"/>
      <c r="U52" s="228"/>
      <c r="V52" s="228">
        <f>SUM(V53:V104)</f>
        <v>39.27000000000001</v>
      </c>
      <c r="W52" s="228"/>
      <c r="X52" s="228"/>
      <c r="Y52" s="228"/>
      <c r="AG52" t="s">
        <v>147</v>
      </c>
    </row>
    <row r="53" spans="1:60" ht="33.75" outlineLevel="1" x14ac:dyDescent="0.2">
      <c r="A53" s="236">
        <v>28</v>
      </c>
      <c r="B53" s="237" t="s">
        <v>251</v>
      </c>
      <c r="C53" s="247" t="s">
        <v>252</v>
      </c>
      <c r="D53" s="238" t="s">
        <v>188</v>
      </c>
      <c r="E53" s="239">
        <v>1</v>
      </c>
      <c r="F53" s="240">
        <v>339.5</v>
      </c>
      <c r="G53" s="241">
        <f>ROUND(E53*F53,2)</f>
        <v>339.5</v>
      </c>
      <c r="H53" s="240">
        <v>102.92</v>
      </c>
      <c r="I53" s="241">
        <f>ROUND(E53*H53,2)</f>
        <v>102.92</v>
      </c>
      <c r="J53" s="240">
        <v>236.58</v>
      </c>
      <c r="K53" s="241">
        <f>ROUND(E53*J53,2)</f>
        <v>236.58</v>
      </c>
      <c r="L53" s="241">
        <v>12</v>
      </c>
      <c r="M53" s="241">
        <f>G53*(1+L53/100)</f>
        <v>380.24</v>
      </c>
      <c r="N53" s="239">
        <v>2.4049999999999998E-2</v>
      </c>
      <c r="O53" s="239">
        <f>ROUND(E53*N53,2)</f>
        <v>0.02</v>
      </c>
      <c r="P53" s="239">
        <v>0</v>
      </c>
      <c r="Q53" s="239">
        <f>ROUND(E53*P53,2)</f>
        <v>0</v>
      </c>
      <c r="R53" s="241" t="s">
        <v>189</v>
      </c>
      <c r="S53" s="241" t="s">
        <v>151</v>
      </c>
      <c r="T53" s="242" t="s">
        <v>151</v>
      </c>
      <c r="U53" s="222">
        <v>0.36220000000000002</v>
      </c>
      <c r="V53" s="222">
        <f>ROUND(E53*U53,2)</f>
        <v>0.36</v>
      </c>
      <c r="W53" s="222"/>
      <c r="X53" s="222" t="s">
        <v>190</v>
      </c>
      <c r="Y53" s="222" t="s">
        <v>154</v>
      </c>
      <c r="Z53" s="212"/>
      <c r="AA53" s="212"/>
      <c r="AB53" s="212"/>
      <c r="AC53" s="212"/>
      <c r="AD53" s="212"/>
      <c r="AE53" s="212"/>
      <c r="AF53" s="212"/>
      <c r="AG53" s="212" t="s">
        <v>191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63" t="s">
        <v>192</v>
      </c>
      <c r="D54" s="255"/>
      <c r="E54" s="255"/>
      <c r="F54" s="255"/>
      <c r="G54" s="255"/>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193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33.75" outlineLevel="1" x14ac:dyDescent="0.2">
      <c r="A55" s="236">
        <v>29</v>
      </c>
      <c r="B55" s="237" t="s">
        <v>253</v>
      </c>
      <c r="C55" s="247" t="s">
        <v>254</v>
      </c>
      <c r="D55" s="238" t="s">
        <v>188</v>
      </c>
      <c r="E55" s="239">
        <v>1</v>
      </c>
      <c r="F55" s="240">
        <v>460.5</v>
      </c>
      <c r="G55" s="241">
        <f>ROUND(E55*F55,2)</f>
        <v>460.5</v>
      </c>
      <c r="H55" s="240">
        <v>183.97</v>
      </c>
      <c r="I55" s="241">
        <f>ROUND(E55*H55,2)</f>
        <v>183.97</v>
      </c>
      <c r="J55" s="240">
        <v>276.52999999999997</v>
      </c>
      <c r="K55" s="241">
        <f>ROUND(E55*J55,2)</f>
        <v>276.52999999999997</v>
      </c>
      <c r="L55" s="241">
        <v>12</v>
      </c>
      <c r="M55" s="241">
        <f>G55*(1+L55/100)</f>
        <v>515.7600000000001</v>
      </c>
      <c r="N55" s="239">
        <v>4.7070000000000001E-2</v>
      </c>
      <c r="O55" s="239">
        <f>ROUND(E55*N55,2)</f>
        <v>0.05</v>
      </c>
      <c r="P55" s="239">
        <v>0</v>
      </c>
      <c r="Q55" s="239">
        <f>ROUND(E55*P55,2)</f>
        <v>0</v>
      </c>
      <c r="R55" s="241" t="s">
        <v>189</v>
      </c>
      <c r="S55" s="241" t="s">
        <v>151</v>
      </c>
      <c r="T55" s="242" t="s">
        <v>151</v>
      </c>
      <c r="U55" s="222">
        <v>0.42325000000000002</v>
      </c>
      <c r="V55" s="222">
        <f>ROUND(E55*U55,2)</f>
        <v>0.42</v>
      </c>
      <c r="W55" s="222"/>
      <c r="X55" s="222" t="s">
        <v>190</v>
      </c>
      <c r="Y55" s="222" t="s">
        <v>154</v>
      </c>
      <c r="Z55" s="212"/>
      <c r="AA55" s="212"/>
      <c r="AB55" s="212"/>
      <c r="AC55" s="212"/>
      <c r="AD55" s="212"/>
      <c r="AE55" s="212"/>
      <c r="AF55" s="212"/>
      <c r="AG55" s="212" t="s">
        <v>191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63" t="s">
        <v>192</v>
      </c>
      <c r="D56" s="255"/>
      <c r="E56" s="255"/>
      <c r="F56" s="255"/>
      <c r="G56" s="255"/>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193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33.75" outlineLevel="1" x14ac:dyDescent="0.2">
      <c r="A57" s="236">
        <v>30</v>
      </c>
      <c r="B57" s="237" t="s">
        <v>255</v>
      </c>
      <c r="C57" s="247" t="s">
        <v>256</v>
      </c>
      <c r="D57" s="238" t="s">
        <v>226</v>
      </c>
      <c r="E57" s="239">
        <v>1</v>
      </c>
      <c r="F57" s="240">
        <v>1052</v>
      </c>
      <c r="G57" s="241">
        <f>ROUND(E57*F57,2)</f>
        <v>1052</v>
      </c>
      <c r="H57" s="240">
        <v>460.4</v>
      </c>
      <c r="I57" s="241">
        <f>ROUND(E57*H57,2)</f>
        <v>460.4</v>
      </c>
      <c r="J57" s="240">
        <v>591.6</v>
      </c>
      <c r="K57" s="241">
        <f>ROUND(E57*J57,2)</f>
        <v>591.6</v>
      </c>
      <c r="L57" s="241">
        <v>12</v>
      </c>
      <c r="M57" s="241">
        <f>G57*(1+L57/100)</f>
        <v>1178.24</v>
      </c>
      <c r="N57" s="239">
        <v>0.12425</v>
      </c>
      <c r="O57" s="239">
        <f>ROUND(E57*N57,2)</f>
        <v>0.12</v>
      </c>
      <c r="P57" s="239">
        <v>0</v>
      </c>
      <c r="Q57" s="239">
        <f>ROUND(E57*P57,2)</f>
        <v>0</v>
      </c>
      <c r="R57" s="241" t="s">
        <v>189</v>
      </c>
      <c r="S57" s="241" t="s">
        <v>151</v>
      </c>
      <c r="T57" s="242" t="s">
        <v>151</v>
      </c>
      <c r="U57" s="222">
        <v>0.90629999999999999</v>
      </c>
      <c r="V57" s="222">
        <f>ROUND(E57*U57,2)</f>
        <v>0.91</v>
      </c>
      <c r="W57" s="222"/>
      <c r="X57" s="222" t="s">
        <v>190</v>
      </c>
      <c r="Y57" s="222" t="s">
        <v>154</v>
      </c>
      <c r="Z57" s="212"/>
      <c r="AA57" s="212"/>
      <c r="AB57" s="212"/>
      <c r="AC57" s="212"/>
      <c r="AD57" s="212"/>
      <c r="AE57" s="212"/>
      <c r="AF57" s="212"/>
      <c r="AG57" s="212" t="s">
        <v>191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3" t="s">
        <v>192</v>
      </c>
      <c r="D58" s="255"/>
      <c r="E58" s="255"/>
      <c r="F58" s="255"/>
      <c r="G58" s="255"/>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193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33.75" outlineLevel="1" x14ac:dyDescent="0.2">
      <c r="A59" s="236">
        <v>31</v>
      </c>
      <c r="B59" s="237" t="s">
        <v>257</v>
      </c>
      <c r="C59" s="247" t="s">
        <v>258</v>
      </c>
      <c r="D59" s="238" t="s">
        <v>226</v>
      </c>
      <c r="E59" s="239">
        <v>1</v>
      </c>
      <c r="F59" s="240">
        <v>1628</v>
      </c>
      <c r="G59" s="241">
        <f>ROUND(E59*F59,2)</f>
        <v>1628</v>
      </c>
      <c r="H59" s="240">
        <v>953.69</v>
      </c>
      <c r="I59" s="241">
        <f>ROUND(E59*H59,2)</f>
        <v>953.69</v>
      </c>
      <c r="J59" s="240">
        <v>674.31</v>
      </c>
      <c r="K59" s="241">
        <f>ROUND(E59*J59,2)</f>
        <v>674.31</v>
      </c>
      <c r="L59" s="241">
        <v>12</v>
      </c>
      <c r="M59" s="241">
        <f>G59*(1+L59/100)</f>
        <v>1823.3600000000001</v>
      </c>
      <c r="N59" s="239">
        <v>0.25266</v>
      </c>
      <c r="O59" s="239">
        <f>ROUND(E59*N59,2)</f>
        <v>0.25</v>
      </c>
      <c r="P59" s="239">
        <v>0</v>
      </c>
      <c r="Q59" s="239">
        <f>ROUND(E59*P59,2)</f>
        <v>0</v>
      </c>
      <c r="R59" s="241" t="s">
        <v>189</v>
      </c>
      <c r="S59" s="241" t="s">
        <v>151</v>
      </c>
      <c r="T59" s="242" t="s">
        <v>151</v>
      </c>
      <c r="U59" s="222">
        <v>1.0329999999999999</v>
      </c>
      <c r="V59" s="222">
        <f>ROUND(E59*U59,2)</f>
        <v>1.03</v>
      </c>
      <c r="W59" s="222"/>
      <c r="X59" s="222" t="s">
        <v>190</v>
      </c>
      <c r="Y59" s="222" t="s">
        <v>154</v>
      </c>
      <c r="Z59" s="212"/>
      <c r="AA59" s="212"/>
      <c r="AB59" s="212"/>
      <c r="AC59" s="212"/>
      <c r="AD59" s="212"/>
      <c r="AE59" s="212"/>
      <c r="AF59" s="212"/>
      <c r="AG59" s="212" t="s">
        <v>191</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63" t="s">
        <v>192</v>
      </c>
      <c r="D60" s="255"/>
      <c r="E60" s="255"/>
      <c r="F60" s="255"/>
      <c r="G60" s="255"/>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193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33.75" outlineLevel="1" x14ac:dyDescent="0.2">
      <c r="A61" s="236">
        <v>32</v>
      </c>
      <c r="B61" s="237" t="s">
        <v>259</v>
      </c>
      <c r="C61" s="247" t="s">
        <v>260</v>
      </c>
      <c r="D61" s="238" t="s">
        <v>226</v>
      </c>
      <c r="E61" s="239">
        <v>1</v>
      </c>
      <c r="F61" s="240">
        <v>914</v>
      </c>
      <c r="G61" s="241">
        <f>ROUND(E61*F61,2)</f>
        <v>914</v>
      </c>
      <c r="H61" s="240">
        <v>459.97</v>
      </c>
      <c r="I61" s="241">
        <f>ROUND(E61*H61,2)</f>
        <v>459.97</v>
      </c>
      <c r="J61" s="240">
        <v>454.03</v>
      </c>
      <c r="K61" s="241">
        <f>ROUND(E61*J61,2)</f>
        <v>454.03</v>
      </c>
      <c r="L61" s="241">
        <v>12</v>
      </c>
      <c r="M61" s="241">
        <f>G61*(1+L61/100)</f>
        <v>1023.6800000000001</v>
      </c>
      <c r="N61" s="239">
        <v>0.12425</v>
      </c>
      <c r="O61" s="239">
        <f>ROUND(E61*N61,2)</f>
        <v>0.12</v>
      </c>
      <c r="P61" s="239">
        <v>0</v>
      </c>
      <c r="Q61" s="239">
        <f>ROUND(E61*P61,2)</f>
        <v>0</v>
      </c>
      <c r="R61" s="241" t="s">
        <v>189</v>
      </c>
      <c r="S61" s="241" t="s">
        <v>151</v>
      </c>
      <c r="T61" s="242" t="s">
        <v>151</v>
      </c>
      <c r="U61" s="222">
        <v>0.69430000000000003</v>
      </c>
      <c r="V61" s="222">
        <f>ROUND(E61*U61,2)</f>
        <v>0.69</v>
      </c>
      <c r="W61" s="222"/>
      <c r="X61" s="222" t="s">
        <v>190</v>
      </c>
      <c r="Y61" s="222" t="s">
        <v>154</v>
      </c>
      <c r="Z61" s="212"/>
      <c r="AA61" s="212"/>
      <c r="AB61" s="212"/>
      <c r="AC61" s="212"/>
      <c r="AD61" s="212"/>
      <c r="AE61" s="212"/>
      <c r="AF61" s="212"/>
      <c r="AG61" s="212" t="s">
        <v>191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63" t="s">
        <v>192</v>
      </c>
      <c r="D62" s="255"/>
      <c r="E62" s="255"/>
      <c r="F62" s="255"/>
      <c r="G62" s="255"/>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193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33.75" outlineLevel="1" x14ac:dyDescent="0.2">
      <c r="A63" s="236">
        <v>33</v>
      </c>
      <c r="B63" s="237" t="s">
        <v>261</v>
      </c>
      <c r="C63" s="247" t="s">
        <v>262</v>
      </c>
      <c r="D63" s="238" t="s">
        <v>226</v>
      </c>
      <c r="E63" s="239">
        <v>1</v>
      </c>
      <c r="F63" s="240">
        <v>1454</v>
      </c>
      <c r="G63" s="241">
        <f>ROUND(E63*F63,2)</f>
        <v>1454</v>
      </c>
      <c r="H63" s="240">
        <v>924.02</v>
      </c>
      <c r="I63" s="241">
        <f>ROUND(E63*H63,2)</f>
        <v>924.02</v>
      </c>
      <c r="J63" s="240">
        <v>529.98</v>
      </c>
      <c r="K63" s="241">
        <f>ROUND(E63*J63,2)</f>
        <v>529.98</v>
      </c>
      <c r="L63" s="241">
        <v>12</v>
      </c>
      <c r="M63" s="241">
        <f>G63*(1+L63/100)</f>
        <v>1628.4800000000002</v>
      </c>
      <c r="N63" s="239">
        <v>0.25164999999999998</v>
      </c>
      <c r="O63" s="239">
        <f>ROUND(E63*N63,2)</f>
        <v>0.25</v>
      </c>
      <c r="P63" s="239">
        <v>0</v>
      </c>
      <c r="Q63" s="239">
        <f>ROUND(E63*P63,2)</f>
        <v>0</v>
      </c>
      <c r="R63" s="241" t="s">
        <v>189</v>
      </c>
      <c r="S63" s="241" t="s">
        <v>151</v>
      </c>
      <c r="T63" s="242" t="s">
        <v>151</v>
      </c>
      <c r="U63" s="222">
        <v>0.81100000000000005</v>
      </c>
      <c r="V63" s="222">
        <f>ROUND(E63*U63,2)</f>
        <v>0.81</v>
      </c>
      <c r="W63" s="222"/>
      <c r="X63" s="222" t="s">
        <v>190</v>
      </c>
      <c r="Y63" s="222" t="s">
        <v>154</v>
      </c>
      <c r="Z63" s="212"/>
      <c r="AA63" s="212"/>
      <c r="AB63" s="212"/>
      <c r="AC63" s="212"/>
      <c r="AD63" s="212"/>
      <c r="AE63" s="212"/>
      <c r="AF63" s="212"/>
      <c r="AG63" s="212" t="s">
        <v>191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63" t="s">
        <v>192</v>
      </c>
      <c r="D64" s="255"/>
      <c r="E64" s="255"/>
      <c r="F64" s="255"/>
      <c r="G64" s="255"/>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193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36">
        <v>34</v>
      </c>
      <c r="B65" s="237" t="s">
        <v>263</v>
      </c>
      <c r="C65" s="247" t="s">
        <v>264</v>
      </c>
      <c r="D65" s="238" t="s">
        <v>202</v>
      </c>
      <c r="E65" s="239">
        <v>1</v>
      </c>
      <c r="F65" s="240">
        <v>8390</v>
      </c>
      <c r="G65" s="241">
        <f>ROUND(E65*F65,2)</f>
        <v>8390</v>
      </c>
      <c r="H65" s="240">
        <v>5765.85</v>
      </c>
      <c r="I65" s="241">
        <f>ROUND(E65*H65,2)</f>
        <v>5765.85</v>
      </c>
      <c r="J65" s="240">
        <v>2624.15</v>
      </c>
      <c r="K65" s="241">
        <f>ROUND(E65*J65,2)</f>
        <v>2624.15</v>
      </c>
      <c r="L65" s="241">
        <v>12</v>
      </c>
      <c r="M65" s="241">
        <f>G65*(1+L65/100)</f>
        <v>9396.8000000000011</v>
      </c>
      <c r="N65" s="239">
        <v>0.76182000000000005</v>
      </c>
      <c r="O65" s="239">
        <f>ROUND(E65*N65,2)</f>
        <v>0.76</v>
      </c>
      <c r="P65" s="239">
        <v>0</v>
      </c>
      <c r="Q65" s="239">
        <f>ROUND(E65*P65,2)</f>
        <v>0</v>
      </c>
      <c r="R65" s="241" t="s">
        <v>189</v>
      </c>
      <c r="S65" s="241" t="s">
        <v>151</v>
      </c>
      <c r="T65" s="242" t="s">
        <v>151</v>
      </c>
      <c r="U65" s="222">
        <v>4.0388799999999998</v>
      </c>
      <c r="V65" s="222">
        <f>ROUND(E65*U65,2)</f>
        <v>4.04</v>
      </c>
      <c r="W65" s="222"/>
      <c r="X65" s="222" t="s">
        <v>190</v>
      </c>
      <c r="Y65" s="222" t="s">
        <v>154</v>
      </c>
      <c r="Z65" s="212"/>
      <c r="AA65" s="212"/>
      <c r="AB65" s="212"/>
      <c r="AC65" s="212"/>
      <c r="AD65" s="212"/>
      <c r="AE65" s="212"/>
      <c r="AF65" s="212"/>
      <c r="AG65" s="212" t="s">
        <v>191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63" t="s">
        <v>192</v>
      </c>
      <c r="D66" s="255"/>
      <c r="E66" s="255"/>
      <c r="F66" s="255"/>
      <c r="G66" s="255"/>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193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36">
        <v>35</v>
      </c>
      <c r="B67" s="237" t="s">
        <v>265</v>
      </c>
      <c r="C67" s="247" t="s">
        <v>266</v>
      </c>
      <c r="D67" s="238" t="s">
        <v>202</v>
      </c>
      <c r="E67" s="239">
        <v>1</v>
      </c>
      <c r="F67" s="240">
        <v>8785</v>
      </c>
      <c r="G67" s="241">
        <f>ROUND(E67*F67,2)</f>
        <v>8785</v>
      </c>
      <c r="H67" s="240">
        <v>6002.77</v>
      </c>
      <c r="I67" s="241">
        <f>ROUND(E67*H67,2)</f>
        <v>6002.77</v>
      </c>
      <c r="J67" s="240">
        <v>2782.23</v>
      </c>
      <c r="K67" s="241">
        <f>ROUND(E67*J67,2)</f>
        <v>2782.23</v>
      </c>
      <c r="L67" s="241">
        <v>12</v>
      </c>
      <c r="M67" s="241">
        <f>G67*(1+L67/100)</f>
        <v>9839.2000000000007</v>
      </c>
      <c r="N67" s="239">
        <v>0.76605000000000001</v>
      </c>
      <c r="O67" s="239">
        <f>ROUND(E67*N67,2)</f>
        <v>0.77</v>
      </c>
      <c r="P67" s="239">
        <v>0</v>
      </c>
      <c r="Q67" s="239">
        <f>ROUND(E67*P67,2)</f>
        <v>0</v>
      </c>
      <c r="R67" s="241" t="s">
        <v>189</v>
      </c>
      <c r="S67" s="241" t="s">
        <v>151</v>
      </c>
      <c r="T67" s="242" t="s">
        <v>151</v>
      </c>
      <c r="U67" s="222">
        <v>4.2801900000000002</v>
      </c>
      <c r="V67" s="222">
        <f>ROUND(E67*U67,2)</f>
        <v>4.28</v>
      </c>
      <c r="W67" s="222"/>
      <c r="X67" s="222" t="s">
        <v>190</v>
      </c>
      <c r="Y67" s="222" t="s">
        <v>154</v>
      </c>
      <c r="Z67" s="212"/>
      <c r="AA67" s="212"/>
      <c r="AB67" s="212"/>
      <c r="AC67" s="212"/>
      <c r="AD67" s="212"/>
      <c r="AE67" s="212"/>
      <c r="AF67" s="212"/>
      <c r="AG67" s="212" t="s">
        <v>191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63" t="s">
        <v>192</v>
      </c>
      <c r="D68" s="255"/>
      <c r="E68" s="255"/>
      <c r="F68" s="255"/>
      <c r="G68" s="255"/>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193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36">
        <v>36</v>
      </c>
      <c r="B69" s="237" t="s">
        <v>267</v>
      </c>
      <c r="C69" s="247" t="s">
        <v>268</v>
      </c>
      <c r="D69" s="238" t="s">
        <v>202</v>
      </c>
      <c r="E69" s="239">
        <v>1</v>
      </c>
      <c r="F69" s="240">
        <v>7755</v>
      </c>
      <c r="G69" s="241">
        <f>ROUND(E69*F69,2)</f>
        <v>7755</v>
      </c>
      <c r="H69" s="240">
        <v>5765.8</v>
      </c>
      <c r="I69" s="241">
        <f>ROUND(E69*H69,2)</f>
        <v>5765.8</v>
      </c>
      <c r="J69" s="240">
        <v>1989.2</v>
      </c>
      <c r="K69" s="241">
        <f>ROUND(E69*J69,2)</f>
        <v>1989.2</v>
      </c>
      <c r="L69" s="241">
        <v>12</v>
      </c>
      <c r="M69" s="241">
        <f>G69*(1+L69/100)</f>
        <v>8685.6</v>
      </c>
      <c r="N69" s="239">
        <v>0.76182000000000005</v>
      </c>
      <c r="O69" s="239">
        <f>ROUND(E69*N69,2)</f>
        <v>0.76</v>
      </c>
      <c r="P69" s="239">
        <v>0</v>
      </c>
      <c r="Q69" s="239">
        <f>ROUND(E69*P69,2)</f>
        <v>0</v>
      </c>
      <c r="R69" s="241" t="s">
        <v>189</v>
      </c>
      <c r="S69" s="241" t="s">
        <v>151</v>
      </c>
      <c r="T69" s="242" t="s">
        <v>151</v>
      </c>
      <c r="U69" s="222">
        <v>3.08188</v>
      </c>
      <c r="V69" s="222">
        <f>ROUND(E69*U69,2)</f>
        <v>3.08</v>
      </c>
      <c r="W69" s="222"/>
      <c r="X69" s="222" t="s">
        <v>190</v>
      </c>
      <c r="Y69" s="222" t="s">
        <v>154</v>
      </c>
      <c r="Z69" s="212"/>
      <c r="AA69" s="212"/>
      <c r="AB69" s="212"/>
      <c r="AC69" s="212"/>
      <c r="AD69" s="212"/>
      <c r="AE69" s="212"/>
      <c r="AF69" s="212"/>
      <c r="AG69" s="212" t="s">
        <v>191</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63" t="s">
        <v>192</v>
      </c>
      <c r="D70" s="255"/>
      <c r="E70" s="255"/>
      <c r="F70" s="255"/>
      <c r="G70" s="255"/>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193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36">
        <v>37</v>
      </c>
      <c r="B71" s="237" t="s">
        <v>269</v>
      </c>
      <c r="C71" s="247" t="s">
        <v>270</v>
      </c>
      <c r="D71" s="238" t="s">
        <v>202</v>
      </c>
      <c r="E71" s="239">
        <v>1</v>
      </c>
      <c r="F71" s="240">
        <v>8150</v>
      </c>
      <c r="G71" s="241">
        <f>ROUND(E71*F71,2)</f>
        <v>8150</v>
      </c>
      <c r="H71" s="240">
        <v>6002.74</v>
      </c>
      <c r="I71" s="241">
        <f>ROUND(E71*H71,2)</f>
        <v>6002.74</v>
      </c>
      <c r="J71" s="240">
        <v>2147.2600000000002</v>
      </c>
      <c r="K71" s="241">
        <f>ROUND(E71*J71,2)</f>
        <v>2147.2600000000002</v>
      </c>
      <c r="L71" s="241">
        <v>12</v>
      </c>
      <c r="M71" s="241">
        <f>G71*(1+L71/100)</f>
        <v>9128</v>
      </c>
      <c r="N71" s="239">
        <v>0.76605000000000001</v>
      </c>
      <c r="O71" s="239">
        <f>ROUND(E71*N71,2)</f>
        <v>0.77</v>
      </c>
      <c r="P71" s="239">
        <v>0</v>
      </c>
      <c r="Q71" s="239">
        <f>ROUND(E71*P71,2)</f>
        <v>0</v>
      </c>
      <c r="R71" s="241" t="s">
        <v>189</v>
      </c>
      <c r="S71" s="241" t="s">
        <v>151</v>
      </c>
      <c r="T71" s="242" t="s">
        <v>151</v>
      </c>
      <c r="U71" s="222">
        <v>3.3231899999999999</v>
      </c>
      <c r="V71" s="222">
        <f>ROUND(E71*U71,2)</f>
        <v>3.32</v>
      </c>
      <c r="W71" s="222"/>
      <c r="X71" s="222" t="s">
        <v>190</v>
      </c>
      <c r="Y71" s="222" t="s">
        <v>154</v>
      </c>
      <c r="Z71" s="212"/>
      <c r="AA71" s="212"/>
      <c r="AB71" s="212"/>
      <c r="AC71" s="212"/>
      <c r="AD71" s="212"/>
      <c r="AE71" s="212"/>
      <c r="AF71" s="212"/>
      <c r="AG71" s="212" t="s">
        <v>191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63" t="s">
        <v>192</v>
      </c>
      <c r="D72" s="255"/>
      <c r="E72" s="255"/>
      <c r="F72" s="255"/>
      <c r="G72" s="255"/>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193</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36">
        <v>38</v>
      </c>
      <c r="B73" s="237" t="s">
        <v>271</v>
      </c>
      <c r="C73" s="247" t="s">
        <v>272</v>
      </c>
      <c r="D73" s="238" t="s">
        <v>226</v>
      </c>
      <c r="E73" s="239">
        <v>1</v>
      </c>
      <c r="F73" s="240">
        <v>2070</v>
      </c>
      <c r="G73" s="241">
        <f>ROUND(E73*F73,2)</f>
        <v>2070</v>
      </c>
      <c r="H73" s="240">
        <v>1000.65</v>
      </c>
      <c r="I73" s="241">
        <f>ROUND(E73*H73,2)</f>
        <v>1000.65</v>
      </c>
      <c r="J73" s="240">
        <v>1069.3499999999999</v>
      </c>
      <c r="K73" s="241">
        <f>ROUND(E73*J73,2)</f>
        <v>1069.3499999999999</v>
      </c>
      <c r="L73" s="241">
        <v>12</v>
      </c>
      <c r="M73" s="241">
        <f>G73*(1+L73/100)</f>
        <v>2318.4</v>
      </c>
      <c r="N73" s="239">
        <v>0.26144000000000001</v>
      </c>
      <c r="O73" s="239">
        <f>ROUND(E73*N73,2)</f>
        <v>0.26</v>
      </c>
      <c r="P73" s="239">
        <v>0</v>
      </c>
      <c r="Q73" s="239">
        <f>ROUND(E73*P73,2)</f>
        <v>0</v>
      </c>
      <c r="R73" s="241" t="s">
        <v>189</v>
      </c>
      <c r="S73" s="241" t="s">
        <v>151</v>
      </c>
      <c r="T73" s="242" t="s">
        <v>151</v>
      </c>
      <c r="U73" s="222">
        <v>1.621</v>
      </c>
      <c r="V73" s="222">
        <f>ROUND(E73*U73,2)</f>
        <v>1.62</v>
      </c>
      <c r="W73" s="222"/>
      <c r="X73" s="222" t="s">
        <v>190</v>
      </c>
      <c r="Y73" s="222" t="s">
        <v>154</v>
      </c>
      <c r="Z73" s="212"/>
      <c r="AA73" s="212"/>
      <c r="AB73" s="212"/>
      <c r="AC73" s="212"/>
      <c r="AD73" s="212"/>
      <c r="AE73" s="212"/>
      <c r="AF73" s="212"/>
      <c r="AG73" s="212" t="s">
        <v>191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2" x14ac:dyDescent="0.2">
      <c r="A74" s="219"/>
      <c r="B74" s="220"/>
      <c r="C74" s="263" t="s">
        <v>273</v>
      </c>
      <c r="D74" s="255"/>
      <c r="E74" s="255"/>
      <c r="F74" s="255"/>
      <c r="G74" s="255"/>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193</v>
      </c>
      <c r="AH74" s="212"/>
      <c r="AI74" s="212"/>
      <c r="AJ74" s="212"/>
      <c r="AK74" s="212"/>
      <c r="AL74" s="212"/>
      <c r="AM74" s="212"/>
      <c r="AN74" s="212"/>
      <c r="AO74" s="212"/>
      <c r="AP74" s="212"/>
      <c r="AQ74" s="212"/>
      <c r="AR74" s="212"/>
      <c r="AS74" s="212"/>
      <c r="AT74" s="212"/>
      <c r="AU74" s="212"/>
      <c r="AV74" s="212"/>
      <c r="AW74" s="212"/>
      <c r="AX74" s="212"/>
      <c r="AY74" s="212"/>
      <c r="AZ74" s="212"/>
      <c r="BA74" s="245" t="str">
        <f>C74</f>
        <v>ve vybouraných otvorech, s vysekáním kapes pro zavázání, z jakýchkoliv cihel, z pomocného pracovního lešení o výšce podlahy do 1900 mm a pro zatížení do 1,5 kPa,</v>
      </c>
      <c r="BB74" s="212"/>
      <c r="BC74" s="212"/>
      <c r="BD74" s="212"/>
      <c r="BE74" s="212"/>
      <c r="BF74" s="212"/>
      <c r="BG74" s="212"/>
      <c r="BH74" s="212"/>
    </row>
    <row r="75" spans="1:60" ht="22.5" outlineLevel="1" x14ac:dyDescent="0.2">
      <c r="A75" s="236">
        <v>39</v>
      </c>
      <c r="B75" s="237" t="s">
        <v>274</v>
      </c>
      <c r="C75" s="247" t="s">
        <v>275</v>
      </c>
      <c r="D75" s="238" t="s">
        <v>226</v>
      </c>
      <c r="E75" s="239">
        <v>1</v>
      </c>
      <c r="F75" s="240">
        <v>3160</v>
      </c>
      <c r="G75" s="241">
        <f>ROUND(E75*F75,2)</f>
        <v>3160</v>
      </c>
      <c r="H75" s="240">
        <v>1668.69</v>
      </c>
      <c r="I75" s="241">
        <f>ROUND(E75*H75,2)</f>
        <v>1668.69</v>
      </c>
      <c r="J75" s="240">
        <v>1491.31</v>
      </c>
      <c r="K75" s="241">
        <f>ROUND(E75*J75,2)</f>
        <v>1491.31</v>
      </c>
      <c r="L75" s="241">
        <v>12</v>
      </c>
      <c r="M75" s="241">
        <f>G75*(1+L75/100)</f>
        <v>3539.2000000000003</v>
      </c>
      <c r="N75" s="239">
        <v>0.44418999999999997</v>
      </c>
      <c r="O75" s="239">
        <f>ROUND(E75*N75,2)</f>
        <v>0.44</v>
      </c>
      <c r="P75" s="239">
        <v>0</v>
      </c>
      <c r="Q75" s="239">
        <f>ROUND(E75*P75,2)</f>
        <v>0</v>
      </c>
      <c r="R75" s="241" t="s">
        <v>189</v>
      </c>
      <c r="S75" s="241" t="s">
        <v>151</v>
      </c>
      <c r="T75" s="242" t="s">
        <v>151</v>
      </c>
      <c r="U75" s="222">
        <v>2.2610000000000001</v>
      </c>
      <c r="V75" s="222">
        <f>ROUND(E75*U75,2)</f>
        <v>2.2599999999999998</v>
      </c>
      <c r="W75" s="222"/>
      <c r="X75" s="222" t="s">
        <v>190</v>
      </c>
      <c r="Y75" s="222" t="s">
        <v>154</v>
      </c>
      <c r="Z75" s="212"/>
      <c r="AA75" s="212"/>
      <c r="AB75" s="212"/>
      <c r="AC75" s="212"/>
      <c r="AD75" s="212"/>
      <c r="AE75" s="212"/>
      <c r="AF75" s="212"/>
      <c r="AG75" s="212" t="s">
        <v>191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2" x14ac:dyDescent="0.2">
      <c r="A76" s="219"/>
      <c r="B76" s="220"/>
      <c r="C76" s="263" t="s">
        <v>273</v>
      </c>
      <c r="D76" s="255"/>
      <c r="E76" s="255"/>
      <c r="F76" s="255"/>
      <c r="G76" s="255"/>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193</v>
      </c>
      <c r="AH76" s="212"/>
      <c r="AI76" s="212"/>
      <c r="AJ76" s="212"/>
      <c r="AK76" s="212"/>
      <c r="AL76" s="212"/>
      <c r="AM76" s="212"/>
      <c r="AN76" s="212"/>
      <c r="AO76" s="212"/>
      <c r="AP76" s="212"/>
      <c r="AQ76" s="212"/>
      <c r="AR76" s="212"/>
      <c r="AS76" s="212"/>
      <c r="AT76" s="212"/>
      <c r="AU76" s="212"/>
      <c r="AV76" s="212"/>
      <c r="AW76" s="212"/>
      <c r="AX76" s="212"/>
      <c r="AY76" s="212"/>
      <c r="AZ76" s="212"/>
      <c r="BA76" s="245" t="str">
        <f>C76</f>
        <v>ve vybouraných otvorech, s vysekáním kapes pro zavázání, z jakýchkoliv cihel, z pomocného pracovního lešení o výšce podlahy do 1900 mm a pro zatížení do 1,5 kPa,</v>
      </c>
      <c r="BB76" s="212"/>
      <c r="BC76" s="212"/>
      <c r="BD76" s="212"/>
      <c r="BE76" s="212"/>
      <c r="BF76" s="212"/>
      <c r="BG76" s="212"/>
      <c r="BH76" s="212"/>
    </row>
    <row r="77" spans="1:60" ht="22.5" outlineLevel="1" x14ac:dyDescent="0.2">
      <c r="A77" s="256">
        <v>40</v>
      </c>
      <c r="B77" s="257" t="s">
        <v>276</v>
      </c>
      <c r="C77" s="264" t="s">
        <v>277</v>
      </c>
      <c r="D77" s="258" t="s">
        <v>278</v>
      </c>
      <c r="E77" s="259">
        <v>1</v>
      </c>
      <c r="F77" s="260">
        <v>557</v>
      </c>
      <c r="G77" s="261">
        <f>ROUND(E77*F77,2)</f>
        <v>557</v>
      </c>
      <c r="H77" s="260">
        <v>140.43</v>
      </c>
      <c r="I77" s="261">
        <f>ROUND(E77*H77,2)</f>
        <v>140.43</v>
      </c>
      <c r="J77" s="260">
        <v>416.57</v>
      </c>
      <c r="K77" s="261">
        <f>ROUND(E77*J77,2)</f>
        <v>416.57</v>
      </c>
      <c r="L77" s="261">
        <v>12</v>
      </c>
      <c r="M77" s="261">
        <f>G77*(1+L77/100)</f>
        <v>623.84</v>
      </c>
      <c r="N77" s="259">
        <v>6.3079999999999997E-2</v>
      </c>
      <c r="O77" s="259">
        <f>ROUND(E77*N77,2)</f>
        <v>0.06</v>
      </c>
      <c r="P77" s="259">
        <v>0</v>
      </c>
      <c r="Q77" s="259">
        <f>ROUND(E77*P77,2)</f>
        <v>0</v>
      </c>
      <c r="R77" s="261" t="s">
        <v>189</v>
      </c>
      <c r="S77" s="261" t="s">
        <v>151</v>
      </c>
      <c r="T77" s="262" t="s">
        <v>151</v>
      </c>
      <c r="U77" s="222">
        <v>0.63</v>
      </c>
      <c r="V77" s="222">
        <f>ROUND(E77*U77,2)</f>
        <v>0.63</v>
      </c>
      <c r="W77" s="222"/>
      <c r="X77" s="222" t="s">
        <v>190</v>
      </c>
      <c r="Y77" s="222" t="s">
        <v>154</v>
      </c>
      <c r="Z77" s="212"/>
      <c r="AA77" s="212"/>
      <c r="AB77" s="212"/>
      <c r="AC77" s="212"/>
      <c r="AD77" s="212"/>
      <c r="AE77" s="212"/>
      <c r="AF77" s="212"/>
      <c r="AG77" s="212" t="s">
        <v>191</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6">
        <v>41</v>
      </c>
      <c r="B78" s="237" t="s">
        <v>279</v>
      </c>
      <c r="C78" s="247" t="s">
        <v>280</v>
      </c>
      <c r="D78" s="238" t="s">
        <v>226</v>
      </c>
      <c r="E78" s="239">
        <v>1</v>
      </c>
      <c r="F78" s="240">
        <v>722</v>
      </c>
      <c r="G78" s="241">
        <f>ROUND(E78*F78,2)</f>
        <v>722</v>
      </c>
      <c r="H78" s="240">
        <v>373.65</v>
      </c>
      <c r="I78" s="241">
        <f>ROUND(E78*H78,2)</f>
        <v>373.65</v>
      </c>
      <c r="J78" s="240">
        <v>348.35</v>
      </c>
      <c r="K78" s="241">
        <f>ROUND(E78*J78,2)</f>
        <v>348.35</v>
      </c>
      <c r="L78" s="241">
        <v>12</v>
      </c>
      <c r="M78" s="241">
        <f>G78*(1+L78/100)</f>
        <v>808.6400000000001</v>
      </c>
      <c r="N78" s="239">
        <v>4.6460000000000001E-2</v>
      </c>
      <c r="O78" s="239">
        <f>ROUND(E78*N78,2)</f>
        <v>0.05</v>
      </c>
      <c r="P78" s="239">
        <v>0</v>
      </c>
      <c r="Q78" s="239">
        <f>ROUND(E78*P78,2)</f>
        <v>0</v>
      </c>
      <c r="R78" s="241" t="s">
        <v>227</v>
      </c>
      <c r="S78" s="241" t="s">
        <v>151</v>
      </c>
      <c r="T78" s="242" t="s">
        <v>151</v>
      </c>
      <c r="U78" s="222">
        <v>0.51744999999999997</v>
      </c>
      <c r="V78" s="222">
        <f>ROUND(E78*U78,2)</f>
        <v>0.52</v>
      </c>
      <c r="W78" s="222"/>
      <c r="X78" s="222" t="s">
        <v>190</v>
      </c>
      <c r="Y78" s="222" t="s">
        <v>154</v>
      </c>
      <c r="Z78" s="212"/>
      <c r="AA78" s="212"/>
      <c r="AB78" s="212"/>
      <c r="AC78" s="212"/>
      <c r="AD78" s="212"/>
      <c r="AE78" s="212"/>
      <c r="AF78" s="212"/>
      <c r="AG78" s="212" t="s">
        <v>191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3" t="s">
        <v>281</v>
      </c>
      <c r="D79" s="255"/>
      <c r="E79" s="255"/>
      <c r="F79" s="255"/>
      <c r="G79" s="255"/>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193</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6">
        <v>42</v>
      </c>
      <c r="B80" s="237" t="s">
        <v>282</v>
      </c>
      <c r="C80" s="247" t="s">
        <v>283</v>
      </c>
      <c r="D80" s="238" t="s">
        <v>226</v>
      </c>
      <c r="E80" s="239">
        <v>1</v>
      </c>
      <c r="F80" s="240">
        <v>958</v>
      </c>
      <c r="G80" s="241">
        <f>ROUND(E80*F80,2)</f>
        <v>958</v>
      </c>
      <c r="H80" s="240">
        <v>601.63</v>
      </c>
      <c r="I80" s="241">
        <f>ROUND(E80*H80,2)</f>
        <v>601.63</v>
      </c>
      <c r="J80" s="240">
        <v>356.37</v>
      </c>
      <c r="K80" s="241">
        <f>ROUND(E80*J80,2)</f>
        <v>356.37</v>
      </c>
      <c r="L80" s="241">
        <v>12</v>
      </c>
      <c r="M80" s="241">
        <f>G80*(1+L80/100)</f>
        <v>1072.96</v>
      </c>
      <c r="N80" s="239">
        <v>7.5340000000000004E-2</v>
      </c>
      <c r="O80" s="239">
        <f>ROUND(E80*N80,2)</f>
        <v>0.08</v>
      </c>
      <c r="P80" s="239">
        <v>0</v>
      </c>
      <c r="Q80" s="239">
        <f>ROUND(E80*P80,2)</f>
        <v>0</v>
      </c>
      <c r="R80" s="241" t="s">
        <v>227</v>
      </c>
      <c r="S80" s="241" t="s">
        <v>151</v>
      </c>
      <c r="T80" s="242" t="s">
        <v>151</v>
      </c>
      <c r="U80" s="222">
        <v>0.52915000000000001</v>
      </c>
      <c r="V80" s="222">
        <f>ROUND(E80*U80,2)</f>
        <v>0.53</v>
      </c>
      <c r="W80" s="222"/>
      <c r="X80" s="222" t="s">
        <v>190</v>
      </c>
      <c r="Y80" s="222" t="s">
        <v>154</v>
      </c>
      <c r="Z80" s="212"/>
      <c r="AA80" s="212"/>
      <c r="AB80" s="212"/>
      <c r="AC80" s="212"/>
      <c r="AD80" s="212"/>
      <c r="AE80" s="212"/>
      <c r="AF80" s="212"/>
      <c r="AG80" s="212" t="s">
        <v>191</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63" t="s">
        <v>281</v>
      </c>
      <c r="D81" s="255"/>
      <c r="E81" s="255"/>
      <c r="F81" s="255"/>
      <c r="G81" s="255"/>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193</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6">
        <v>43</v>
      </c>
      <c r="B82" s="237" t="s">
        <v>284</v>
      </c>
      <c r="C82" s="247" t="s">
        <v>285</v>
      </c>
      <c r="D82" s="238" t="s">
        <v>226</v>
      </c>
      <c r="E82" s="239">
        <v>1</v>
      </c>
      <c r="F82" s="240">
        <v>1140</v>
      </c>
      <c r="G82" s="241">
        <f>ROUND(E82*F82,2)</f>
        <v>1140</v>
      </c>
      <c r="H82" s="240">
        <v>779.62</v>
      </c>
      <c r="I82" s="241">
        <f>ROUND(E82*H82,2)</f>
        <v>779.62</v>
      </c>
      <c r="J82" s="240">
        <v>360.38</v>
      </c>
      <c r="K82" s="241">
        <f>ROUND(E82*J82,2)</f>
        <v>360.38</v>
      </c>
      <c r="L82" s="241">
        <v>12</v>
      </c>
      <c r="M82" s="241">
        <f>G82*(1+L82/100)</f>
        <v>1276.8000000000002</v>
      </c>
      <c r="N82" s="239">
        <v>9.4810000000000005E-2</v>
      </c>
      <c r="O82" s="239">
        <f>ROUND(E82*N82,2)</f>
        <v>0.09</v>
      </c>
      <c r="P82" s="239">
        <v>0</v>
      </c>
      <c r="Q82" s="239">
        <f>ROUND(E82*P82,2)</f>
        <v>0</v>
      </c>
      <c r="R82" s="241" t="s">
        <v>227</v>
      </c>
      <c r="S82" s="241" t="s">
        <v>151</v>
      </c>
      <c r="T82" s="242" t="s">
        <v>151</v>
      </c>
      <c r="U82" s="222">
        <v>0.53500000000000003</v>
      </c>
      <c r="V82" s="222">
        <f>ROUND(E82*U82,2)</f>
        <v>0.54</v>
      </c>
      <c r="W82" s="222"/>
      <c r="X82" s="222" t="s">
        <v>190</v>
      </c>
      <c r="Y82" s="222" t="s">
        <v>154</v>
      </c>
      <c r="Z82" s="212"/>
      <c r="AA82" s="212"/>
      <c r="AB82" s="212"/>
      <c r="AC82" s="212"/>
      <c r="AD82" s="212"/>
      <c r="AE82" s="212"/>
      <c r="AF82" s="212"/>
      <c r="AG82" s="212" t="s">
        <v>191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63" t="s">
        <v>281</v>
      </c>
      <c r="D83" s="255"/>
      <c r="E83" s="255"/>
      <c r="F83" s="255"/>
      <c r="G83" s="255"/>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193</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6">
        <v>44</v>
      </c>
      <c r="B84" s="237" t="s">
        <v>286</v>
      </c>
      <c r="C84" s="247" t="s">
        <v>287</v>
      </c>
      <c r="D84" s="238" t="s">
        <v>226</v>
      </c>
      <c r="E84" s="239">
        <v>1</v>
      </c>
      <c r="F84" s="240">
        <v>1298</v>
      </c>
      <c r="G84" s="241">
        <f>ROUND(E84*F84,2)</f>
        <v>1298</v>
      </c>
      <c r="H84" s="240">
        <v>923.98</v>
      </c>
      <c r="I84" s="241">
        <f>ROUND(E84*H84,2)</f>
        <v>923.98</v>
      </c>
      <c r="J84" s="240">
        <v>374.02</v>
      </c>
      <c r="K84" s="241">
        <f>ROUND(E84*J84,2)</f>
        <v>374.02</v>
      </c>
      <c r="L84" s="241">
        <v>12</v>
      </c>
      <c r="M84" s="241">
        <f>G84*(1+L84/100)</f>
        <v>1453.7600000000002</v>
      </c>
      <c r="N84" s="239">
        <v>0.11312999999999999</v>
      </c>
      <c r="O84" s="239">
        <f>ROUND(E84*N84,2)</f>
        <v>0.11</v>
      </c>
      <c r="P84" s="239">
        <v>0</v>
      </c>
      <c r="Q84" s="239">
        <f>ROUND(E84*P84,2)</f>
        <v>0</v>
      </c>
      <c r="R84" s="241" t="s">
        <v>227</v>
      </c>
      <c r="S84" s="241" t="s">
        <v>151</v>
      </c>
      <c r="T84" s="242" t="s">
        <v>151</v>
      </c>
      <c r="U84" s="222">
        <v>0.55488999999999999</v>
      </c>
      <c r="V84" s="222">
        <f>ROUND(E84*U84,2)</f>
        <v>0.55000000000000004</v>
      </c>
      <c r="W84" s="222"/>
      <c r="X84" s="222" t="s">
        <v>190</v>
      </c>
      <c r="Y84" s="222" t="s">
        <v>154</v>
      </c>
      <c r="Z84" s="212"/>
      <c r="AA84" s="212"/>
      <c r="AB84" s="212"/>
      <c r="AC84" s="212"/>
      <c r="AD84" s="212"/>
      <c r="AE84" s="212"/>
      <c r="AF84" s="212"/>
      <c r="AG84" s="212" t="s">
        <v>191</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63" t="s">
        <v>281</v>
      </c>
      <c r="D85" s="255"/>
      <c r="E85" s="255"/>
      <c r="F85" s="255"/>
      <c r="G85" s="255"/>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193</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6">
        <v>45</v>
      </c>
      <c r="B86" s="237" t="s">
        <v>288</v>
      </c>
      <c r="C86" s="247" t="s">
        <v>289</v>
      </c>
      <c r="D86" s="238" t="s">
        <v>226</v>
      </c>
      <c r="E86" s="239">
        <v>1</v>
      </c>
      <c r="F86" s="240">
        <v>1456</v>
      </c>
      <c r="G86" s="241">
        <f>ROUND(E86*F86,2)</f>
        <v>1456</v>
      </c>
      <c r="H86" s="240">
        <v>1060.48</v>
      </c>
      <c r="I86" s="241">
        <f>ROUND(E86*H86,2)</f>
        <v>1060.48</v>
      </c>
      <c r="J86" s="240">
        <v>395.52</v>
      </c>
      <c r="K86" s="241">
        <f>ROUND(E86*J86,2)</f>
        <v>395.52</v>
      </c>
      <c r="L86" s="241">
        <v>12</v>
      </c>
      <c r="M86" s="241">
        <f>G86*(1+L86/100)</f>
        <v>1630.7200000000003</v>
      </c>
      <c r="N86" s="239">
        <v>0.14989</v>
      </c>
      <c r="O86" s="239">
        <f>ROUND(E86*N86,2)</f>
        <v>0.15</v>
      </c>
      <c r="P86" s="239">
        <v>0</v>
      </c>
      <c r="Q86" s="239">
        <f>ROUND(E86*P86,2)</f>
        <v>0</v>
      </c>
      <c r="R86" s="241" t="s">
        <v>227</v>
      </c>
      <c r="S86" s="241" t="s">
        <v>151</v>
      </c>
      <c r="T86" s="242" t="s">
        <v>151</v>
      </c>
      <c r="U86" s="222">
        <v>0.58499999999999996</v>
      </c>
      <c r="V86" s="222">
        <f>ROUND(E86*U86,2)</f>
        <v>0.59</v>
      </c>
      <c r="W86" s="222"/>
      <c r="X86" s="222" t="s">
        <v>190</v>
      </c>
      <c r="Y86" s="222" t="s">
        <v>154</v>
      </c>
      <c r="Z86" s="212"/>
      <c r="AA86" s="212"/>
      <c r="AB86" s="212"/>
      <c r="AC86" s="212"/>
      <c r="AD86" s="212"/>
      <c r="AE86" s="212"/>
      <c r="AF86" s="212"/>
      <c r="AG86" s="212" t="s">
        <v>191</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63" t="s">
        <v>281</v>
      </c>
      <c r="D87" s="255"/>
      <c r="E87" s="255"/>
      <c r="F87" s="255"/>
      <c r="G87" s="255"/>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193</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56">
        <v>46</v>
      </c>
      <c r="B88" s="257" t="s">
        <v>290</v>
      </c>
      <c r="C88" s="264" t="s">
        <v>291</v>
      </c>
      <c r="D88" s="258" t="s">
        <v>226</v>
      </c>
      <c r="E88" s="259">
        <v>1</v>
      </c>
      <c r="F88" s="260">
        <v>1087</v>
      </c>
      <c r="G88" s="261">
        <f>ROUND(E88*F88,2)</f>
        <v>1087</v>
      </c>
      <c r="H88" s="260">
        <v>563.03</v>
      </c>
      <c r="I88" s="261">
        <f>ROUND(E88*H88,2)</f>
        <v>563.03</v>
      </c>
      <c r="J88" s="260">
        <v>523.97</v>
      </c>
      <c r="K88" s="261">
        <f>ROUND(E88*J88,2)</f>
        <v>523.97</v>
      </c>
      <c r="L88" s="261">
        <v>12</v>
      </c>
      <c r="M88" s="261">
        <f>G88*(1+L88/100)</f>
        <v>1217.44</v>
      </c>
      <c r="N88" s="259">
        <v>7.392E-2</v>
      </c>
      <c r="O88" s="259">
        <f>ROUND(E88*N88,2)</f>
        <v>7.0000000000000007E-2</v>
      </c>
      <c r="P88" s="259">
        <v>0</v>
      </c>
      <c r="Q88" s="259">
        <f>ROUND(E88*P88,2)</f>
        <v>0</v>
      </c>
      <c r="R88" s="261" t="s">
        <v>227</v>
      </c>
      <c r="S88" s="261" t="s">
        <v>151</v>
      </c>
      <c r="T88" s="262" t="s">
        <v>151</v>
      </c>
      <c r="U88" s="222">
        <v>0.77700000000000002</v>
      </c>
      <c r="V88" s="222">
        <f>ROUND(E88*U88,2)</f>
        <v>0.78</v>
      </c>
      <c r="W88" s="222"/>
      <c r="X88" s="222" t="s">
        <v>190</v>
      </c>
      <c r="Y88" s="222" t="s">
        <v>154</v>
      </c>
      <c r="Z88" s="212"/>
      <c r="AA88" s="212"/>
      <c r="AB88" s="212"/>
      <c r="AC88" s="212"/>
      <c r="AD88" s="212"/>
      <c r="AE88" s="212"/>
      <c r="AF88" s="212"/>
      <c r="AG88" s="212" t="s">
        <v>191</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56">
        <v>47</v>
      </c>
      <c r="B89" s="257" t="s">
        <v>292</v>
      </c>
      <c r="C89" s="264" t="s">
        <v>293</v>
      </c>
      <c r="D89" s="258" t="s">
        <v>226</v>
      </c>
      <c r="E89" s="259">
        <v>1</v>
      </c>
      <c r="F89" s="260">
        <v>1430</v>
      </c>
      <c r="G89" s="261">
        <f>ROUND(E89*F89,2)</f>
        <v>1430</v>
      </c>
      <c r="H89" s="260">
        <v>877.22</v>
      </c>
      <c r="I89" s="261">
        <f>ROUND(E89*H89,2)</f>
        <v>877.22</v>
      </c>
      <c r="J89" s="260">
        <v>552.78</v>
      </c>
      <c r="K89" s="261">
        <f>ROUND(E89*J89,2)</f>
        <v>552.78</v>
      </c>
      <c r="L89" s="261">
        <v>12</v>
      </c>
      <c r="M89" s="261">
        <f>G89*(1+L89/100)</f>
        <v>1601.6000000000001</v>
      </c>
      <c r="N89" s="259">
        <v>0.1114</v>
      </c>
      <c r="O89" s="259">
        <f>ROUND(E89*N89,2)</f>
        <v>0.11</v>
      </c>
      <c r="P89" s="259">
        <v>0</v>
      </c>
      <c r="Q89" s="259">
        <f>ROUND(E89*P89,2)</f>
        <v>0</v>
      </c>
      <c r="R89" s="261" t="s">
        <v>227</v>
      </c>
      <c r="S89" s="261" t="s">
        <v>151</v>
      </c>
      <c r="T89" s="262" t="s">
        <v>151</v>
      </c>
      <c r="U89" s="222">
        <v>0.81899999999999995</v>
      </c>
      <c r="V89" s="222">
        <f>ROUND(E89*U89,2)</f>
        <v>0.82</v>
      </c>
      <c r="W89" s="222"/>
      <c r="X89" s="222" t="s">
        <v>190</v>
      </c>
      <c r="Y89" s="222" t="s">
        <v>154</v>
      </c>
      <c r="Z89" s="212"/>
      <c r="AA89" s="212"/>
      <c r="AB89" s="212"/>
      <c r="AC89" s="212"/>
      <c r="AD89" s="212"/>
      <c r="AE89" s="212"/>
      <c r="AF89" s="212"/>
      <c r="AG89" s="212" t="s">
        <v>191</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56">
        <v>48</v>
      </c>
      <c r="B90" s="257" t="s">
        <v>294</v>
      </c>
      <c r="C90" s="264" t="s">
        <v>295</v>
      </c>
      <c r="D90" s="258" t="s">
        <v>226</v>
      </c>
      <c r="E90" s="259">
        <v>1</v>
      </c>
      <c r="F90" s="260">
        <v>1802</v>
      </c>
      <c r="G90" s="261">
        <f>ROUND(E90*F90,2)</f>
        <v>1802</v>
      </c>
      <c r="H90" s="260">
        <v>388.22</v>
      </c>
      <c r="I90" s="261">
        <f>ROUND(E90*H90,2)</f>
        <v>388.22</v>
      </c>
      <c r="J90" s="260">
        <v>1413.78</v>
      </c>
      <c r="K90" s="261">
        <f>ROUND(E90*J90,2)</f>
        <v>1413.78</v>
      </c>
      <c r="L90" s="261">
        <v>12</v>
      </c>
      <c r="M90" s="261">
        <f>G90*(1+L90/100)</f>
        <v>2018.2400000000002</v>
      </c>
      <c r="N90" s="259">
        <v>4.7509999999999997E-2</v>
      </c>
      <c r="O90" s="259">
        <f>ROUND(E90*N90,2)</f>
        <v>0.05</v>
      </c>
      <c r="P90" s="259">
        <v>0</v>
      </c>
      <c r="Q90" s="259">
        <f>ROUND(E90*P90,2)</f>
        <v>0</v>
      </c>
      <c r="R90" s="261" t="s">
        <v>227</v>
      </c>
      <c r="S90" s="261" t="s">
        <v>151</v>
      </c>
      <c r="T90" s="262" t="s">
        <v>151</v>
      </c>
      <c r="U90" s="222">
        <v>2.27</v>
      </c>
      <c r="V90" s="222">
        <f>ROUND(E90*U90,2)</f>
        <v>2.27</v>
      </c>
      <c r="W90" s="222"/>
      <c r="X90" s="222" t="s">
        <v>190</v>
      </c>
      <c r="Y90" s="222" t="s">
        <v>154</v>
      </c>
      <c r="Z90" s="212"/>
      <c r="AA90" s="212"/>
      <c r="AB90" s="212"/>
      <c r="AC90" s="212"/>
      <c r="AD90" s="212"/>
      <c r="AE90" s="212"/>
      <c r="AF90" s="212"/>
      <c r="AG90" s="212" t="s">
        <v>191</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56">
        <v>49</v>
      </c>
      <c r="B91" s="257" t="s">
        <v>296</v>
      </c>
      <c r="C91" s="264" t="s">
        <v>297</v>
      </c>
      <c r="D91" s="258" t="s">
        <v>226</v>
      </c>
      <c r="E91" s="259">
        <v>1</v>
      </c>
      <c r="F91" s="260">
        <v>1913</v>
      </c>
      <c r="G91" s="261">
        <f>ROUND(E91*F91,2)</f>
        <v>1913</v>
      </c>
      <c r="H91" s="260">
        <v>499.53</v>
      </c>
      <c r="I91" s="261">
        <f>ROUND(E91*H91,2)</f>
        <v>499.53</v>
      </c>
      <c r="J91" s="260">
        <v>1413.47</v>
      </c>
      <c r="K91" s="261">
        <f>ROUND(E91*J91,2)</f>
        <v>1413.47</v>
      </c>
      <c r="L91" s="261">
        <v>12</v>
      </c>
      <c r="M91" s="261">
        <f>G91*(1+L91/100)</f>
        <v>2142.5600000000004</v>
      </c>
      <c r="N91" s="259">
        <v>5.7599999999999998E-2</v>
      </c>
      <c r="O91" s="259">
        <f>ROUND(E91*N91,2)</f>
        <v>0.06</v>
      </c>
      <c r="P91" s="259">
        <v>0</v>
      </c>
      <c r="Q91" s="259">
        <f>ROUND(E91*P91,2)</f>
        <v>0</v>
      </c>
      <c r="R91" s="261" t="s">
        <v>227</v>
      </c>
      <c r="S91" s="261" t="s">
        <v>151</v>
      </c>
      <c r="T91" s="262" t="s">
        <v>151</v>
      </c>
      <c r="U91" s="222">
        <v>2.27</v>
      </c>
      <c r="V91" s="222">
        <f>ROUND(E91*U91,2)</f>
        <v>2.27</v>
      </c>
      <c r="W91" s="222"/>
      <c r="X91" s="222" t="s">
        <v>190</v>
      </c>
      <c r="Y91" s="222" t="s">
        <v>154</v>
      </c>
      <c r="Z91" s="212"/>
      <c r="AA91" s="212"/>
      <c r="AB91" s="212"/>
      <c r="AC91" s="212"/>
      <c r="AD91" s="212"/>
      <c r="AE91" s="212"/>
      <c r="AF91" s="212"/>
      <c r="AG91" s="212" t="s">
        <v>191</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56">
        <v>50</v>
      </c>
      <c r="B92" s="257" t="s">
        <v>298</v>
      </c>
      <c r="C92" s="264" t="s">
        <v>299</v>
      </c>
      <c r="D92" s="258" t="s">
        <v>226</v>
      </c>
      <c r="E92" s="259">
        <v>1</v>
      </c>
      <c r="F92" s="260">
        <v>2015</v>
      </c>
      <c r="G92" s="261">
        <f>ROUND(E92*F92,2)</f>
        <v>2015</v>
      </c>
      <c r="H92" s="260">
        <v>602.03</v>
      </c>
      <c r="I92" s="261">
        <f>ROUND(E92*H92,2)</f>
        <v>602.03</v>
      </c>
      <c r="J92" s="260">
        <v>1412.97</v>
      </c>
      <c r="K92" s="261">
        <f>ROUND(E92*J92,2)</f>
        <v>1412.97</v>
      </c>
      <c r="L92" s="261">
        <v>12</v>
      </c>
      <c r="M92" s="261">
        <f>G92*(1+L92/100)</f>
        <v>2256.8000000000002</v>
      </c>
      <c r="N92" s="259">
        <v>7.5770000000000004E-2</v>
      </c>
      <c r="O92" s="259">
        <f>ROUND(E92*N92,2)</f>
        <v>0.08</v>
      </c>
      <c r="P92" s="259">
        <v>0</v>
      </c>
      <c r="Q92" s="259">
        <f>ROUND(E92*P92,2)</f>
        <v>0</v>
      </c>
      <c r="R92" s="261" t="s">
        <v>227</v>
      </c>
      <c r="S92" s="261" t="s">
        <v>151</v>
      </c>
      <c r="T92" s="262" t="s">
        <v>151</v>
      </c>
      <c r="U92" s="222">
        <v>2.27</v>
      </c>
      <c r="V92" s="222">
        <f>ROUND(E92*U92,2)</f>
        <v>2.27</v>
      </c>
      <c r="W92" s="222"/>
      <c r="X92" s="222" t="s">
        <v>190</v>
      </c>
      <c r="Y92" s="222" t="s">
        <v>154</v>
      </c>
      <c r="Z92" s="212"/>
      <c r="AA92" s="212"/>
      <c r="AB92" s="212"/>
      <c r="AC92" s="212"/>
      <c r="AD92" s="212"/>
      <c r="AE92" s="212"/>
      <c r="AF92" s="212"/>
      <c r="AG92" s="212" t="s">
        <v>191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6">
        <v>51</v>
      </c>
      <c r="B93" s="237" t="s">
        <v>300</v>
      </c>
      <c r="C93" s="247" t="s">
        <v>301</v>
      </c>
      <c r="D93" s="238" t="s">
        <v>226</v>
      </c>
      <c r="E93" s="239">
        <v>1</v>
      </c>
      <c r="F93" s="240">
        <v>865</v>
      </c>
      <c r="G93" s="241">
        <f>ROUND(E93*F93,2)</f>
        <v>865</v>
      </c>
      <c r="H93" s="240">
        <v>431.24</v>
      </c>
      <c r="I93" s="241">
        <f>ROUND(E93*H93,2)</f>
        <v>431.24</v>
      </c>
      <c r="J93" s="240">
        <v>433.76</v>
      </c>
      <c r="K93" s="241">
        <f>ROUND(E93*J93,2)</f>
        <v>433.76</v>
      </c>
      <c r="L93" s="241">
        <v>12</v>
      </c>
      <c r="M93" s="241">
        <f>G93*(1+L93/100)</f>
        <v>968.80000000000007</v>
      </c>
      <c r="N93" s="239">
        <v>9.3579999999999997E-2</v>
      </c>
      <c r="O93" s="239">
        <f>ROUND(E93*N93,2)</f>
        <v>0.09</v>
      </c>
      <c r="P93" s="239">
        <v>0</v>
      </c>
      <c r="Q93" s="239">
        <f>ROUND(E93*P93,2)</f>
        <v>0</v>
      </c>
      <c r="R93" s="241" t="s">
        <v>227</v>
      </c>
      <c r="S93" s="241" t="s">
        <v>151</v>
      </c>
      <c r="T93" s="242" t="s">
        <v>151</v>
      </c>
      <c r="U93" s="222">
        <v>0.66600000000000004</v>
      </c>
      <c r="V93" s="222">
        <f>ROUND(E93*U93,2)</f>
        <v>0.67</v>
      </c>
      <c r="W93" s="222"/>
      <c r="X93" s="222" t="s">
        <v>190</v>
      </c>
      <c r="Y93" s="222" t="s">
        <v>154</v>
      </c>
      <c r="Z93" s="212"/>
      <c r="AA93" s="212"/>
      <c r="AB93" s="212"/>
      <c r="AC93" s="212"/>
      <c r="AD93" s="212"/>
      <c r="AE93" s="212"/>
      <c r="AF93" s="212"/>
      <c r="AG93" s="212" t="s">
        <v>191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63" t="s">
        <v>302</v>
      </c>
      <c r="D94" s="255"/>
      <c r="E94" s="255"/>
      <c r="F94" s="255"/>
      <c r="G94" s="255"/>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193</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6">
        <v>52</v>
      </c>
      <c r="B95" s="237" t="s">
        <v>303</v>
      </c>
      <c r="C95" s="247" t="s">
        <v>304</v>
      </c>
      <c r="D95" s="238" t="s">
        <v>226</v>
      </c>
      <c r="E95" s="239">
        <v>1</v>
      </c>
      <c r="F95" s="240">
        <v>976</v>
      </c>
      <c r="G95" s="241">
        <f>ROUND(E95*F95,2)</f>
        <v>976</v>
      </c>
      <c r="H95" s="240">
        <v>542.24</v>
      </c>
      <c r="I95" s="241">
        <f>ROUND(E95*H95,2)</f>
        <v>542.24</v>
      </c>
      <c r="J95" s="240">
        <v>433.76</v>
      </c>
      <c r="K95" s="241">
        <f>ROUND(E95*J95,2)</f>
        <v>433.76</v>
      </c>
      <c r="L95" s="241">
        <v>12</v>
      </c>
      <c r="M95" s="241">
        <f>G95*(1+L95/100)</f>
        <v>1093.1200000000001</v>
      </c>
      <c r="N95" s="239">
        <v>0.10366</v>
      </c>
      <c r="O95" s="239">
        <f>ROUND(E95*N95,2)</f>
        <v>0.1</v>
      </c>
      <c r="P95" s="239">
        <v>0</v>
      </c>
      <c r="Q95" s="239">
        <f>ROUND(E95*P95,2)</f>
        <v>0</v>
      </c>
      <c r="R95" s="241" t="s">
        <v>227</v>
      </c>
      <c r="S95" s="241" t="s">
        <v>151</v>
      </c>
      <c r="T95" s="242" t="s">
        <v>151</v>
      </c>
      <c r="U95" s="222">
        <v>0.66600000000000004</v>
      </c>
      <c r="V95" s="222">
        <f>ROUND(E95*U95,2)</f>
        <v>0.67</v>
      </c>
      <c r="W95" s="222"/>
      <c r="X95" s="222" t="s">
        <v>190</v>
      </c>
      <c r="Y95" s="222" t="s">
        <v>154</v>
      </c>
      <c r="Z95" s="212"/>
      <c r="AA95" s="212"/>
      <c r="AB95" s="212"/>
      <c r="AC95" s="212"/>
      <c r="AD95" s="212"/>
      <c r="AE95" s="212"/>
      <c r="AF95" s="212"/>
      <c r="AG95" s="212" t="s">
        <v>191</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63" t="s">
        <v>302</v>
      </c>
      <c r="D96" s="255"/>
      <c r="E96" s="255"/>
      <c r="F96" s="255"/>
      <c r="G96" s="255"/>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193</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36">
        <v>53</v>
      </c>
      <c r="B97" s="237" t="s">
        <v>305</v>
      </c>
      <c r="C97" s="247" t="s">
        <v>306</v>
      </c>
      <c r="D97" s="238" t="s">
        <v>226</v>
      </c>
      <c r="E97" s="239">
        <v>1</v>
      </c>
      <c r="F97" s="240">
        <v>1083</v>
      </c>
      <c r="G97" s="241">
        <f>ROUND(E97*F97,2)</f>
        <v>1083</v>
      </c>
      <c r="H97" s="240">
        <v>643.74</v>
      </c>
      <c r="I97" s="241">
        <f>ROUND(E97*H97,2)</f>
        <v>643.74</v>
      </c>
      <c r="J97" s="240">
        <v>439.26</v>
      </c>
      <c r="K97" s="241">
        <f>ROUND(E97*J97,2)</f>
        <v>439.26</v>
      </c>
      <c r="L97" s="241">
        <v>12</v>
      </c>
      <c r="M97" s="241">
        <f>G97*(1+L97/100)</f>
        <v>1212.96</v>
      </c>
      <c r="N97" s="239">
        <v>0.12182999999999999</v>
      </c>
      <c r="O97" s="239">
        <f>ROUND(E97*N97,2)</f>
        <v>0.12</v>
      </c>
      <c r="P97" s="239">
        <v>0</v>
      </c>
      <c r="Q97" s="239">
        <f>ROUND(E97*P97,2)</f>
        <v>0</v>
      </c>
      <c r="R97" s="241" t="s">
        <v>227</v>
      </c>
      <c r="S97" s="241" t="s">
        <v>151</v>
      </c>
      <c r="T97" s="242" t="s">
        <v>151</v>
      </c>
      <c r="U97" s="222">
        <v>0.67400000000000004</v>
      </c>
      <c r="V97" s="222">
        <f>ROUND(E97*U97,2)</f>
        <v>0.67</v>
      </c>
      <c r="W97" s="222"/>
      <c r="X97" s="222" t="s">
        <v>190</v>
      </c>
      <c r="Y97" s="222" t="s">
        <v>154</v>
      </c>
      <c r="Z97" s="212"/>
      <c r="AA97" s="212"/>
      <c r="AB97" s="212"/>
      <c r="AC97" s="212"/>
      <c r="AD97" s="212"/>
      <c r="AE97" s="212"/>
      <c r="AF97" s="212"/>
      <c r="AG97" s="212" t="s">
        <v>191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63" t="s">
        <v>302</v>
      </c>
      <c r="D98" s="255"/>
      <c r="E98" s="255"/>
      <c r="F98" s="255"/>
      <c r="G98" s="255"/>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193</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6">
        <v>54</v>
      </c>
      <c r="B99" s="237" t="s">
        <v>307</v>
      </c>
      <c r="C99" s="247" t="s">
        <v>308</v>
      </c>
      <c r="D99" s="238" t="s">
        <v>226</v>
      </c>
      <c r="E99" s="239">
        <v>1</v>
      </c>
      <c r="F99" s="240">
        <v>1418</v>
      </c>
      <c r="G99" s="241">
        <f>ROUND(E99*F99,2)</f>
        <v>1418</v>
      </c>
      <c r="H99" s="240">
        <v>958.17</v>
      </c>
      <c r="I99" s="241">
        <f>ROUND(E99*H99,2)</f>
        <v>958.17</v>
      </c>
      <c r="J99" s="240">
        <v>459.83</v>
      </c>
      <c r="K99" s="241">
        <f>ROUND(E99*J99,2)</f>
        <v>459.83</v>
      </c>
      <c r="L99" s="241">
        <v>12</v>
      </c>
      <c r="M99" s="241">
        <f>G99*(1+L99/100)</f>
        <v>1588.16</v>
      </c>
      <c r="N99" s="239">
        <v>0.15931000000000001</v>
      </c>
      <c r="O99" s="239">
        <f>ROUND(E99*N99,2)</f>
        <v>0.16</v>
      </c>
      <c r="P99" s="239">
        <v>0</v>
      </c>
      <c r="Q99" s="239">
        <f>ROUND(E99*P99,2)</f>
        <v>0</v>
      </c>
      <c r="R99" s="241" t="s">
        <v>227</v>
      </c>
      <c r="S99" s="241" t="s">
        <v>151</v>
      </c>
      <c r="T99" s="242" t="s">
        <v>151</v>
      </c>
      <c r="U99" s="222">
        <v>0.70399999999999996</v>
      </c>
      <c r="V99" s="222">
        <f>ROUND(E99*U99,2)</f>
        <v>0.7</v>
      </c>
      <c r="W99" s="222"/>
      <c r="X99" s="222" t="s">
        <v>190</v>
      </c>
      <c r="Y99" s="222" t="s">
        <v>154</v>
      </c>
      <c r="Z99" s="212"/>
      <c r="AA99" s="212"/>
      <c r="AB99" s="212"/>
      <c r="AC99" s="212"/>
      <c r="AD99" s="212"/>
      <c r="AE99" s="212"/>
      <c r="AF99" s="212"/>
      <c r="AG99" s="212" t="s">
        <v>191</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63" t="s">
        <v>302</v>
      </c>
      <c r="D100" s="255"/>
      <c r="E100" s="255"/>
      <c r="F100" s="255"/>
      <c r="G100" s="255"/>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193</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36">
        <v>55</v>
      </c>
      <c r="B101" s="237" t="s">
        <v>309</v>
      </c>
      <c r="C101" s="247" t="s">
        <v>310</v>
      </c>
      <c r="D101" s="238" t="s">
        <v>226</v>
      </c>
      <c r="E101" s="239">
        <v>1</v>
      </c>
      <c r="F101" s="240">
        <v>1583</v>
      </c>
      <c r="G101" s="241">
        <f>ROUND(E101*F101,2)</f>
        <v>1583</v>
      </c>
      <c r="H101" s="240">
        <v>1086.1199999999999</v>
      </c>
      <c r="I101" s="241">
        <f>ROUND(E101*H101,2)</f>
        <v>1086.1199999999999</v>
      </c>
      <c r="J101" s="240">
        <v>496.88</v>
      </c>
      <c r="K101" s="241">
        <f>ROUND(E101*J101,2)</f>
        <v>496.88</v>
      </c>
      <c r="L101" s="241">
        <v>12</v>
      </c>
      <c r="M101" s="241">
        <f>G101*(1+L101/100)</f>
        <v>1772.9600000000003</v>
      </c>
      <c r="N101" s="239">
        <v>0.19575000000000001</v>
      </c>
      <c r="O101" s="239">
        <f>ROUND(E101*N101,2)</f>
        <v>0.2</v>
      </c>
      <c r="P101" s="239">
        <v>0</v>
      </c>
      <c r="Q101" s="239">
        <f>ROUND(E101*P101,2)</f>
        <v>0</v>
      </c>
      <c r="R101" s="241" t="s">
        <v>227</v>
      </c>
      <c r="S101" s="241" t="s">
        <v>151</v>
      </c>
      <c r="T101" s="242" t="s">
        <v>151</v>
      </c>
      <c r="U101" s="222">
        <v>0.76</v>
      </c>
      <c r="V101" s="222">
        <f>ROUND(E101*U101,2)</f>
        <v>0.76</v>
      </c>
      <c r="W101" s="222"/>
      <c r="X101" s="222" t="s">
        <v>190</v>
      </c>
      <c r="Y101" s="222" t="s">
        <v>154</v>
      </c>
      <c r="Z101" s="212"/>
      <c r="AA101" s="212"/>
      <c r="AB101" s="212"/>
      <c r="AC101" s="212"/>
      <c r="AD101" s="212"/>
      <c r="AE101" s="212"/>
      <c r="AF101" s="212"/>
      <c r="AG101" s="212" t="s">
        <v>191</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2" x14ac:dyDescent="0.2">
      <c r="A102" s="219"/>
      <c r="B102" s="220"/>
      <c r="C102" s="263" t="s">
        <v>302</v>
      </c>
      <c r="D102" s="255"/>
      <c r="E102" s="255"/>
      <c r="F102" s="255"/>
      <c r="G102" s="255"/>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193</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1" x14ac:dyDescent="0.2">
      <c r="A103" s="236">
        <v>56</v>
      </c>
      <c r="B103" s="237" t="s">
        <v>311</v>
      </c>
      <c r="C103" s="247" t="s">
        <v>312</v>
      </c>
      <c r="D103" s="238" t="s">
        <v>226</v>
      </c>
      <c r="E103" s="239">
        <v>1</v>
      </c>
      <c r="F103" s="240">
        <v>1201</v>
      </c>
      <c r="G103" s="241">
        <f>ROUND(E103*F103,2)</f>
        <v>1201</v>
      </c>
      <c r="H103" s="240">
        <v>380.84</v>
      </c>
      <c r="I103" s="241">
        <f>ROUND(E103*H103,2)</f>
        <v>380.84</v>
      </c>
      <c r="J103" s="240">
        <v>820.16</v>
      </c>
      <c r="K103" s="241">
        <f>ROUND(E103*J103,2)</f>
        <v>820.16</v>
      </c>
      <c r="L103" s="241">
        <v>12</v>
      </c>
      <c r="M103" s="241">
        <f>G103*(1+L103/100)</f>
        <v>1345.1200000000001</v>
      </c>
      <c r="N103" s="239">
        <v>0.17444000000000001</v>
      </c>
      <c r="O103" s="239">
        <f>ROUND(E103*N103,2)</f>
        <v>0.17</v>
      </c>
      <c r="P103" s="239">
        <v>0</v>
      </c>
      <c r="Q103" s="239">
        <f>ROUND(E103*P103,2)</f>
        <v>0</v>
      </c>
      <c r="R103" s="241" t="s">
        <v>227</v>
      </c>
      <c r="S103" s="241" t="s">
        <v>151</v>
      </c>
      <c r="T103" s="242" t="s">
        <v>151</v>
      </c>
      <c r="U103" s="222">
        <v>1.21</v>
      </c>
      <c r="V103" s="222">
        <f>ROUND(E103*U103,2)</f>
        <v>1.21</v>
      </c>
      <c r="W103" s="222"/>
      <c r="X103" s="222" t="s">
        <v>190</v>
      </c>
      <c r="Y103" s="222" t="s">
        <v>154</v>
      </c>
      <c r="Z103" s="212"/>
      <c r="AA103" s="212"/>
      <c r="AB103" s="212"/>
      <c r="AC103" s="212"/>
      <c r="AD103" s="212"/>
      <c r="AE103" s="212"/>
      <c r="AF103" s="212"/>
      <c r="AG103" s="212" t="s">
        <v>191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63" t="s">
        <v>313</v>
      </c>
      <c r="D104" s="255"/>
      <c r="E104" s="255"/>
      <c r="F104" s="255"/>
      <c r="G104" s="255"/>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193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x14ac:dyDescent="0.2">
      <c r="A105" s="229" t="s">
        <v>146</v>
      </c>
      <c r="B105" s="230" t="s">
        <v>73</v>
      </c>
      <c r="C105" s="246" t="s">
        <v>74</v>
      </c>
      <c r="D105" s="231"/>
      <c r="E105" s="232"/>
      <c r="F105" s="233"/>
      <c r="G105" s="233">
        <f>SUMIF(AG106:AG267,"&lt;&gt;NOR",G106:G267)</f>
        <v>68903</v>
      </c>
      <c r="H105" s="233"/>
      <c r="I105" s="233">
        <f>SUM(I106:I267)</f>
        <v>34731.779999999984</v>
      </c>
      <c r="J105" s="233"/>
      <c r="K105" s="233">
        <f>SUM(K106:K267)</f>
        <v>34171.220000000008</v>
      </c>
      <c r="L105" s="233"/>
      <c r="M105" s="233">
        <f>SUM(M106:M267)</f>
        <v>77171.360000000015</v>
      </c>
      <c r="N105" s="232"/>
      <c r="O105" s="232">
        <f>SUM(O106:O267)</f>
        <v>1.4600000000000006</v>
      </c>
      <c r="P105" s="232"/>
      <c r="Q105" s="232">
        <f>SUM(Q106:Q267)</f>
        <v>0</v>
      </c>
      <c r="R105" s="233"/>
      <c r="S105" s="233"/>
      <c r="T105" s="234"/>
      <c r="U105" s="228"/>
      <c r="V105" s="228">
        <f>SUM(V106:V267)</f>
        <v>44.79</v>
      </c>
      <c r="W105" s="228"/>
      <c r="X105" s="228"/>
      <c r="Y105" s="228"/>
      <c r="AG105" t="s">
        <v>147</v>
      </c>
    </row>
    <row r="106" spans="1:60" ht="33.75" outlineLevel="1" x14ac:dyDescent="0.2">
      <c r="A106" s="236">
        <v>57</v>
      </c>
      <c r="B106" s="237" t="s">
        <v>314</v>
      </c>
      <c r="C106" s="247" t="s">
        <v>315</v>
      </c>
      <c r="D106" s="238" t="s">
        <v>226</v>
      </c>
      <c r="E106" s="239">
        <v>1</v>
      </c>
      <c r="F106" s="240">
        <v>1105</v>
      </c>
      <c r="G106" s="241">
        <f>ROUND(E106*F106,2)</f>
        <v>1105</v>
      </c>
      <c r="H106" s="240">
        <v>428.87</v>
      </c>
      <c r="I106" s="241">
        <f>ROUND(E106*H106,2)</f>
        <v>428.87</v>
      </c>
      <c r="J106" s="240">
        <v>676.13</v>
      </c>
      <c r="K106" s="241">
        <f>ROUND(E106*J106,2)</f>
        <v>676.13</v>
      </c>
      <c r="L106" s="241">
        <v>12</v>
      </c>
      <c r="M106" s="241">
        <f>G106*(1+L106/100)</f>
        <v>1237.6000000000001</v>
      </c>
      <c r="N106" s="239">
        <v>2.2100000000000002E-2</v>
      </c>
      <c r="O106" s="239">
        <f>ROUND(E106*N106,2)</f>
        <v>0.02</v>
      </c>
      <c r="P106" s="239">
        <v>0</v>
      </c>
      <c r="Q106" s="239">
        <f>ROUND(E106*P106,2)</f>
        <v>0</v>
      </c>
      <c r="R106" s="241" t="s">
        <v>227</v>
      </c>
      <c r="S106" s="241" t="s">
        <v>151</v>
      </c>
      <c r="T106" s="242" t="s">
        <v>151</v>
      </c>
      <c r="U106" s="222">
        <v>0.88</v>
      </c>
      <c r="V106" s="222">
        <f>ROUND(E106*U106,2)</f>
        <v>0.88</v>
      </c>
      <c r="W106" s="222"/>
      <c r="X106" s="222" t="s">
        <v>190</v>
      </c>
      <c r="Y106" s="222" t="s">
        <v>154</v>
      </c>
      <c r="Z106" s="212"/>
      <c r="AA106" s="212"/>
      <c r="AB106" s="212"/>
      <c r="AC106" s="212"/>
      <c r="AD106" s="212"/>
      <c r="AE106" s="212"/>
      <c r="AF106" s="212"/>
      <c r="AG106" s="212" t="s">
        <v>191</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ht="22.5" outlineLevel="2" x14ac:dyDescent="0.2">
      <c r="A107" s="219"/>
      <c r="B107" s="220"/>
      <c r="C107" s="263" t="s">
        <v>316</v>
      </c>
      <c r="D107" s="255"/>
      <c r="E107" s="255"/>
      <c r="F107" s="255"/>
      <c r="G107" s="255"/>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193</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45" t="str">
        <f>C107</f>
        <v>zřízení nosné konstrukce příčky, vložení tepelné izolace tl. do 5 cm, montáž desek, tmelení spár Q2 a úprava rohů. Včetně dodávek materiálu.</v>
      </c>
      <c r="BB107" s="212"/>
      <c r="BC107" s="212"/>
      <c r="BD107" s="212"/>
      <c r="BE107" s="212"/>
      <c r="BF107" s="212"/>
      <c r="BG107" s="212"/>
      <c r="BH107" s="212"/>
    </row>
    <row r="108" spans="1:60" ht="22.5" outlineLevel="2" x14ac:dyDescent="0.2">
      <c r="A108" s="219"/>
      <c r="B108" s="220"/>
      <c r="C108" s="249" t="s">
        <v>317</v>
      </c>
      <c r="D108" s="244"/>
      <c r="E108" s="244"/>
      <c r="F108" s="244"/>
      <c r="G108" s="244"/>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157</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45" t="str">
        <f>C108</f>
        <v>Příčka sádrokartonová, jednoduchá ocelová konstrukce, 1x opláštěná, tl. 75 mm, bez minerální izolace, desky standard tl. 12,5 mm. Požární odolnost EI 15.</v>
      </c>
      <c r="BB108" s="212"/>
      <c r="BC108" s="212"/>
      <c r="BD108" s="212"/>
      <c r="BE108" s="212"/>
      <c r="BF108" s="212"/>
      <c r="BG108" s="212"/>
      <c r="BH108" s="212"/>
    </row>
    <row r="109" spans="1:60" ht="33.75" outlineLevel="1" x14ac:dyDescent="0.2">
      <c r="A109" s="236">
        <v>58</v>
      </c>
      <c r="B109" s="237" t="s">
        <v>318</v>
      </c>
      <c r="C109" s="247" t="s">
        <v>319</v>
      </c>
      <c r="D109" s="238" t="s">
        <v>226</v>
      </c>
      <c r="E109" s="239">
        <v>1</v>
      </c>
      <c r="F109" s="240">
        <v>1247</v>
      </c>
      <c r="G109" s="241">
        <f>ROUND(E109*F109,2)</f>
        <v>1247</v>
      </c>
      <c r="H109" s="240">
        <v>570.87</v>
      </c>
      <c r="I109" s="241">
        <f>ROUND(E109*H109,2)</f>
        <v>570.87</v>
      </c>
      <c r="J109" s="240">
        <v>676.13</v>
      </c>
      <c r="K109" s="241">
        <f>ROUND(E109*J109,2)</f>
        <v>676.13</v>
      </c>
      <c r="L109" s="241">
        <v>12</v>
      </c>
      <c r="M109" s="241">
        <f>G109*(1+L109/100)</f>
        <v>1396.64</v>
      </c>
      <c r="N109" s="239">
        <v>2.231E-2</v>
      </c>
      <c r="O109" s="239">
        <f>ROUND(E109*N109,2)</f>
        <v>0.02</v>
      </c>
      <c r="P109" s="239">
        <v>0</v>
      </c>
      <c r="Q109" s="239">
        <f>ROUND(E109*P109,2)</f>
        <v>0</v>
      </c>
      <c r="R109" s="241" t="s">
        <v>227</v>
      </c>
      <c r="S109" s="241" t="s">
        <v>151</v>
      </c>
      <c r="T109" s="242" t="s">
        <v>151</v>
      </c>
      <c r="U109" s="222">
        <v>0.88</v>
      </c>
      <c r="V109" s="222">
        <f>ROUND(E109*U109,2)</f>
        <v>0.88</v>
      </c>
      <c r="W109" s="222"/>
      <c r="X109" s="222" t="s">
        <v>190</v>
      </c>
      <c r="Y109" s="222" t="s">
        <v>154</v>
      </c>
      <c r="Z109" s="212"/>
      <c r="AA109" s="212"/>
      <c r="AB109" s="212"/>
      <c r="AC109" s="212"/>
      <c r="AD109" s="212"/>
      <c r="AE109" s="212"/>
      <c r="AF109" s="212"/>
      <c r="AG109" s="212" t="s">
        <v>191</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ht="22.5" outlineLevel="2" x14ac:dyDescent="0.2">
      <c r="A110" s="219"/>
      <c r="B110" s="220"/>
      <c r="C110" s="263" t="s">
        <v>316</v>
      </c>
      <c r="D110" s="255"/>
      <c r="E110" s="255"/>
      <c r="F110" s="255"/>
      <c r="G110" s="255"/>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193</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45" t="str">
        <f>C110</f>
        <v>zřízení nosné konstrukce příčky, vložení tepelné izolace tl. do 5 cm, montáž desek, tmelení spár Q2 a úprava rohů. Včetně dodávek materiálu.</v>
      </c>
      <c r="BB110" s="212"/>
      <c r="BC110" s="212"/>
      <c r="BD110" s="212"/>
      <c r="BE110" s="212"/>
      <c r="BF110" s="212"/>
      <c r="BG110" s="212"/>
      <c r="BH110" s="212"/>
    </row>
    <row r="111" spans="1:60" ht="22.5" outlineLevel="2" x14ac:dyDescent="0.2">
      <c r="A111" s="219"/>
      <c r="B111" s="220"/>
      <c r="C111" s="249" t="s">
        <v>320</v>
      </c>
      <c r="D111" s="244"/>
      <c r="E111" s="244"/>
      <c r="F111" s="244"/>
      <c r="G111" s="244"/>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157</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45" t="str">
        <f>C111</f>
        <v>Příčka sádrokartonová jednoduchá ocelová konstrukce, 1x opláštěná, tl. 75 mm, bez minerální izolace, desky impregnované RBI (H2) tl. 12,5 mm. Požární odolnost EI 15.</v>
      </c>
      <c r="BB111" s="212"/>
      <c r="BC111" s="212"/>
      <c r="BD111" s="212"/>
      <c r="BE111" s="212"/>
      <c r="BF111" s="212"/>
      <c r="BG111" s="212"/>
      <c r="BH111" s="212"/>
    </row>
    <row r="112" spans="1:60" ht="33.75" outlineLevel="1" x14ac:dyDescent="0.2">
      <c r="A112" s="236">
        <v>59</v>
      </c>
      <c r="B112" s="237" t="s">
        <v>321</v>
      </c>
      <c r="C112" s="247" t="s">
        <v>322</v>
      </c>
      <c r="D112" s="238" t="s">
        <v>226</v>
      </c>
      <c r="E112" s="239">
        <v>1</v>
      </c>
      <c r="F112" s="240">
        <v>1247</v>
      </c>
      <c r="G112" s="241">
        <f>ROUND(E112*F112,2)</f>
        <v>1247</v>
      </c>
      <c r="H112" s="240">
        <v>524.77</v>
      </c>
      <c r="I112" s="241">
        <f>ROUND(E112*H112,2)</f>
        <v>524.77</v>
      </c>
      <c r="J112" s="240">
        <v>722.23</v>
      </c>
      <c r="K112" s="241">
        <f>ROUND(E112*J112,2)</f>
        <v>722.23</v>
      </c>
      <c r="L112" s="241">
        <v>12</v>
      </c>
      <c r="M112" s="241">
        <f>G112*(1+L112/100)</f>
        <v>1396.64</v>
      </c>
      <c r="N112" s="239">
        <v>2.63E-2</v>
      </c>
      <c r="O112" s="239">
        <f>ROUND(E112*N112,2)</f>
        <v>0.03</v>
      </c>
      <c r="P112" s="239">
        <v>0</v>
      </c>
      <c r="Q112" s="239">
        <f>ROUND(E112*P112,2)</f>
        <v>0</v>
      </c>
      <c r="R112" s="241" t="s">
        <v>227</v>
      </c>
      <c r="S112" s="241" t="s">
        <v>151</v>
      </c>
      <c r="T112" s="242" t="s">
        <v>151</v>
      </c>
      <c r="U112" s="222">
        <v>0.94</v>
      </c>
      <c r="V112" s="222">
        <f>ROUND(E112*U112,2)</f>
        <v>0.94</v>
      </c>
      <c r="W112" s="222"/>
      <c r="X112" s="222" t="s">
        <v>190</v>
      </c>
      <c r="Y112" s="222" t="s">
        <v>154</v>
      </c>
      <c r="Z112" s="212"/>
      <c r="AA112" s="212"/>
      <c r="AB112" s="212"/>
      <c r="AC112" s="212"/>
      <c r="AD112" s="212"/>
      <c r="AE112" s="212"/>
      <c r="AF112" s="212"/>
      <c r="AG112" s="212" t="s">
        <v>191</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2" x14ac:dyDescent="0.2">
      <c r="A113" s="219"/>
      <c r="B113" s="220"/>
      <c r="C113" s="263" t="s">
        <v>316</v>
      </c>
      <c r="D113" s="255"/>
      <c r="E113" s="255"/>
      <c r="F113" s="255"/>
      <c r="G113" s="255"/>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193</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45" t="str">
        <f>C113</f>
        <v>zřízení nosné konstrukce příčky, vložení tepelné izolace tl. do 5 cm, montáž desek, tmelení spár Q2 a úprava rohů. Včetně dodávek materiálu.</v>
      </c>
      <c r="BB113" s="212"/>
      <c r="BC113" s="212"/>
      <c r="BD113" s="212"/>
      <c r="BE113" s="212"/>
      <c r="BF113" s="212"/>
      <c r="BG113" s="212"/>
      <c r="BH113" s="212"/>
    </row>
    <row r="114" spans="1:60" ht="22.5" outlineLevel="2" x14ac:dyDescent="0.2">
      <c r="A114" s="219"/>
      <c r="B114" s="220"/>
      <c r="C114" s="249" t="s">
        <v>323</v>
      </c>
      <c r="D114" s="244"/>
      <c r="E114" s="244"/>
      <c r="F114" s="244"/>
      <c r="G114" s="244"/>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157</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45" t="str">
        <f>C114</f>
        <v>Příčka sádrokartonová  jednoduchá ocelová konstrukce, 1x opláštěná, tl. 80 mm, bez izolace, desky standard RB (A) tl. 15 mm. Požární odolnost EI 15.</v>
      </c>
      <c r="BB114" s="212"/>
      <c r="BC114" s="212"/>
      <c r="BD114" s="212"/>
      <c r="BE114" s="212"/>
      <c r="BF114" s="212"/>
      <c r="BG114" s="212"/>
      <c r="BH114" s="212"/>
    </row>
    <row r="115" spans="1:60" ht="33.75" outlineLevel="1" x14ac:dyDescent="0.2">
      <c r="A115" s="236">
        <v>60</v>
      </c>
      <c r="B115" s="237" t="s">
        <v>324</v>
      </c>
      <c r="C115" s="247" t="s">
        <v>325</v>
      </c>
      <c r="D115" s="238" t="s">
        <v>226</v>
      </c>
      <c r="E115" s="239">
        <v>1</v>
      </c>
      <c r="F115" s="240">
        <v>1403</v>
      </c>
      <c r="G115" s="241">
        <f>ROUND(E115*F115,2)</f>
        <v>1403</v>
      </c>
      <c r="H115" s="240">
        <v>680.77</v>
      </c>
      <c r="I115" s="241">
        <f>ROUND(E115*H115,2)</f>
        <v>680.77</v>
      </c>
      <c r="J115" s="240">
        <v>722.23</v>
      </c>
      <c r="K115" s="241">
        <f>ROUND(E115*J115,2)</f>
        <v>722.23</v>
      </c>
      <c r="L115" s="241">
        <v>12</v>
      </c>
      <c r="M115" s="241">
        <f>G115*(1+L115/100)</f>
        <v>1571.3600000000001</v>
      </c>
      <c r="N115" s="239">
        <v>3.1130000000000001E-2</v>
      </c>
      <c r="O115" s="239">
        <f>ROUND(E115*N115,2)</f>
        <v>0.03</v>
      </c>
      <c r="P115" s="239">
        <v>0</v>
      </c>
      <c r="Q115" s="239">
        <f>ROUND(E115*P115,2)</f>
        <v>0</v>
      </c>
      <c r="R115" s="241" t="s">
        <v>227</v>
      </c>
      <c r="S115" s="241" t="s">
        <v>151</v>
      </c>
      <c r="T115" s="242" t="s">
        <v>151</v>
      </c>
      <c r="U115" s="222">
        <v>0.94</v>
      </c>
      <c r="V115" s="222">
        <f>ROUND(E115*U115,2)</f>
        <v>0.94</v>
      </c>
      <c r="W115" s="222"/>
      <c r="X115" s="222" t="s">
        <v>190</v>
      </c>
      <c r="Y115" s="222" t="s">
        <v>154</v>
      </c>
      <c r="Z115" s="212"/>
      <c r="AA115" s="212"/>
      <c r="AB115" s="212"/>
      <c r="AC115" s="212"/>
      <c r="AD115" s="212"/>
      <c r="AE115" s="212"/>
      <c r="AF115" s="212"/>
      <c r="AG115" s="212" t="s">
        <v>191</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2.5" outlineLevel="2" x14ac:dyDescent="0.2">
      <c r="A116" s="219"/>
      <c r="B116" s="220"/>
      <c r="C116" s="263" t="s">
        <v>316</v>
      </c>
      <c r="D116" s="255"/>
      <c r="E116" s="255"/>
      <c r="F116" s="255"/>
      <c r="G116" s="255"/>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193</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45" t="str">
        <f>C116</f>
        <v>zřízení nosné konstrukce příčky, vložení tepelné izolace tl. do 5 cm, montáž desek, tmelení spár Q2 a úprava rohů. Včetně dodávek materiálu.</v>
      </c>
      <c r="BB116" s="212"/>
      <c r="BC116" s="212"/>
      <c r="BD116" s="212"/>
      <c r="BE116" s="212"/>
      <c r="BF116" s="212"/>
      <c r="BG116" s="212"/>
      <c r="BH116" s="212"/>
    </row>
    <row r="117" spans="1:60" ht="22.5" outlineLevel="2" x14ac:dyDescent="0.2">
      <c r="A117" s="219"/>
      <c r="B117" s="220"/>
      <c r="C117" s="249" t="s">
        <v>326</v>
      </c>
      <c r="D117" s="244"/>
      <c r="E117" s="244"/>
      <c r="F117" s="244"/>
      <c r="G117" s="244"/>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157</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45" t="str">
        <f>C117</f>
        <v>Příčka sádrokartonová Rigips, jednoduchá ocelová konstrukce, 1x opláštěná, tl. 80 mm, bez izolace, desky protipožární impregnované RFI (DFH2) tl. 15 mm. Požární odolnost EI 15.</v>
      </c>
      <c r="BB117" s="212"/>
      <c r="BC117" s="212"/>
      <c r="BD117" s="212"/>
      <c r="BE117" s="212"/>
      <c r="BF117" s="212"/>
      <c r="BG117" s="212"/>
      <c r="BH117" s="212"/>
    </row>
    <row r="118" spans="1:60" ht="33.75" outlineLevel="1" x14ac:dyDescent="0.2">
      <c r="A118" s="236">
        <v>61</v>
      </c>
      <c r="B118" s="237" t="s">
        <v>327</v>
      </c>
      <c r="C118" s="247" t="s">
        <v>328</v>
      </c>
      <c r="D118" s="238" t="s">
        <v>226</v>
      </c>
      <c r="E118" s="239">
        <v>1</v>
      </c>
      <c r="F118" s="240">
        <v>1331</v>
      </c>
      <c r="G118" s="241">
        <f>ROUND(E118*F118,2)</f>
        <v>1331</v>
      </c>
      <c r="H118" s="240">
        <v>570.36</v>
      </c>
      <c r="I118" s="241">
        <f>ROUND(E118*H118,2)</f>
        <v>570.36</v>
      </c>
      <c r="J118" s="240">
        <v>760.64</v>
      </c>
      <c r="K118" s="241">
        <f>ROUND(E118*J118,2)</f>
        <v>760.64</v>
      </c>
      <c r="L118" s="241">
        <v>12</v>
      </c>
      <c r="M118" s="241">
        <f>G118*(1+L118/100)</f>
        <v>1490.7200000000003</v>
      </c>
      <c r="N118" s="239">
        <v>2.5950000000000001E-2</v>
      </c>
      <c r="O118" s="239">
        <f>ROUND(E118*N118,2)</f>
        <v>0.03</v>
      </c>
      <c r="P118" s="239">
        <v>0</v>
      </c>
      <c r="Q118" s="239">
        <f>ROUND(E118*P118,2)</f>
        <v>0</v>
      </c>
      <c r="R118" s="241" t="s">
        <v>227</v>
      </c>
      <c r="S118" s="241" t="s">
        <v>151</v>
      </c>
      <c r="T118" s="242" t="s">
        <v>151</v>
      </c>
      <c r="U118" s="222">
        <v>0.99</v>
      </c>
      <c r="V118" s="222">
        <f>ROUND(E118*U118,2)</f>
        <v>0.99</v>
      </c>
      <c r="W118" s="222"/>
      <c r="X118" s="222" t="s">
        <v>190</v>
      </c>
      <c r="Y118" s="222" t="s">
        <v>154</v>
      </c>
      <c r="Z118" s="212"/>
      <c r="AA118" s="212"/>
      <c r="AB118" s="212"/>
      <c r="AC118" s="212"/>
      <c r="AD118" s="212"/>
      <c r="AE118" s="212"/>
      <c r="AF118" s="212"/>
      <c r="AG118" s="212" t="s">
        <v>191</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22.5" outlineLevel="2" x14ac:dyDescent="0.2">
      <c r="A119" s="219"/>
      <c r="B119" s="220"/>
      <c r="C119" s="263" t="s">
        <v>316</v>
      </c>
      <c r="D119" s="255"/>
      <c r="E119" s="255"/>
      <c r="F119" s="255"/>
      <c r="G119" s="255"/>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193</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45" t="str">
        <f>C119</f>
        <v>zřízení nosné konstrukce příčky, vložení tepelné izolace tl. do 5 cm, montáž desek, tmelení spár Q2 a úprava rohů. Včetně dodávek materiálu.</v>
      </c>
      <c r="BB119" s="212"/>
      <c r="BC119" s="212"/>
      <c r="BD119" s="212"/>
      <c r="BE119" s="212"/>
      <c r="BF119" s="212"/>
      <c r="BG119" s="212"/>
      <c r="BH119" s="212"/>
    </row>
    <row r="120" spans="1:60" ht="22.5" outlineLevel="2" x14ac:dyDescent="0.2">
      <c r="A120" s="219"/>
      <c r="B120" s="220"/>
      <c r="C120" s="249" t="s">
        <v>329</v>
      </c>
      <c r="D120" s="244"/>
      <c r="E120" s="244"/>
      <c r="F120" s="244"/>
      <c r="G120" s="244"/>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157</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45" t="str">
        <f>C120</f>
        <v>Příčka sádrokartonová , jednoduchá ocelová konstrukce, 1x opláštěná, tl. 125 mm, s minerální izolací tl. 50 mm, desky standard RB (A)  tl. 12,5 mm. Požární odolnost EI 30.</v>
      </c>
      <c r="BB120" s="212"/>
      <c r="BC120" s="212"/>
      <c r="BD120" s="212"/>
      <c r="BE120" s="212"/>
      <c r="BF120" s="212"/>
      <c r="BG120" s="212"/>
      <c r="BH120" s="212"/>
    </row>
    <row r="121" spans="1:60" outlineLevel="3" x14ac:dyDescent="0.2">
      <c r="A121" s="219"/>
      <c r="B121" s="220"/>
      <c r="C121" s="249" t="s">
        <v>330</v>
      </c>
      <c r="D121" s="244"/>
      <c r="E121" s="244"/>
      <c r="F121" s="244"/>
      <c r="G121" s="244"/>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157</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ht="33.75" outlineLevel="1" x14ac:dyDescent="0.2">
      <c r="A122" s="236">
        <v>62</v>
      </c>
      <c r="B122" s="237" t="s">
        <v>331</v>
      </c>
      <c r="C122" s="247" t="s">
        <v>332</v>
      </c>
      <c r="D122" s="238" t="s">
        <v>226</v>
      </c>
      <c r="E122" s="239">
        <v>1</v>
      </c>
      <c r="F122" s="240">
        <v>1428</v>
      </c>
      <c r="G122" s="241">
        <f>ROUND(E122*F122,2)</f>
        <v>1428</v>
      </c>
      <c r="H122" s="240">
        <v>667.36</v>
      </c>
      <c r="I122" s="241">
        <f>ROUND(E122*H122,2)</f>
        <v>667.36</v>
      </c>
      <c r="J122" s="240">
        <v>760.64</v>
      </c>
      <c r="K122" s="241">
        <f>ROUND(E122*J122,2)</f>
        <v>760.64</v>
      </c>
      <c r="L122" s="241">
        <v>12</v>
      </c>
      <c r="M122" s="241">
        <f>G122*(1+L122/100)</f>
        <v>1599.3600000000001</v>
      </c>
      <c r="N122" s="239">
        <v>3.066E-2</v>
      </c>
      <c r="O122" s="239">
        <f>ROUND(E122*N122,2)</f>
        <v>0.03</v>
      </c>
      <c r="P122" s="239">
        <v>0</v>
      </c>
      <c r="Q122" s="239">
        <f>ROUND(E122*P122,2)</f>
        <v>0</v>
      </c>
      <c r="R122" s="241" t="s">
        <v>227</v>
      </c>
      <c r="S122" s="241" t="s">
        <v>151</v>
      </c>
      <c r="T122" s="242" t="s">
        <v>151</v>
      </c>
      <c r="U122" s="222">
        <v>0.99</v>
      </c>
      <c r="V122" s="222">
        <f>ROUND(E122*U122,2)</f>
        <v>0.99</v>
      </c>
      <c r="W122" s="222"/>
      <c r="X122" s="222" t="s">
        <v>190</v>
      </c>
      <c r="Y122" s="222" t="s">
        <v>154</v>
      </c>
      <c r="Z122" s="212"/>
      <c r="AA122" s="212"/>
      <c r="AB122" s="212"/>
      <c r="AC122" s="212"/>
      <c r="AD122" s="212"/>
      <c r="AE122" s="212"/>
      <c r="AF122" s="212"/>
      <c r="AG122" s="212" t="s">
        <v>191</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2.5" outlineLevel="2" x14ac:dyDescent="0.2">
      <c r="A123" s="219"/>
      <c r="B123" s="220"/>
      <c r="C123" s="263" t="s">
        <v>316</v>
      </c>
      <c r="D123" s="255"/>
      <c r="E123" s="255"/>
      <c r="F123" s="255"/>
      <c r="G123" s="255"/>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193</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45" t="str">
        <f>C123</f>
        <v>zřízení nosné konstrukce příčky, vložení tepelné izolace tl. do 5 cm, montáž desek, tmelení spár Q2 a úprava rohů. Včetně dodávek materiálu.</v>
      </c>
      <c r="BB123" s="212"/>
      <c r="BC123" s="212"/>
      <c r="BD123" s="212"/>
      <c r="BE123" s="212"/>
      <c r="BF123" s="212"/>
      <c r="BG123" s="212"/>
      <c r="BH123" s="212"/>
    </row>
    <row r="124" spans="1:60" ht="22.5" outlineLevel="2" x14ac:dyDescent="0.2">
      <c r="A124" s="219"/>
      <c r="B124" s="220"/>
      <c r="C124" s="249" t="s">
        <v>333</v>
      </c>
      <c r="D124" s="244"/>
      <c r="E124" s="244"/>
      <c r="F124" s="244"/>
      <c r="G124" s="244"/>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157</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45" t="str">
        <f>C124</f>
        <v>Příčka sádrokartonová, jednoduchá ocelová konstrukce, 1x opláštěná, tl. 125 mm, s minerální izolací tl. 80 mm, desky protipožární RF (DF)  tl. 12,5 mm. Požární odolnost EI 45.</v>
      </c>
      <c r="BB124" s="212"/>
      <c r="BC124" s="212"/>
      <c r="BD124" s="212"/>
      <c r="BE124" s="212"/>
      <c r="BF124" s="212"/>
      <c r="BG124" s="212"/>
      <c r="BH124" s="212"/>
    </row>
    <row r="125" spans="1:60" outlineLevel="3" x14ac:dyDescent="0.2">
      <c r="A125" s="219"/>
      <c r="B125" s="220"/>
      <c r="C125" s="249" t="s">
        <v>334</v>
      </c>
      <c r="D125" s="244"/>
      <c r="E125" s="244"/>
      <c r="F125" s="244"/>
      <c r="G125" s="244"/>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157</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ht="45" outlineLevel="1" x14ac:dyDescent="0.2">
      <c r="A126" s="236">
        <v>63</v>
      </c>
      <c r="B126" s="237" t="s">
        <v>335</v>
      </c>
      <c r="C126" s="247" t="s">
        <v>336</v>
      </c>
      <c r="D126" s="238" t="s">
        <v>226</v>
      </c>
      <c r="E126" s="239">
        <v>1</v>
      </c>
      <c r="F126" s="240">
        <v>1593</v>
      </c>
      <c r="G126" s="241">
        <f>ROUND(E126*F126,2)</f>
        <v>1593</v>
      </c>
      <c r="H126" s="240">
        <v>832.36</v>
      </c>
      <c r="I126" s="241">
        <f>ROUND(E126*H126,2)</f>
        <v>832.36</v>
      </c>
      <c r="J126" s="240">
        <v>760.64</v>
      </c>
      <c r="K126" s="241">
        <f>ROUND(E126*J126,2)</f>
        <v>760.64</v>
      </c>
      <c r="L126" s="241">
        <v>12</v>
      </c>
      <c r="M126" s="241">
        <f>G126*(1+L126/100)</f>
        <v>1784.16</v>
      </c>
      <c r="N126" s="239">
        <v>3.066E-2</v>
      </c>
      <c r="O126" s="239">
        <f>ROUND(E126*N126,2)</f>
        <v>0.03</v>
      </c>
      <c r="P126" s="239">
        <v>0</v>
      </c>
      <c r="Q126" s="239">
        <f>ROUND(E126*P126,2)</f>
        <v>0</v>
      </c>
      <c r="R126" s="241" t="s">
        <v>227</v>
      </c>
      <c r="S126" s="241" t="s">
        <v>151</v>
      </c>
      <c r="T126" s="242" t="s">
        <v>151</v>
      </c>
      <c r="U126" s="222">
        <v>0.99</v>
      </c>
      <c r="V126" s="222">
        <f>ROUND(E126*U126,2)</f>
        <v>0.99</v>
      </c>
      <c r="W126" s="222"/>
      <c r="X126" s="222" t="s">
        <v>190</v>
      </c>
      <c r="Y126" s="222" t="s">
        <v>154</v>
      </c>
      <c r="Z126" s="212"/>
      <c r="AA126" s="212"/>
      <c r="AB126" s="212"/>
      <c r="AC126" s="212"/>
      <c r="AD126" s="212"/>
      <c r="AE126" s="212"/>
      <c r="AF126" s="212"/>
      <c r="AG126" s="212" t="s">
        <v>191</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ht="22.5" outlineLevel="2" x14ac:dyDescent="0.2">
      <c r="A127" s="219"/>
      <c r="B127" s="220"/>
      <c r="C127" s="263" t="s">
        <v>316</v>
      </c>
      <c r="D127" s="255"/>
      <c r="E127" s="255"/>
      <c r="F127" s="255"/>
      <c r="G127" s="255"/>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193</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45" t="str">
        <f>C127</f>
        <v>zřízení nosné konstrukce příčky, vložení tepelné izolace tl. do 5 cm, montáž desek, tmelení spár Q2 a úprava rohů. Včetně dodávek materiálu.</v>
      </c>
      <c r="BB127" s="212"/>
      <c r="BC127" s="212"/>
      <c r="BD127" s="212"/>
      <c r="BE127" s="212"/>
      <c r="BF127" s="212"/>
      <c r="BG127" s="212"/>
      <c r="BH127" s="212"/>
    </row>
    <row r="128" spans="1:60" ht="22.5" outlineLevel="2" x14ac:dyDescent="0.2">
      <c r="A128" s="219"/>
      <c r="B128" s="220"/>
      <c r="C128" s="249" t="s">
        <v>337</v>
      </c>
      <c r="D128" s="244"/>
      <c r="E128" s="244"/>
      <c r="F128" s="244"/>
      <c r="G128" s="244"/>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157</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45" t="str">
        <f>C128</f>
        <v>Příčka sádrokartonová , jednoduchá ocelová konstrukce, 1x opláštěná, tl. 125 mm, s minerální izolací tl. 80 mm, desky protipožární impregnované RFI (DFH2)  tl. 12,5 mm. Požární odolnost EI 45.</v>
      </c>
      <c r="BB128" s="212"/>
      <c r="BC128" s="212"/>
      <c r="BD128" s="212"/>
      <c r="BE128" s="212"/>
      <c r="BF128" s="212"/>
      <c r="BG128" s="212"/>
      <c r="BH128" s="212"/>
    </row>
    <row r="129" spans="1:60" outlineLevel="3" x14ac:dyDescent="0.2">
      <c r="A129" s="219"/>
      <c r="B129" s="220"/>
      <c r="C129" s="249" t="s">
        <v>334</v>
      </c>
      <c r="D129" s="244"/>
      <c r="E129" s="244"/>
      <c r="F129" s="244"/>
      <c r="G129" s="244"/>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157</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ht="33.75" outlineLevel="1" x14ac:dyDescent="0.2">
      <c r="A130" s="236">
        <v>64</v>
      </c>
      <c r="B130" s="237" t="s">
        <v>338</v>
      </c>
      <c r="C130" s="247" t="s">
        <v>339</v>
      </c>
      <c r="D130" s="238" t="s">
        <v>226</v>
      </c>
      <c r="E130" s="239">
        <v>1</v>
      </c>
      <c r="F130" s="240">
        <v>1537</v>
      </c>
      <c r="G130" s="241">
        <f>ROUND(E130*F130,2)</f>
        <v>1537</v>
      </c>
      <c r="H130" s="240">
        <v>730.26</v>
      </c>
      <c r="I130" s="241">
        <f>ROUND(E130*H130,2)</f>
        <v>730.26</v>
      </c>
      <c r="J130" s="240">
        <v>806.74</v>
      </c>
      <c r="K130" s="241">
        <f>ROUND(E130*J130,2)</f>
        <v>806.74</v>
      </c>
      <c r="L130" s="241">
        <v>12</v>
      </c>
      <c r="M130" s="241">
        <f>G130*(1+L130/100)</f>
        <v>1721.44</v>
      </c>
      <c r="N130" s="239">
        <v>3.388E-2</v>
      </c>
      <c r="O130" s="239">
        <f>ROUND(E130*N130,2)</f>
        <v>0.03</v>
      </c>
      <c r="P130" s="239">
        <v>0</v>
      </c>
      <c r="Q130" s="239">
        <f>ROUND(E130*P130,2)</f>
        <v>0</v>
      </c>
      <c r="R130" s="241" t="s">
        <v>227</v>
      </c>
      <c r="S130" s="241" t="s">
        <v>151</v>
      </c>
      <c r="T130" s="242" t="s">
        <v>151</v>
      </c>
      <c r="U130" s="222">
        <v>1.05</v>
      </c>
      <c r="V130" s="222">
        <f>ROUND(E130*U130,2)</f>
        <v>1.05</v>
      </c>
      <c r="W130" s="222"/>
      <c r="X130" s="222" t="s">
        <v>190</v>
      </c>
      <c r="Y130" s="222" t="s">
        <v>154</v>
      </c>
      <c r="Z130" s="212"/>
      <c r="AA130" s="212"/>
      <c r="AB130" s="212"/>
      <c r="AC130" s="212"/>
      <c r="AD130" s="212"/>
      <c r="AE130" s="212"/>
      <c r="AF130" s="212"/>
      <c r="AG130" s="212" t="s">
        <v>191</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ht="22.5" outlineLevel="2" x14ac:dyDescent="0.2">
      <c r="A131" s="219"/>
      <c r="B131" s="220"/>
      <c r="C131" s="263" t="s">
        <v>316</v>
      </c>
      <c r="D131" s="255"/>
      <c r="E131" s="255"/>
      <c r="F131" s="255"/>
      <c r="G131" s="255"/>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193</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45" t="str">
        <f>C131</f>
        <v>zřízení nosné konstrukce příčky, vložení tepelné izolace tl. do 5 cm, montáž desek, tmelení spár Q2 a úprava rohů. Včetně dodávek materiálu.</v>
      </c>
      <c r="BB131" s="212"/>
      <c r="BC131" s="212"/>
      <c r="BD131" s="212"/>
      <c r="BE131" s="212"/>
      <c r="BF131" s="212"/>
      <c r="BG131" s="212"/>
      <c r="BH131" s="212"/>
    </row>
    <row r="132" spans="1:60" ht="22.5" outlineLevel="2" x14ac:dyDescent="0.2">
      <c r="A132" s="219"/>
      <c r="B132" s="220"/>
      <c r="C132" s="249" t="s">
        <v>340</v>
      </c>
      <c r="D132" s="244"/>
      <c r="E132" s="244"/>
      <c r="F132" s="244"/>
      <c r="G132" s="244"/>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157</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45" t="str">
        <f>C132</f>
        <v>Příčka sádrokartonová  jednoduchá ocelová konstrukce, 1x opláštěná, tl. 130 mm, s minerální izolací tl. 50 mm, desky protipožární RF (DF)  tl. 15 mm. Požární odolnost EI 60.</v>
      </c>
      <c r="BB132" s="212"/>
      <c r="BC132" s="212"/>
      <c r="BD132" s="212"/>
      <c r="BE132" s="212"/>
      <c r="BF132" s="212"/>
      <c r="BG132" s="212"/>
      <c r="BH132" s="212"/>
    </row>
    <row r="133" spans="1:60" outlineLevel="3" x14ac:dyDescent="0.2">
      <c r="A133" s="219"/>
      <c r="B133" s="220"/>
      <c r="C133" s="249" t="s">
        <v>341</v>
      </c>
      <c r="D133" s="244"/>
      <c r="E133" s="244"/>
      <c r="F133" s="244"/>
      <c r="G133" s="244"/>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157</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45" outlineLevel="1" x14ac:dyDescent="0.2">
      <c r="A134" s="236">
        <v>65</v>
      </c>
      <c r="B134" s="237" t="s">
        <v>342</v>
      </c>
      <c r="C134" s="247" t="s">
        <v>343</v>
      </c>
      <c r="D134" s="238" t="s">
        <v>226</v>
      </c>
      <c r="E134" s="239">
        <v>1</v>
      </c>
      <c r="F134" s="240">
        <v>1679</v>
      </c>
      <c r="G134" s="241">
        <f>ROUND(E134*F134,2)</f>
        <v>1679</v>
      </c>
      <c r="H134" s="240">
        <v>872.26</v>
      </c>
      <c r="I134" s="241">
        <f>ROUND(E134*H134,2)</f>
        <v>872.26</v>
      </c>
      <c r="J134" s="240">
        <v>806.74</v>
      </c>
      <c r="K134" s="241">
        <f>ROUND(E134*J134,2)</f>
        <v>806.74</v>
      </c>
      <c r="L134" s="241">
        <v>12</v>
      </c>
      <c r="M134" s="241">
        <f>G134*(1+L134/100)</f>
        <v>1880.4800000000002</v>
      </c>
      <c r="N134" s="239">
        <v>3.388E-2</v>
      </c>
      <c r="O134" s="239">
        <f>ROUND(E134*N134,2)</f>
        <v>0.03</v>
      </c>
      <c r="P134" s="239">
        <v>0</v>
      </c>
      <c r="Q134" s="239">
        <f>ROUND(E134*P134,2)</f>
        <v>0</v>
      </c>
      <c r="R134" s="241" t="s">
        <v>227</v>
      </c>
      <c r="S134" s="241" t="s">
        <v>151</v>
      </c>
      <c r="T134" s="242" t="s">
        <v>151</v>
      </c>
      <c r="U134" s="222">
        <v>1.05</v>
      </c>
      <c r="V134" s="222">
        <f>ROUND(E134*U134,2)</f>
        <v>1.05</v>
      </c>
      <c r="W134" s="222"/>
      <c r="X134" s="222" t="s">
        <v>190</v>
      </c>
      <c r="Y134" s="222" t="s">
        <v>154</v>
      </c>
      <c r="Z134" s="212"/>
      <c r="AA134" s="212"/>
      <c r="AB134" s="212"/>
      <c r="AC134" s="212"/>
      <c r="AD134" s="212"/>
      <c r="AE134" s="212"/>
      <c r="AF134" s="212"/>
      <c r="AG134" s="212" t="s">
        <v>191</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ht="22.5" outlineLevel="2" x14ac:dyDescent="0.2">
      <c r="A135" s="219"/>
      <c r="B135" s="220"/>
      <c r="C135" s="263" t="s">
        <v>316</v>
      </c>
      <c r="D135" s="255"/>
      <c r="E135" s="255"/>
      <c r="F135" s="255"/>
      <c r="G135" s="255"/>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193</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45" t="str">
        <f>C135</f>
        <v>zřízení nosné konstrukce příčky, vložení tepelné izolace tl. do 5 cm, montáž desek, tmelení spár Q2 a úprava rohů. Včetně dodávek materiálu.</v>
      </c>
      <c r="BB135" s="212"/>
      <c r="BC135" s="212"/>
      <c r="BD135" s="212"/>
      <c r="BE135" s="212"/>
      <c r="BF135" s="212"/>
      <c r="BG135" s="212"/>
      <c r="BH135" s="212"/>
    </row>
    <row r="136" spans="1:60" ht="22.5" outlineLevel="2" x14ac:dyDescent="0.2">
      <c r="A136" s="219"/>
      <c r="B136" s="220"/>
      <c r="C136" s="249" t="s">
        <v>344</v>
      </c>
      <c r="D136" s="244"/>
      <c r="E136" s="244"/>
      <c r="F136" s="244"/>
      <c r="G136" s="244"/>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157</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45" t="str">
        <f>C136</f>
        <v>Příčka sádrokartonová jednoduchá ocelová konstrukce, 1x opláštěná, tl. 130 mm, s minerální izolací tl.50 mm, desky protipožární impregnované RFI (DFH2)  tl. 15 mm. Požární odolnost EI 60.</v>
      </c>
      <c r="BB136" s="212"/>
      <c r="BC136" s="212"/>
      <c r="BD136" s="212"/>
      <c r="BE136" s="212"/>
      <c r="BF136" s="212"/>
      <c r="BG136" s="212"/>
      <c r="BH136" s="212"/>
    </row>
    <row r="137" spans="1:60" outlineLevel="3" x14ac:dyDescent="0.2">
      <c r="A137" s="219"/>
      <c r="B137" s="220"/>
      <c r="C137" s="249" t="s">
        <v>341</v>
      </c>
      <c r="D137" s="244"/>
      <c r="E137" s="244"/>
      <c r="F137" s="244"/>
      <c r="G137" s="244"/>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157</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ht="33.75" outlineLevel="1" x14ac:dyDescent="0.2">
      <c r="A138" s="236">
        <v>66</v>
      </c>
      <c r="B138" s="237" t="s">
        <v>345</v>
      </c>
      <c r="C138" s="247" t="s">
        <v>346</v>
      </c>
      <c r="D138" s="238" t="s">
        <v>226</v>
      </c>
      <c r="E138" s="239">
        <v>1</v>
      </c>
      <c r="F138" s="240">
        <v>1779</v>
      </c>
      <c r="G138" s="241">
        <f>ROUND(E138*F138,2)</f>
        <v>1779</v>
      </c>
      <c r="H138" s="240">
        <v>790.17</v>
      </c>
      <c r="I138" s="241">
        <f>ROUND(E138*H138,2)</f>
        <v>790.17</v>
      </c>
      <c r="J138" s="240">
        <v>988.83</v>
      </c>
      <c r="K138" s="241">
        <f>ROUND(E138*J138,2)</f>
        <v>988.83</v>
      </c>
      <c r="L138" s="241">
        <v>12</v>
      </c>
      <c r="M138" s="241">
        <f>G138*(1+L138/100)</f>
        <v>1992.4800000000002</v>
      </c>
      <c r="N138" s="239">
        <v>4.5150000000000003E-2</v>
      </c>
      <c r="O138" s="239">
        <f>ROUND(E138*N138,2)</f>
        <v>0.05</v>
      </c>
      <c r="P138" s="239">
        <v>0</v>
      </c>
      <c r="Q138" s="239">
        <f>ROUND(E138*P138,2)</f>
        <v>0</v>
      </c>
      <c r="R138" s="241" t="s">
        <v>227</v>
      </c>
      <c r="S138" s="241" t="s">
        <v>151</v>
      </c>
      <c r="T138" s="242" t="s">
        <v>151</v>
      </c>
      <c r="U138" s="222">
        <v>1.2869999999999999</v>
      </c>
      <c r="V138" s="222">
        <f>ROUND(E138*U138,2)</f>
        <v>1.29</v>
      </c>
      <c r="W138" s="222"/>
      <c r="X138" s="222" t="s">
        <v>190</v>
      </c>
      <c r="Y138" s="222" t="s">
        <v>154</v>
      </c>
      <c r="Z138" s="212"/>
      <c r="AA138" s="212"/>
      <c r="AB138" s="212"/>
      <c r="AC138" s="212"/>
      <c r="AD138" s="212"/>
      <c r="AE138" s="212"/>
      <c r="AF138" s="212"/>
      <c r="AG138" s="212" t="s">
        <v>191</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2" x14ac:dyDescent="0.2">
      <c r="A139" s="219"/>
      <c r="B139" s="220"/>
      <c r="C139" s="263" t="s">
        <v>316</v>
      </c>
      <c r="D139" s="255"/>
      <c r="E139" s="255"/>
      <c r="F139" s="255"/>
      <c r="G139" s="255"/>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193</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45" t="str">
        <f>C139</f>
        <v>zřízení nosné konstrukce příčky, vložení tepelné izolace tl. do 5 cm, montáž desek, tmelení spár Q2 a úprava rohů. Včetně dodávek materiálu.</v>
      </c>
      <c r="BB139" s="212"/>
      <c r="BC139" s="212"/>
      <c r="BD139" s="212"/>
      <c r="BE139" s="212"/>
      <c r="BF139" s="212"/>
      <c r="BG139" s="212"/>
      <c r="BH139" s="212"/>
    </row>
    <row r="140" spans="1:60" ht="22.5" outlineLevel="2" x14ac:dyDescent="0.2">
      <c r="A140" s="219"/>
      <c r="B140" s="220"/>
      <c r="C140" s="249" t="s">
        <v>347</v>
      </c>
      <c r="D140" s="244"/>
      <c r="E140" s="244"/>
      <c r="F140" s="244"/>
      <c r="G140" s="244"/>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157</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45" t="str">
        <f>C140</f>
        <v>Příčka sádrokartonová  jednoduchá ocelová konstrukce, 2x opláštěná, tl. 100 mm, s minerální izolací tl. 50 mm, desky standard RB (A)  tl. 12,5 mm. Požární odolnost EI 60.</v>
      </c>
      <c r="BB140" s="212"/>
      <c r="BC140" s="212"/>
      <c r="BD140" s="212"/>
      <c r="BE140" s="212"/>
      <c r="BF140" s="212"/>
      <c r="BG140" s="212"/>
      <c r="BH140" s="212"/>
    </row>
    <row r="141" spans="1:60" outlineLevel="3" x14ac:dyDescent="0.2">
      <c r="A141" s="219"/>
      <c r="B141" s="220"/>
      <c r="C141" s="249" t="s">
        <v>348</v>
      </c>
      <c r="D141" s="244"/>
      <c r="E141" s="244"/>
      <c r="F141" s="244"/>
      <c r="G141" s="244"/>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157</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33.75" outlineLevel="1" x14ac:dyDescent="0.2">
      <c r="A142" s="236">
        <v>67</v>
      </c>
      <c r="B142" s="237" t="s">
        <v>349</v>
      </c>
      <c r="C142" s="247" t="s">
        <v>350</v>
      </c>
      <c r="D142" s="238" t="s">
        <v>226</v>
      </c>
      <c r="E142" s="239">
        <v>1</v>
      </c>
      <c r="F142" s="240">
        <v>2035</v>
      </c>
      <c r="G142" s="241">
        <f>ROUND(E142*F142,2)</f>
        <v>2035</v>
      </c>
      <c r="H142" s="240">
        <v>1046.17</v>
      </c>
      <c r="I142" s="241">
        <f>ROUND(E142*H142,2)</f>
        <v>1046.17</v>
      </c>
      <c r="J142" s="240">
        <v>988.83</v>
      </c>
      <c r="K142" s="241">
        <f>ROUND(E142*J142,2)</f>
        <v>988.83</v>
      </c>
      <c r="L142" s="241">
        <v>12</v>
      </c>
      <c r="M142" s="241">
        <f>G142*(1+L142/100)</f>
        <v>2279.2000000000003</v>
      </c>
      <c r="N142" s="239">
        <v>5.1709999999999999E-2</v>
      </c>
      <c r="O142" s="239">
        <f>ROUND(E142*N142,2)</f>
        <v>0.05</v>
      </c>
      <c r="P142" s="239">
        <v>0</v>
      </c>
      <c r="Q142" s="239">
        <f>ROUND(E142*P142,2)</f>
        <v>0</v>
      </c>
      <c r="R142" s="241" t="s">
        <v>227</v>
      </c>
      <c r="S142" s="241" t="s">
        <v>151</v>
      </c>
      <c r="T142" s="242" t="s">
        <v>151</v>
      </c>
      <c r="U142" s="222">
        <v>1.2869999999999999</v>
      </c>
      <c r="V142" s="222">
        <f>ROUND(E142*U142,2)</f>
        <v>1.29</v>
      </c>
      <c r="W142" s="222"/>
      <c r="X142" s="222" t="s">
        <v>190</v>
      </c>
      <c r="Y142" s="222" t="s">
        <v>154</v>
      </c>
      <c r="Z142" s="212"/>
      <c r="AA142" s="212"/>
      <c r="AB142" s="212"/>
      <c r="AC142" s="212"/>
      <c r="AD142" s="212"/>
      <c r="AE142" s="212"/>
      <c r="AF142" s="212"/>
      <c r="AG142" s="212" t="s">
        <v>191</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22.5" outlineLevel="2" x14ac:dyDescent="0.2">
      <c r="A143" s="219"/>
      <c r="B143" s="220"/>
      <c r="C143" s="263" t="s">
        <v>316</v>
      </c>
      <c r="D143" s="255"/>
      <c r="E143" s="255"/>
      <c r="F143" s="255"/>
      <c r="G143" s="255"/>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193</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45" t="str">
        <f>C143</f>
        <v>zřízení nosné konstrukce příčky, vložení tepelné izolace tl. do 5 cm, montáž desek, tmelení spár Q2 a úprava rohů. Včetně dodávek materiálu.</v>
      </c>
      <c r="BB143" s="212"/>
      <c r="BC143" s="212"/>
      <c r="BD143" s="212"/>
      <c r="BE143" s="212"/>
      <c r="BF143" s="212"/>
      <c r="BG143" s="212"/>
      <c r="BH143" s="212"/>
    </row>
    <row r="144" spans="1:60" ht="22.5" outlineLevel="2" x14ac:dyDescent="0.2">
      <c r="A144" s="219"/>
      <c r="B144" s="220"/>
      <c r="C144" s="249" t="s">
        <v>351</v>
      </c>
      <c r="D144" s="244"/>
      <c r="E144" s="244"/>
      <c r="F144" s="244"/>
      <c r="G144" s="244"/>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157</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45" t="str">
        <f>C144</f>
        <v>Příčka sádrokartonová  jednoduchá ocelová konstrukce, 2x opláštěná, tl. 100 mm, s minerální izolací tl. 40 mm, desky protipožární RF (DF)  tl. 12,5 mm. Požární odolnost EI 90.</v>
      </c>
      <c r="BB144" s="212"/>
      <c r="BC144" s="212"/>
      <c r="BD144" s="212"/>
      <c r="BE144" s="212"/>
      <c r="BF144" s="212"/>
      <c r="BG144" s="212"/>
      <c r="BH144" s="212"/>
    </row>
    <row r="145" spans="1:60" outlineLevel="3" x14ac:dyDescent="0.2">
      <c r="A145" s="219"/>
      <c r="B145" s="220"/>
      <c r="C145" s="249" t="s">
        <v>348</v>
      </c>
      <c r="D145" s="244"/>
      <c r="E145" s="244"/>
      <c r="F145" s="244"/>
      <c r="G145" s="244"/>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157</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33.75" outlineLevel="1" x14ac:dyDescent="0.2">
      <c r="A146" s="236">
        <v>68</v>
      </c>
      <c r="B146" s="237" t="s">
        <v>352</v>
      </c>
      <c r="C146" s="247" t="s">
        <v>353</v>
      </c>
      <c r="D146" s="238" t="s">
        <v>226</v>
      </c>
      <c r="E146" s="239">
        <v>1</v>
      </c>
      <c r="F146" s="240">
        <v>2065</v>
      </c>
      <c r="G146" s="241">
        <f>ROUND(E146*F146,2)</f>
        <v>2065</v>
      </c>
      <c r="H146" s="240">
        <v>1076.17</v>
      </c>
      <c r="I146" s="241">
        <f>ROUND(E146*H146,2)</f>
        <v>1076.17</v>
      </c>
      <c r="J146" s="240">
        <v>988.83</v>
      </c>
      <c r="K146" s="241">
        <f>ROUND(E146*J146,2)</f>
        <v>988.83</v>
      </c>
      <c r="L146" s="241">
        <v>12</v>
      </c>
      <c r="M146" s="241">
        <f>G146*(1+L146/100)</f>
        <v>2312.8000000000002</v>
      </c>
      <c r="N146" s="239">
        <v>4.5569999999999999E-2</v>
      </c>
      <c r="O146" s="239">
        <f>ROUND(E146*N146,2)</f>
        <v>0.05</v>
      </c>
      <c r="P146" s="239">
        <v>0</v>
      </c>
      <c r="Q146" s="239">
        <f>ROUND(E146*P146,2)</f>
        <v>0</v>
      </c>
      <c r="R146" s="241" t="s">
        <v>227</v>
      </c>
      <c r="S146" s="241" t="s">
        <v>151</v>
      </c>
      <c r="T146" s="242" t="s">
        <v>151</v>
      </c>
      <c r="U146" s="222">
        <v>1.2869999999999999</v>
      </c>
      <c r="V146" s="222">
        <f>ROUND(E146*U146,2)</f>
        <v>1.29</v>
      </c>
      <c r="W146" s="222"/>
      <c r="X146" s="222" t="s">
        <v>190</v>
      </c>
      <c r="Y146" s="222" t="s">
        <v>154</v>
      </c>
      <c r="Z146" s="212"/>
      <c r="AA146" s="212"/>
      <c r="AB146" s="212"/>
      <c r="AC146" s="212"/>
      <c r="AD146" s="212"/>
      <c r="AE146" s="212"/>
      <c r="AF146" s="212"/>
      <c r="AG146" s="212" t="s">
        <v>191</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22.5" outlineLevel="2" x14ac:dyDescent="0.2">
      <c r="A147" s="219"/>
      <c r="B147" s="220"/>
      <c r="C147" s="263" t="s">
        <v>316</v>
      </c>
      <c r="D147" s="255"/>
      <c r="E147" s="255"/>
      <c r="F147" s="255"/>
      <c r="G147" s="255"/>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193</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45" t="str">
        <f>C147</f>
        <v>zřízení nosné konstrukce příčky, vložení tepelné izolace tl. do 5 cm, montáž desek, tmelení spár Q2 a úprava rohů. Včetně dodávek materiálu.</v>
      </c>
      <c r="BB147" s="212"/>
      <c r="BC147" s="212"/>
      <c r="BD147" s="212"/>
      <c r="BE147" s="212"/>
      <c r="BF147" s="212"/>
      <c r="BG147" s="212"/>
      <c r="BH147" s="212"/>
    </row>
    <row r="148" spans="1:60" ht="22.5" outlineLevel="2" x14ac:dyDescent="0.2">
      <c r="A148" s="219"/>
      <c r="B148" s="220"/>
      <c r="C148" s="249" t="s">
        <v>354</v>
      </c>
      <c r="D148" s="244"/>
      <c r="E148" s="244"/>
      <c r="F148" s="244"/>
      <c r="G148" s="244"/>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157</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45" t="str">
        <f>C148</f>
        <v>Příčka sádrokartonová  jednoduchá ocelová konstrukce, 2x opláštěná, tl. 100 mm, s minerální izolací tl. 50 mm, desky impregnované RBI (H2)  tl. 12,5 mm. Požární odolnost EI 60.</v>
      </c>
      <c r="BB148" s="212"/>
      <c r="BC148" s="212"/>
      <c r="BD148" s="212"/>
      <c r="BE148" s="212"/>
      <c r="BF148" s="212"/>
      <c r="BG148" s="212"/>
      <c r="BH148" s="212"/>
    </row>
    <row r="149" spans="1:60" outlineLevel="3" x14ac:dyDescent="0.2">
      <c r="A149" s="219"/>
      <c r="B149" s="220"/>
      <c r="C149" s="249" t="s">
        <v>348</v>
      </c>
      <c r="D149" s="244"/>
      <c r="E149" s="244"/>
      <c r="F149" s="244"/>
      <c r="G149" s="244"/>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157</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ht="45" outlineLevel="1" x14ac:dyDescent="0.2">
      <c r="A150" s="236">
        <v>69</v>
      </c>
      <c r="B150" s="237" t="s">
        <v>355</v>
      </c>
      <c r="C150" s="247" t="s">
        <v>356</v>
      </c>
      <c r="D150" s="238" t="s">
        <v>226</v>
      </c>
      <c r="E150" s="239">
        <v>1</v>
      </c>
      <c r="F150" s="240">
        <v>2365</v>
      </c>
      <c r="G150" s="241">
        <f>ROUND(E150*F150,2)</f>
        <v>2365</v>
      </c>
      <c r="H150" s="240">
        <v>1376.17</v>
      </c>
      <c r="I150" s="241">
        <f>ROUND(E150*H150,2)</f>
        <v>1376.17</v>
      </c>
      <c r="J150" s="240">
        <v>988.83</v>
      </c>
      <c r="K150" s="241">
        <f>ROUND(E150*J150,2)</f>
        <v>988.83</v>
      </c>
      <c r="L150" s="241">
        <v>12</v>
      </c>
      <c r="M150" s="241">
        <f>G150*(1+L150/100)</f>
        <v>2648.8</v>
      </c>
      <c r="N150" s="239">
        <v>5.1709999999999999E-2</v>
      </c>
      <c r="O150" s="239">
        <f>ROUND(E150*N150,2)</f>
        <v>0.05</v>
      </c>
      <c r="P150" s="239">
        <v>0</v>
      </c>
      <c r="Q150" s="239">
        <f>ROUND(E150*P150,2)</f>
        <v>0</v>
      </c>
      <c r="R150" s="241" t="s">
        <v>227</v>
      </c>
      <c r="S150" s="241" t="s">
        <v>151</v>
      </c>
      <c r="T150" s="242" t="s">
        <v>151</v>
      </c>
      <c r="U150" s="222">
        <v>1.2869999999999999</v>
      </c>
      <c r="V150" s="222">
        <f>ROUND(E150*U150,2)</f>
        <v>1.29</v>
      </c>
      <c r="W150" s="222"/>
      <c r="X150" s="222" t="s">
        <v>190</v>
      </c>
      <c r="Y150" s="222" t="s">
        <v>154</v>
      </c>
      <c r="Z150" s="212"/>
      <c r="AA150" s="212"/>
      <c r="AB150" s="212"/>
      <c r="AC150" s="212"/>
      <c r="AD150" s="212"/>
      <c r="AE150" s="212"/>
      <c r="AF150" s="212"/>
      <c r="AG150" s="212" t="s">
        <v>191</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ht="22.5" outlineLevel="2" x14ac:dyDescent="0.2">
      <c r="A151" s="219"/>
      <c r="B151" s="220"/>
      <c r="C151" s="263" t="s">
        <v>316</v>
      </c>
      <c r="D151" s="255"/>
      <c r="E151" s="255"/>
      <c r="F151" s="255"/>
      <c r="G151" s="255"/>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193</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45" t="str">
        <f>C151</f>
        <v>zřízení nosné konstrukce příčky, vložení tepelné izolace tl. do 5 cm, montáž desek, tmelení spár Q2 a úprava rohů. Včetně dodávek materiálu.</v>
      </c>
      <c r="BB151" s="212"/>
      <c r="BC151" s="212"/>
      <c r="BD151" s="212"/>
      <c r="BE151" s="212"/>
      <c r="BF151" s="212"/>
      <c r="BG151" s="212"/>
      <c r="BH151" s="212"/>
    </row>
    <row r="152" spans="1:60" ht="22.5" outlineLevel="2" x14ac:dyDescent="0.2">
      <c r="A152" s="219"/>
      <c r="B152" s="220"/>
      <c r="C152" s="249" t="s">
        <v>357</v>
      </c>
      <c r="D152" s="244"/>
      <c r="E152" s="244"/>
      <c r="F152" s="244"/>
      <c r="G152" s="244"/>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157</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45" t="str">
        <f>C152</f>
        <v>Příčka sádrokartonová  jednoduchá ocelová konstrukce, 2x opláštěná, tl. 100 mm, s minerální izolací tl. 40 mm, desky protipožární impregnované RFI (DFH2)  tl. 12,5 mm. Požární odolnost EI 90.</v>
      </c>
      <c r="BB152" s="212"/>
      <c r="BC152" s="212"/>
      <c r="BD152" s="212"/>
      <c r="BE152" s="212"/>
      <c r="BF152" s="212"/>
      <c r="BG152" s="212"/>
      <c r="BH152" s="212"/>
    </row>
    <row r="153" spans="1:60" outlineLevel="3" x14ac:dyDescent="0.2">
      <c r="A153" s="219"/>
      <c r="B153" s="220"/>
      <c r="C153" s="249" t="s">
        <v>348</v>
      </c>
      <c r="D153" s="244"/>
      <c r="E153" s="244"/>
      <c r="F153" s="244"/>
      <c r="G153" s="244"/>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157</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45" outlineLevel="1" x14ac:dyDescent="0.2">
      <c r="A154" s="236">
        <v>70</v>
      </c>
      <c r="B154" s="237" t="s">
        <v>358</v>
      </c>
      <c r="C154" s="247" t="s">
        <v>359</v>
      </c>
      <c r="D154" s="238" t="s">
        <v>226</v>
      </c>
      <c r="E154" s="239">
        <v>1</v>
      </c>
      <c r="F154" s="240">
        <v>2165</v>
      </c>
      <c r="G154" s="241">
        <f>ROUND(E154*F154,2)</f>
        <v>2165</v>
      </c>
      <c r="H154" s="240">
        <v>1176.17</v>
      </c>
      <c r="I154" s="241">
        <f>ROUND(E154*H154,2)</f>
        <v>1176.17</v>
      </c>
      <c r="J154" s="240">
        <v>988.83</v>
      </c>
      <c r="K154" s="241">
        <f>ROUND(E154*J154,2)</f>
        <v>988.83</v>
      </c>
      <c r="L154" s="241">
        <v>12</v>
      </c>
      <c r="M154" s="241">
        <f>G154*(1+L154/100)</f>
        <v>2424.8000000000002</v>
      </c>
      <c r="N154" s="239">
        <v>5.6250000000000001E-2</v>
      </c>
      <c r="O154" s="239">
        <f>ROUND(E154*N154,2)</f>
        <v>0.06</v>
      </c>
      <c r="P154" s="239">
        <v>0</v>
      </c>
      <c r="Q154" s="239">
        <f>ROUND(E154*P154,2)</f>
        <v>0</v>
      </c>
      <c r="R154" s="241" t="s">
        <v>227</v>
      </c>
      <c r="S154" s="241" t="s">
        <v>151</v>
      </c>
      <c r="T154" s="242" t="s">
        <v>151</v>
      </c>
      <c r="U154" s="222">
        <v>1.2869999999999999</v>
      </c>
      <c r="V154" s="222">
        <f>ROUND(E154*U154,2)</f>
        <v>1.29</v>
      </c>
      <c r="W154" s="222"/>
      <c r="X154" s="222" t="s">
        <v>190</v>
      </c>
      <c r="Y154" s="222" t="s">
        <v>154</v>
      </c>
      <c r="Z154" s="212"/>
      <c r="AA154" s="212"/>
      <c r="AB154" s="212"/>
      <c r="AC154" s="212"/>
      <c r="AD154" s="212"/>
      <c r="AE154" s="212"/>
      <c r="AF154" s="212"/>
      <c r="AG154" s="212" t="s">
        <v>191</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22.5" outlineLevel="2" x14ac:dyDescent="0.2">
      <c r="A155" s="219"/>
      <c r="B155" s="220"/>
      <c r="C155" s="263" t="s">
        <v>316</v>
      </c>
      <c r="D155" s="255"/>
      <c r="E155" s="255"/>
      <c r="F155" s="255"/>
      <c r="G155" s="255"/>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193</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45" t="str">
        <f>C155</f>
        <v>zřízení nosné konstrukce příčky, vložení tepelné izolace tl. do 5 cm, montáž desek, tmelení spár Q2 a úprava rohů. Včetně dodávek materiálu.</v>
      </c>
      <c r="BB155" s="212"/>
      <c r="BC155" s="212"/>
      <c r="BD155" s="212"/>
      <c r="BE155" s="212"/>
      <c r="BF155" s="212"/>
      <c r="BG155" s="212"/>
      <c r="BH155" s="212"/>
    </row>
    <row r="156" spans="1:60" ht="22.5" outlineLevel="2" x14ac:dyDescent="0.2">
      <c r="A156" s="219"/>
      <c r="B156" s="220"/>
      <c r="C156" s="249" t="s">
        <v>360</v>
      </c>
      <c r="D156" s="244"/>
      <c r="E156" s="244"/>
      <c r="F156" s="244"/>
      <c r="G156" s="244"/>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157</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45" t="str">
        <f>C156</f>
        <v>Příčka sádrokartonová  jednoduchá ocelová konstrukce, 2x opláštěná, celková tl. 100 mm, s minerální izolací tl. 40 mm s objem. hmotností 16 kg/m3, desky akustické MA tl. 12,5 mm. Požární odolnost EI 90. Vzduchová neprůzvučnost Rw 58 dB.</v>
      </c>
      <c r="BB156" s="212"/>
      <c r="BC156" s="212"/>
      <c r="BD156" s="212"/>
      <c r="BE156" s="212"/>
      <c r="BF156" s="212"/>
      <c r="BG156" s="212"/>
      <c r="BH156" s="212"/>
    </row>
    <row r="157" spans="1:60" outlineLevel="3" x14ac:dyDescent="0.2">
      <c r="A157" s="219"/>
      <c r="B157" s="220"/>
      <c r="C157" s="251" t="s">
        <v>177</v>
      </c>
      <c r="D157" s="223"/>
      <c r="E157" s="224"/>
      <c r="F157" s="225"/>
      <c r="G157" s="225"/>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157</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49" t="s">
        <v>361</v>
      </c>
      <c r="D158" s="244"/>
      <c r="E158" s="244"/>
      <c r="F158" s="244"/>
      <c r="G158" s="244"/>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157</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ht="33.75" outlineLevel="1" x14ac:dyDescent="0.2">
      <c r="A159" s="236">
        <v>71</v>
      </c>
      <c r="B159" s="237" t="s">
        <v>362</v>
      </c>
      <c r="C159" s="247" t="s">
        <v>363</v>
      </c>
      <c r="D159" s="238" t="s">
        <v>226</v>
      </c>
      <c r="E159" s="239">
        <v>1</v>
      </c>
      <c r="F159" s="240">
        <v>1859</v>
      </c>
      <c r="G159" s="241">
        <f>ROUND(E159*F159,2)</f>
        <v>1859</v>
      </c>
      <c r="H159" s="240">
        <v>870.17</v>
      </c>
      <c r="I159" s="241">
        <f>ROUND(E159*H159,2)</f>
        <v>870.17</v>
      </c>
      <c r="J159" s="240">
        <v>988.83</v>
      </c>
      <c r="K159" s="241">
        <f>ROUND(E159*J159,2)</f>
        <v>988.83</v>
      </c>
      <c r="L159" s="241">
        <v>12</v>
      </c>
      <c r="M159" s="241">
        <f>G159*(1+L159/100)</f>
        <v>2082.0800000000004</v>
      </c>
      <c r="N159" s="239">
        <v>4.7379999999999999E-2</v>
      </c>
      <c r="O159" s="239">
        <f>ROUND(E159*N159,2)</f>
        <v>0.05</v>
      </c>
      <c r="P159" s="239">
        <v>0</v>
      </c>
      <c r="Q159" s="239">
        <f>ROUND(E159*P159,2)</f>
        <v>0</v>
      </c>
      <c r="R159" s="241" t="s">
        <v>227</v>
      </c>
      <c r="S159" s="241" t="s">
        <v>151</v>
      </c>
      <c r="T159" s="242" t="s">
        <v>151</v>
      </c>
      <c r="U159" s="222">
        <v>1.2869999999999999</v>
      </c>
      <c r="V159" s="222">
        <f>ROUND(E159*U159,2)</f>
        <v>1.29</v>
      </c>
      <c r="W159" s="222"/>
      <c r="X159" s="222" t="s">
        <v>190</v>
      </c>
      <c r="Y159" s="222" t="s">
        <v>154</v>
      </c>
      <c r="Z159" s="212"/>
      <c r="AA159" s="212"/>
      <c r="AB159" s="212"/>
      <c r="AC159" s="212"/>
      <c r="AD159" s="212"/>
      <c r="AE159" s="212"/>
      <c r="AF159" s="212"/>
      <c r="AG159" s="212" t="s">
        <v>191</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ht="22.5" outlineLevel="2" x14ac:dyDescent="0.2">
      <c r="A160" s="219"/>
      <c r="B160" s="220"/>
      <c r="C160" s="263" t="s">
        <v>316</v>
      </c>
      <c r="D160" s="255"/>
      <c r="E160" s="255"/>
      <c r="F160" s="255"/>
      <c r="G160" s="255"/>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193</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45" t="str">
        <f>C160</f>
        <v>zřízení nosné konstrukce příčky, vložení tepelné izolace tl. do 5 cm, montáž desek, tmelení spár Q2 a úprava rohů. Včetně dodávek materiálu.</v>
      </c>
      <c r="BB160" s="212"/>
      <c r="BC160" s="212"/>
      <c r="BD160" s="212"/>
      <c r="BE160" s="212"/>
      <c r="BF160" s="212"/>
      <c r="BG160" s="212"/>
      <c r="BH160" s="212"/>
    </row>
    <row r="161" spans="1:60" ht="22.5" outlineLevel="2" x14ac:dyDescent="0.2">
      <c r="A161" s="219"/>
      <c r="B161" s="220"/>
      <c r="C161" s="249" t="s">
        <v>364</v>
      </c>
      <c r="D161" s="244"/>
      <c r="E161" s="244"/>
      <c r="F161" s="244"/>
      <c r="G161" s="244"/>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157</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45" t="str">
        <f>C161</f>
        <v>Příčka sádrokartonová jednoduchá ocelová konstrukce, 2x opláštěná, tl. 125 mm, s minerální izolací tl. 80 mm, desky standard RB (A)  tl. 12,5 mm. Požární odolnost EI 60.</v>
      </c>
      <c r="BB161" s="212"/>
      <c r="BC161" s="212"/>
      <c r="BD161" s="212"/>
      <c r="BE161" s="212"/>
      <c r="BF161" s="212"/>
      <c r="BG161" s="212"/>
      <c r="BH161" s="212"/>
    </row>
    <row r="162" spans="1:60" outlineLevel="3" x14ac:dyDescent="0.2">
      <c r="A162" s="219"/>
      <c r="B162" s="220"/>
      <c r="C162" s="249" t="s">
        <v>330</v>
      </c>
      <c r="D162" s="244"/>
      <c r="E162" s="244"/>
      <c r="F162" s="244"/>
      <c r="G162" s="244"/>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157</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ht="33.75" outlineLevel="1" x14ac:dyDescent="0.2">
      <c r="A163" s="236">
        <v>72</v>
      </c>
      <c r="B163" s="237" t="s">
        <v>365</v>
      </c>
      <c r="C163" s="247" t="s">
        <v>366</v>
      </c>
      <c r="D163" s="238" t="s">
        <v>226</v>
      </c>
      <c r="E163" s="239">
        <v>1</v>
      </c>
      <c r="F163" s="240">
        <v>2060</v>
      </c>
      <c r="G163" s="241">
        <f>ROUND(E163*F163,2)</f>
        <v>2060</v>
      </c>
      <c r="H163" s="240">
        <v>1071.17</v>
      </c>
      <c r="I163" s="241">
        <f>ROUND(E163*H163,2)</f>
        <v>1071.17</v>
      </c>
      <c r="J163" s="240">
        <v>988.83</v>
      </c>
      <c r="K163" s="241">
        <f>ROUND(E163*J163,2)</f>
        <v>988.83</v>
      </c>
      <c r="L163" s="241">
        <v>12</v>
      </c>
      <c r="M163" s="241">
        <f>G163*(1+L163/100)</f>
        <v>2307.2000000000003</v>
      </c>
      <c r="N163" s="239">
        <v>5.1959999999999999E-2</v>
      </c>
      <c r="O163" s="239">
        <f>ROUND(E163*N163,2)</f>
        <v>0.05</v>
      </c>
      <c r="P163" s="239">
        <v>0</v>
      </c>
      <c r="Q163" s="239">
        <f>ROUND(E163*P163,2)</f>
        <v>0</v>
      </c>
      <c r="R163" s="241" t="s">
        <v>227</v>
      </c>
      <c r="S163" s="241" t="s">
        <v>151</v>
      </c>
      <c r="T163" s="242" t="s">
        <v>151</v>
      </c>
      <c r="U163" s="222">
        <v>1.2869999999999999</v>
      </c>
      <c r="V163" s="222">
        <f>ROUND(E163*U163,2)</f>
        <v>1.29</v>
      </c>
      <c r="W163" s="222"/>
      <c r="X163" s="222" t="s">
        <v>190</v>
      </c>
      <c r="Y163" s="222" t="s">
        <v>154</v>
      </c>
      <c r="Z163" s="212"/>
      <c r="AA163" s="212"/>
      <c r="AB163" s="212"/>
      <c r="AC163" s="212"/>
      <c r="AD163" s="212"/>
      <c r="AE163" s="212"/>
      <c r="AF163" s="212"/>
      <c r="AG163" s="212" t="s">
        <v>191</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ht="22.5" outlineLevel="2" x14ac:dyDescent="0.2">
      <c r="A164" s="219"/>
      <c r="B164" s="220"/>
      <c r="C164" s="263" t="s">
        <v>316</v>
      </c>
      <c r="D164" s="255"/>
      <c r="E164" s="255"/>
      <c r="F164" s="255"/>
      <c r="G164" s="255"/>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193</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45" t="str">
        <f>C164</f>
        <v>zřízení nosné konstrukce příčky, vložení tepelné izolace tl. do 5 cm, montáž desek, tmelení spár Q2 a úprava rohů. Včetně dodávek materiálu.</v>
      </c>
      <c r="BB164" s="212"/>
      <c r="BC164" s="212"/>
      <c r="BD164" s="212"/>
      <c r="BE164" s="212"/>
      <c r="BF164" s="212"/>
      <c r="BG164" s="212"/>
      <c r="BH164" s="212"/>
    </row>
    <row r="165" spans="1:60" ht="22.5" outlineLevel="2" x14ac:dyDescent="0.2">
      <c r="A165" s="219"/>
      <c r="B165" s="220"/>
      <c r="C165" s="249" t="s">
        <v>367</v>
      </c>
      <c r="D165" s="244"/>
      <c r="E165" s="244"/>
      <c r="F165" s="244"/>
      <c r="G165" s="244"/>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157</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45" t="str">
        <f>C165</f>
        <v>Příčka sádrokartonová jednoduchá ocelová konstrukce, 2x opláštěná, tl. 125 mm, s minerální izolací tl. 40 mm, desky protipožární RF (DF)  tl. 12,5 mm. Požární odolnost EI 90.</v>
      </c>
      <c r="BB165" s="212"/>
      <c r="BC165" s="212"/>
      <c r="BD165" s="212"/>
      <c r="BE165" s="212"/>
      <c r="BF165" s="212"/>
      <c r="BG165" s="212"/>
      <c r="BH165" s="212"/>
    </row>
    <row r="166" spans="1:60" outlineLevel="3" x14ac:dyDescent="0.2">
      <c r="A166" s="219"/>
      <c r="B166" s="220"/>
      <c r="C166" s="249" t="s">
        <v>368</v>
      </c>
      <c r="D166" s="244"/>
      <c r="E166" s="244"/>
      <c r="F166" s="244"/>
      <c r="G166" s="244"/>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157</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ht="33.75" outlineLevel="1" x14ac:dyDescent="0.2">
      <c r="A167" s="236">
        <v>73</v>
      </c>
      <c r="B167" s="237" t="s">
        <v>369</v>
      </c>
      <c r="C167" s="247" t="s">
        <v>370</v>
      </c>
      <c r="D167" s="238" t="s">
        <v>226</v>
      </c>
      <c r="E167" s="239">
        <v>1</v>
      </c>
      <c r="F167" s="240">
        <v>2145</v>
      </c>
      <c r="G167" s="241">
        <f>ROUND(E167*F167,2)</f>
        <v>2145</v>
      </c>
      <c r="H167" s="240">
        <v>1156.17</v>
      </c>
      <c r="I167" s="241">
        <f>ROUND(E167*H167,2)</f>
        <v>1156.17</v>
      </c>
      <c r="J167" s="240">
        <v>988.83</v>
      </c>
      <c r="K167" s="241">
        <f>ROUND(E167*J167,2)</f>
        <v>988.83</v>
      </c>
      <c r="L167" s="241">
        <v>12</v>
      </c>
      <c r="M167" s="241">
        <f>G167*(1+L167/100)</f>
        <v>2402.4</v>
      </c>
      <c r="N167" s="239">
        <v>4.7800000000000002E-2</v>
      </c>
      <c r="O167" s="239">
        <f>ROUND(E167*N167,2)</f>
        <v>0.05</v>
      </c>
      <c r="P167" s="239">
        <v>0</v>
      </c>
      <c r="Q167" s="239">
        <f>ROUND(E167*P167,2)</f>
        <v>0</v>
      </c>
      <c r="R167" s="241" t="s">
        <v>227</v>
      </c>
      <c r="S167" s="241" t="s">
        <v>151</v>
      </c>
      <c r="T167" s="242" t="s">
        <v>151</v>
      </c>
      <c r="U167" s="222">
        <v>1.2869999999999999</v>
      </c>
      <c r="V167" s="222">
        <f>ROUND(E167*U167,2)</f>
        <v>1.29</v>
      </c>
      <c r="W167" s="222"/>
      <c r="X167" s="222" t="s">
        <v>190</v>
      </c>
      <c r="Y167" s="222" t="s">
        <v>154</v>
      </c>
      <c r="Z167" s="212"/>
      <c r="AA167" s="212"/>
      <c r="AB167" s="212"/>
      <c r="AC167" s="212"/>
      <c r="AD167" s="212"/>
      <c r="AE167" s="212"/>
      <c r="AF167" s="212"/>
      <c r="AG167" s="212" t="s">
        <v>191</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ht="22.5" outlineLevel="2" x14ac:dyDescent="0.2">
      <c r="A168" s="219"/>
      <c r="B168" s="220"/>
      <c r="C168" s="263" t="s">
        <v>316</v>
      </c>
      <c r="D168" s="255"/>
      <c r="E168" s="255"/>
      <c r="F168" s="255"/>
      <c r="G168" s="255"/>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193</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45" t="str">
        <f>C168</f>
        <v>zřízení nosné konstrukce příčky, vložení tepelné izolace tl. do 5 cm, montáž desek, tmelení spár Q2 a úprava rohů. Včetně dodávek materiálu.</v>
      </c>
      <c r="BB168" s="212"/>
      <c r="BC168" s="212"/>
      <c r="BD168" s="212"/>
      <c r="BE168" s="212"/>
      <c r="BF168" s="212"/>
      <c r="BG168" s="212"/>
      <c r="BH168" s="212"/>
    </row>
    <row r="169" spans="1:60" ht="22.5" outlineLevel="2" x14ac:dyDescent="0.2">
      <c r="A169" s="219"/>
      <c r="B169" s="220"/>
      <c r="C169" s="249" t="s">
        <v>371</v>
      </c>
      <c r="D169" s="244"/>
      <c r="E169" s="244"/>
      <c r="F169" s="244"/>
      <c r="G169" s="244"/>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157</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45" t="str">
        <f>C169</f>
        <v>Příčka sádrokartonová jednoduchá ocelová konstrukce, 2x opláštěná, tl. 125 mm, s minerální izolací tl. 80 mm, desky impregnované RBI (H2)  tl. 12,5 mm. Požární odolnost EI 60.</v>
      </c>
      <c r="BB169" s="212"/>
      <c r="BC169" s="212"/>
      <c r="BD169" s="212"/>
      <c r="BE169" s="212"/>
      <c r="BF169" s="212"/>
      <c r="BG169" s="212"/>
      <c r="BH169" s="212"/>
    </row>
    <row r="170" spans="1:60" outlineLevel="3" x14ac:dyDescent="0.2">
      <c r="A170" s="219"/>
      <c r="B170" s="220"/>
      <c r="C170" s="249" t="s">
        <v>330</v>
      </c>
      <c r="D170" s="244"/>
      <c r="E170" s="244"/>
      <c r="F170" s="244"/>
      <c r="G170" s="244"/>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157</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ht="45" outlineLevel="1" x14ac:dyDescent="0.2">
      <c r="A171" s="236">
        <v>74</v>
      </c>
      <c r="B171" s="237" t="s">
        <v>372</v>
      </c>
      <c r="C171" s="247" t="s">
        <v>373</v>
      </c>
      <c r="D171" s="238" t="s">
        <v>226</v>
      </c>
      <c r="E171" s="239">
        <v>1</v>
      </c>
      <c r="F171" s="240">
        <v>2390</v>
      </c>
      <c r="G171" s="241">
        <f>ROUND(E171*F171,2)</f>
        <v>2390</v>
      </c>
      <c r="H171" s="240">
        <v>1401.17</v>
      </c>
      <c r="I171" s="241">
        <f>ROUND(E171*H171,2)</f>
        <v>1401.17</v>
      </c>
      <c r="J171" s="240">
        <v>988.83</v>
      </c>
      <c r="K171" s="241">
        <f>ROUND(E171*J171,2)</f>
        <v>988.83</v>
      </c>
      <c r="L171" s="241">
        <v>12</v>
      </c>
      <c r="M171" s="241">
        <f>G171*(1+L171/100)</f>
        <v>2676.8</v>
      </c>
      <c r="N171" s="239">
        <v>5.1959999999999999E-2</v>
      </c>
      <c r="O171" s="239">
        <f>ROUND(E171*N171,2)</f>
        <v>0.05</v>
      </c>
      <c r="P171" s="239">
        <v>0</v>
      </c>
      <c r="Q171" s="239">
        <f>ROUND(E171*P171,2)</f>
        <v>0</v>
      </c>
      <c r="R171" s="241" t="s">
        <v>227</v>
      </c>
      <c r="S171" s="241" t="s">
        <v>151</v>
      </c>
      <c r="T171" s="242" t="s">
        <v>151</v>
      </c>
      <c r="U171" s="222">
        <v>1.2869999999999999</v>
      </c>
      <c r="V171" s="222">
        <f>ROUND(E171*U171,2)</f>
        <v>1.29</v>
      </c>
      <c r="W171" s="222"/>
      <c r="X171" s="222" t="s">
        <v>190</v>
      </c>
      <c r="Y171" s="222" t="s">
        <v>154</v>
      </c>
      <c r="Z171" s="212"/>
      <c r="AA171" s="212"/>
      <c r="AB171" s="212"/>
      <c r="AC171" s="212"/>
      <c r="AD171" s="212"/>
      <c r="AE171" s="212"/>
      <c r="AF171" s="212"/>
      <c r="AG171" s="212" t="s">
        <v>191</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ht="22.5" outlineLevel="2" x14ac:dyDescent="0.2">
      <c r="A172" s="219"/>
      <c r="B172" s="220"/>
      <c r="C172" s="263" t="s">
        <v>316</v>
      </c>
      <c r="D172" s="255"/>
      <c r="E172" s="255"/>
      <c r="F172" s="255"/>
      <c r="G172" s="255"/>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193</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45" t="str">
        <f>C172</f>
        <v>zřízení nosné konstrukce příčky, vložení tepelné izolace tl. do 5 cm, montáž desek, tmelení spár Q2 a úprava rohů. Včetně dodávek materiálu.</v>
      </c>
      <c r="BB172" s="212"/>
      <c r="BC172" s="212"/>
      <c r="BD172" s="212"/>
      <c r="BE172" s="212"/>
      <c r="BF172" s="212"/>
      <c r="BG172" s="212"/>
      <c r="BH172" s="212"/>
    </row>
    <row r="173" spans="1:60" ht="22.5" outlineLevel="2" x14ac:dyDescent="0.2">
      <c r="A173" s="219"/>
      <c r="B173" s="220"/>
      <c r="C173" s="249" t="s">
        <v>374</v>
      </c>
      <c r="D173" s="244"/>
      <c r="E173" s="244"/>
      <c r="F173" s="244"/>
      <c r="G173" s="244"/>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157</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45" t="str">
        <f>C173</f>
        <v>Příčka sádrokartonová  jednoduchá ocelová konstrukce, 2x opláštěná, tl. 125 mm, s minerální izolací tl. 40 mm, desky impregnované RFI (DFH2)  tl. 12,5 mm. Požární odolnost EI 90.</v>
      </c>
      <c r="BB173" s="212"/>
      <c r="BC173" s="212"/>
      <c r="BD173" s="212"/>
      <c r="BE173" s="212"/>
      <c r="BF173" s="212"/>
      <c r="BG173" s="212"/>
      <c r="BH173" s="212"/>
    </row>
    <row r="174" spans="1:60" outlineLevel="3" x14ac:dyDescent="0.2">
      <c r="A174" s="219"/>
      <c r="B174" s="220"/>
      <c r="C174" s="249" t="s">
        <v>368</v>
      </c>
      <c r="D174" s="244"/>
      <c r="E174" s="244"/>
      <c r="F174" s="244"/>
      <c r="G174" s="244"/>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157</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ht="45" outlineLevel="1" x14ac:dyDescent="0.2">
      <c r="A175" s="236">
        <v>75</v>
      </c>
      <c r="B175" s="237" t="s">
        <v>375</v>
      </c>
      <c r="C175" s="247" t="s">
        <v>376</v>
      </c>
      <c r="D175" s="238" t="s">
        <v>226</v>
      </c>
      <c r="E175" s="239">
        <v>1</v>
      </c>
      <c r="F175" s="240">
        <v>2265</v>
      </c>
      <c r="G175" s="241">
        <f>ROUND(E175*F175,2)</f>
        <v>2265</v>
      </c>
      <c r="H175" s="240">
        <v>1276.17</v>
      </c>
      <c r="I175" s="241">
        <f>ROUND(E175*H175,2)</f>
        <v>1276.17</v>
      </c>
      <c r="J175" s="240">
        <v>988.83</v>
      </c>
      <c r="K175" s="241">
        <f>ROUND(E175*J175,2)</f>
        <v>988.83</v>
      </c>
      <c r="L175" s="241">
        <v>12</v>
      </c>
      <c r="M175" s="241">
        <f>G175*(1+L175/100)</f>
        <v>2536.8000000000002</v>
      </c>
      <c r="N175" s="239">
        <v>5.9139999999999998E-2</v>
      </c>
      <c r="O175" s="239">
        <f>ROUND(E175*N175,2)</f>
        <v>0.06</v>
      </c>
      <c r="P175" s="239">
        <v>0</v>
      </c>
      <c r="Q175" s="239">
        <f>ROUND(E175*P175,2)</f>
        <v>0</v>
      </c>
      <c r="R175" s="241" t="s">
        <v>227</v>
      </c>
      <c r="S175" s="241" t="s">
        <v>151</v>
      </c>
      <c r="T175" s="242" t="s">
        <v>151</v>
      </c>
      <c r="U175" s="222">
        <v>1.2869999999999999</v>
      </c>
      <c r="V175" s="222">
        <f>ROUND(E175*U175,2)</f>
        <v>1.29</v>
      </c>
      <c r="W175" s="222"/>
      <c r="X175" s="222" t="s">
        <v>190</v>
      </c>
      <c r="Y175" s="222" t="s">
        <v>154</v>
      </c>
      <c r="Z175" s="212"/>
      <c r="AA175" s="212"/>
      <c r="AB175" s="212"/>
      <c r="AC175" s="212"/>
      <c r="AD175" s="212"/>
      <c r="AE175" s="212"/>
      <c r="AF175" s="212"/>
      <c r="AG175" s="212" t="s">
        <v>191</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ht="22.5" outlineLevel="2" x14ac:dyDescent="0.2">
      <c r="A176" s="219"/>
      <c r="B176" s="220"/>
      <c r="C176" s="263" t="s">
        <v>316</v>
      </c>
      <c r="D176" s="255"/>
      <c r="E176" s="255"/>
      <c r="F176" s="255"/>
      <c r="G176" s="255"/>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193</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45" t="str">
        <f>C176</f>
        <v>zřízení nosné konstrukce příčky, vložení tepelné izolace tl. do 5 cm, montáž desek, tmelení spár Q2 a úprava rohů. Včetně dodávek materiálu.</v>
      </c>
      <c r="BB176" s="212"/>
      <c r="BC176" s="212"/>
      <c r="BD176" s="212"/>
      <c r="BE176" s="212"/>
      <c r="BF176" s="212"/>
      <c r="BG176" s="212"/>
      <c r="BH176" s="212"/>
    </row>
    <row r="177" spans="1:60" ht="22.5" outlineLevel="2" x14ac:dyDescent="0.2">
      <c r="A177" s="219"/>
      <c r="B177" s="220"/>
      <c r="C177" s="249" t="s">
        <v>377</v>
      </c>
      <c r="D177" s="244"/>
      <c r="E177" s="244"/>
      <c r="F177" s="244"/>
      <c r="G177" s="244"/>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157</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45" t="str">
        <f>C177</f>
        <v>Příčka sádrokartonová  jednoduchá ocelová konstrukce, 2x opláštěná, tl. 127 mm, s minerální izolací tl. 80 mm, desky akustické MA (DF)  tl. 12,5 mm. Požární odolnost EI 90.</v>
      </c>
      <c r="BB177" s="212"/>
      <c r="BC177" s="212"/>
      <c r="BD177" s="212"/>
      <c r="BE177" s="212"/>
      <c r="BF177" s="212"/>
      <c r="BG177" s="212"/>
      <c r="BH177" s="212"/>
    </row>
    <row r="178" spans="1:60" outlineLevel="3" x14ac:dyDescent="0.2">
      <c r="A178" s="219"/>
      <c r="B178" s="220"/>
      <c r="C178" s="249" t="s">
        <v>378</v>
      </c>
      <c r="D178" s="244"/>
      <c r="E178" s="244"/>
      <c r="F178" s="244"/>
      <c r="G178" s="244"/>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157</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49" t="s">
        <v>379</v>
      </c>
      <c r="D179" s="244"/>
      <c r="E179" s="244"/>
      <c r="F179" s="244"/>
      <c r="G179" s="244"/>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157</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ht="33.75" outlineLevel="1" x14ac:dyDescent="0.2">
      <c r="A180" s="236">
        <v>76</v>
      </c>
      <c r="B180" s="237" t="s">
        <v>380</v>
      </c>
      <c r="C180" s="247" t="s">
        <v>381</v>
      </c>
      <c r="D180" s="238" t="s">
        <v>226</v>
      </c>
      <c r="E180" s="239">
        <v>1</v>
      </c>
      <c r="F180" s="240">
        <v>2525</v>
      </c>
      <c r="G180" s="241">
        <f>ROUND(E180*F180,2)</f>
        <v>2525</v>
      </c>
      <c r="H180" s="240">
        <v>1307.98</v>
      </c>
      <c r="I180" s="241">
        <f>ROUND(E180*H180,2)</f>
        <v>1307.98</v>
      </c>
      <c r="J180" s="240">
        <v>1217.02</v>
      </c>
      <c r="K180" s="241">
        <f>ROUND(E180*J180,2)</f>
        <v>1217.02</v>
      </c>
      <c r="L180" s="241">
        <v>12</v>
      </c>
      <c r="M180" s="241">
        <f>G180*(1+L180/100)</f>
        <v>2828.0000000000005</v>
      </c>
      <c r="N180" s="239">
        <v>7.2830000000000006E-2</v>
      </c>
      <c r="O180" s="239">
        <f>ROUND(E180*N180,2)</f>
        <v>7.0000000000000007E-2</v>
      </c>
      <c r="P180" s="239">
        <v>0</v>
      </c>
      <c r="Q180" s="239">
        <f>ROUND(E180*P180,2)</f>
        <v>0</v>
      </c>
      <c r="R180" s="241" t="s">
        <v>227</v>
      </c>
      <c r="S180" s="241" t="s">
        <v>151</v>
      </c>
      <c r="T180" s="242" t="s">
        <v>151</v>
      </c>
      <c r="U180" s="222">
        <v>1.5840000000000001</v>
      </c>
      <c r="V180" s="222">
        <f>ROUND(E180*U180,2)</f>
        <v>1.58</v>
      </c>
      <c r="W180" s="222"/>
      <c r="X180" s="222" t="s">
        <v>190</v>
      </c>
      <c r="Y180" s="222" t="s">
        <v>154</v>
      </c>
      <c r="Z180" s="212"/>
      <c r="AA180" s="212"/>
      <c r="AB180" s="212"/>
      <c r="AC180" s="212"/>
      <c r="AD180" s="212"/>
      <c r="AE180" s="212"/>
      <c r="AF180" s="212"/>
      <c r="AG180" s="212" t="s">
        <v>191</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ht="22.5" outlineLevel="2" x14ac:dyDescent="0.2">
      <c r="A181" s="219"/>
      <c r="B181" s="220"/>
      <c r="C181" s="263" t="s">
        <v>316</v>
      </c>
      <c r="D181" s="255"/>
      <c r="E181" s="255"/>
      <c r="F181" s="255"/>
      <c r="G181" s="255"/>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193</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45" t="str">
        <f>C181</f>
        <v>zřízení nosné konstrukce příčky, vložení tepelné izolace tl. do 5 cm, montáž desek, tmelení spár Q2 a úprava rohů. Včetně dodávek materiálu.</v>
      </c>
      <c r="BB181" s="212"/>
      <c r="BC181" s="212"/>
      <c r="BD181" s="212"/>
      <c r="BE181" s="212"/>
      <c r="BF181" s="212"/>
      <c r="BG181" s="212"/>
      <c r="BH181" s="212"/>
    </row>
    <row r="182" spans="1:60" ht="22.5" outlineLevel="2" x14ac:dyDescent="0.2">
      <c r="A182" s="219"/>
      <c r="B182" s="220"/>
      <c r="C182" s="249" t="s">
        <v>382</v>
      </c>
      <c r="D182" s="244"/>
      <c r="E182" s="244"/>
      <c r="F182" s="244"/>
      <c r="G182" s="244"/>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157</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45" t="str">
        <f>C182</f>
        <v>Příčka sádrokartonová  jednoduchá ocelová konstrukce, 3x opláštěná, tl. 150 mm, s minerální izolací tl. 60 mm, desky protipožární RF (DF)  tl. 12,5 mm. Požární odolnost EI 120.</v>
      </c>
      <c r="BB182" s="212"/>
      <c r="BC182" s="212"/>
      <c r="BD182" s="212"/>
      <c r="BE182" s="212"/>
      <c r="BF182" s="212"/>
      <c r="BG182" s="212"/>
      <c r="BH182" s="212"/>
    </row>
    <row r="183" spans="1:60" outlineLevel="3" x14ac:dyDescent="0.2">
      <c r="A183" s="219"/>
      <c r="B183" s="220"/>
      <c r="C183" s="249" t="s">
        <v>330</v>
      </c>
      <c r="D183" s="244"/>
      <c r="E183" s="244"/>
      <c r="F183" s="244"/>
      <c r="G183" s="244"/>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157</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ht="33.75" outlineLevel="1" x14ac:dyDescent="0.2">
      <c r="A184" s="236">
        <v>77</v>
      </c>
      <c r="B184" s="237" t="s">
        <v>383</v>
      </c>
      <c r="C184" s="247" t="s">
        <v>384</v>
      </c>
      <c r="D184" s="238" t="s">
        <v>226</v>
      </c>
      <c r="E184" s="239">
        <v>1</v>
      </c>
      <c r="F184" s="240">
        <v>2890</v>
      </c>
      <c r="G184" s="241">
        <f>ROUND(E184*F184,2)</f>
        <v>2890</v>
      </c>
      <c r="H184" s="240">
        <v>1672.98</v>
      </c>
      <c r="I184" s="241">
        <f>ROUND(E184*H184,2)</f>
        <v>1672.98</v>
      </c>
      <c r="J184" s="240">
        <v>1217.02</v>
      </c>
      <c r="K184" s="241">
        <f>ROUND(E184*J184,2)</f>
        <v>1217.02</v>
      </c>
      <c r="L184" s="241">
        <v>12</v>
      </c>
      <c r="M184" s="241">
        <f>G184*(1+L184/100)</f>
        <v>3236.8</v>
      </c>
      <c r="N184" s="239">
        <v>7.9289999999999999E-2</v>
      </c>
      <c r="O184" s="239">
        <f>ROUND(E184*N184,2)</f>
        <v>0.08</v>
      </c>
      <c r="P184" s="239">
        <v>0</v>
      </c>
      <c r="Q184" s="239">
        <f>ROUND(E184*P184,2)</f>
        <v>0</v>
      </c>
      <c r="R184" s="241" t="s">
        <v>227</v>
      </c>
      <c r="S184" s="241" t="s">
        <v>151</v>
      </c>
      <c r="T184" s="242" t="s">
        <v>151</v>
      </c>
      <c r="U184" s="222">
        <v>1.5840000000000001</v>
      </c>
      <c r="V184" s="222">
        <f>ROUND(E184*U184,2)</f>
        <v>1.58</v>
      </c>
      <c r="W184" s="222"/>
      <c r="X184" s="222" t="s">
        <v>190</v>
      </c>
      <c r="Y184" s="222" t="s">
        <v>154</v>
      </c>
      <c r="Z184" s="212"/>
      <c r="AA184" s="212"/>
      <c r="AB184" s="212"/>
      <c r="AC184" s="212"/>
      <c r="AD184" s="212"/>
      <c r="AE184" s="212"/>
      <c r="AF184" s="212"/>
      <c r="AG184" s="212" t="s">
        <v>191</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22.5" outlineLevel="2" x14ac:dyDescent="0.2">
      <c r="A185" s="219"/>
      <c r="B185" s="220"/>
      <c r="C185" s="263" t="s">
        <v>316</v>
      </c>
      <c r="D185" s="255"/>
      <c r="E185" s="255"/>
      <c r="F185" s="255"/>
      <c r="G185" s="255"/>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193</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45" t="str">
        <f>C185</f>
        <v>zřízení nosné konstrukce příčky, vložení tepelné izolace tl. do 5 cm, montáž desek, tmelení spár Q2 a úprava rohů. Včetně dodávek materiálu.</v>
      </c>
      <c r="BB185" s="212"/>
      <c r="BC185" s="212"/>
      <c r="BD185" s="212"/>
      <c r="BE185" s="212"/>
      <c r="BF185" s="212"/>
      <c r="BG185" s="212"/>
      <c r="BH185" s="212"/>
    </row>
    <row r="186" spans="1:60" ht="22.5" outlineLevel="2" x14ac:dyDescent="0.2">
      <c r="A186" s="219"/>
      <c r="B186" s="220"/>
      <c r="C186" s="249" t="s">
        <v>385</v>
      </c>
      <c r="D186" s="244"/>
      <c r="E186" s="244"/>
      <c r="F186" s="244"/>
      <c r="G186" s="244"/>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157</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45" t="str">
        <f>C186</f>
        <v>Příčka sádrokartonová jednoduchá ocelová konstrukce, 3x opláštěná, tl. 175 mm, s minerální izolací tl. 80 mm, desky protipožární RF (DF)  tl. 12,5 mm. Požární odolnost EI 120.</v>
      </c>
      <c r="BB186" s="212"/>
      <c r="BC186" s="212"/>
      <c r="BD186" s="212"/>
      <c r="BE186" s="212"/>
      <c r="BF186" s="212"/>
      <c r="BG186" s="212"/>
      <c r="BH186" s="212"/>
    </row>
    <row r="187" spans="1:60" outlineLevel="3" x14ac:dyDescent="0.2">
      <c r="A187" s="219"/>
      <c r="B187" s="220"/>
      <c r="C187" s="249" t="s">
        <v>330</v>
      </c>
      <c r="D187" s="244"/>
      <c r="E187" s="244"/>
      <c r="F187" s="244"/>
      <c r="G187" s="244"/>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157</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ht="45" outlineLevel="1" x14ac:dyDescent="0.2">
      <c r="A188" s="236">
        <v>78</v>
      </c>
      <c r="B188" s="237" t="s">
        <v>386</v>
      </c>
      <c r="C188" s="247" t="s">
        <v>387</v>
      </c>
      <c r="D188" s="238" t="s">
        <v>226</v>
      </c>
      <c r="E188" s="239">
        <v>1</v>
      </c>
      <c r="F188" s="240">
        <v>3385</v>
      </c>
      <c r="G188" s="241">
        <f>ROUND(E188*F188,2)</f>
        <v>3385</v>
      </c>
      <c r="H188" s="240">
        <v>2167.98</v>
      </c>
      <c r="I188" s="241">
        <f>ROUND(E188*H188,2)</f>
        <v>2167.98</v>
      </c>
      <c r="J188" s="240">
        <v>1217.02</v>
      </c>
      <c r="K188" s="241">
        <f>ROUND(E188*J188,2)</f>
        <v>1217.02</v>
      </c>
      <c r="L188" s="241">
        <v>12</v>
      </c>
      <c r="M188" s="241">
        <f>G188*(1+L188/100)</f>
        <v>3791.2000000000003</v>
      </c>
      <c r="N188" s="239">
        <v>7.9289999999999999E-2</v>
      </c>
      <c r="O188" s="239">
        <f>ROUND(E188*N188,2)</f>
        <v>0.08</v>
      </c>
      <c r="P188" s="239">
        <v>0</v>
      </c>
      <c r="Q188" s="239">
        <f>ROUND(E188*P188,2)</f>
        <v>0</v>
      </c>
      <c r="R188" s="241" t="s">
        <v>227</v>
      </c>
      <c r="S188" s="241" t="s">
        <v>151</v>
      </c>
      <c r="T188" s="242" t="s">
        <v>151</v>
      </c>
      <c r="U188" s="222">
        <v>1.5840000000000001</v>
      </c>
      <c r="V188" s="222">
        <f>ROUND(E188*U188,2)</f>
        <v>1.58</v>
      </c>
      <c r="W188" s="222"/>
      <c r="X188" s="222" t="s">
        <v>190</v>
      </c>
      <c r="Y188" s="222" t="s">
        <v>154</v>
      </c>
      <c r="Z188" s="212"/>
      <c r="AA188" s="212"/>
      <c r="AB188" s="212"/>
      <c r="AC188" s="212"/>
      <c r="AD188" s="212"/>
      <c r="AE188" s="212"/>
      <c r="AF188" s="212"/>
      <c r="AG188" s="212" t="s">
        <v>191</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ht="22.5" outlineLevel="2" x14ac:dyDescent="0.2">
      <c r="A189" s="219"/>
      <c r="B189" s="220"/>
      <c r="C189" s="263" t="s">
        <v>316</v>
      </c>
      <c r="D189" s="255"/>
      <c r="E189" s="255"/>
      <c r="F189" s="255"/>
      <c r="G189" s="255"/>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193</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45" t="str">
        <f>C189</f>
        <v>zřízení nosné konstrukce příčky, vložení tepelné izolace tl. do 5 cm, montáž desek, tmelení spár Q2 a úprava rohů. Včetně dodávek materiálu.</v>
      </c>
      <c r="BB189" s="212"/>
      <c r="BC189" s="212"/>
      <c r="BD189" s="212"/>
      <c r="BE189" s="212"/>
      <c r="BF189" s="212"/>
      <c r="BG189" s="212"/>
      <c r="BH189" s="212"/>
    </row>
    <row r="190" spans="1:60" ht="22.5" outlineLevel="2" x14ac:dyDescent="0.2">
      <c r="A190" s="219"/>
      <c r="B190" s="220"/>
      <c r="C190" s="249" t="s">
        <v>388</v>
      </c>
      <c r="D190" s="244"/>
      <c r="E190" s="244"/>
      <c r="F190" s="244"/>
      <c r="G190" s="244"/>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157</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45" t="str">
        <f>C190</f>
        <v>Příčka sádrokartonová  jednoduchá ocelová konstrukce, 3x opláštěná, tl. 175 mm, s minerální izolací tl. 80 mm, desky protipožární impregnované RFI (DFH2)  tl. 12,5 mm. Požární odolnost EI 120.</v>
      </c>
      <c r="BB190" s="212"/>
      <c r="BC190" s="212"/>
      <c r="BD190" s="212"/>
      <c r="BE190" s="212"/>
      <c r="BF190" s="212"/>
      <c r="BG190" s="212"/>
      <c r="BH190" s="212"/>
    </row>
    <row r="191" spans="1:60" outlineLevel="3" x14ac:dyDescent="0.2">
      <c r="A191" s="219"/>
      <c r="B191" s="220"/>
      <c r="C191" s="249" t="s">
        <v>330</v>
      </c>
      <c r="D191" s="244"/>
      <c r="E191" s="244"/>
      <c r="F191" s="244"/>
      <c r="G191" s="244"/>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157</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ht="33.75" outlineLevel="1" x14ac:dyDescent="0.2">
      <c r="A192" s="236">
        <v>79</v>
      </c>
      <c r="B192" s="237" t="s">
        <v>389</v>
      </c>
      <c r="C192" s="247" t="s">
        <v>390</v>
      </c>
      <c r="D192" s="238" t="s">
        <v>226</v>
      </c>
      <c r="E192" s="239">
        <v>1</v>
      </c>
      <c r="F192" s="240">
        <v>2370</v>
      </c>
      <c r="G192" s="241">
        <f>ROUND(E192*F192,2)</f>
        <v>2370</v>
      </c>
      <c r="H192" s="240">
        <v>1084.58</v>
      </c>
      <c r="I192" s="241">
        <f>ROUND(E192*H192,2)</f>
        <v>1084.58</v>
      </c>
      <c r="J192" s="240">
        <v>1285.42</v>
      </c>
      <c r="K192" s="241">
        <f>ROUND(E192*J192,2)</f>
        <v>1285.42</v>
      </c>
      <c r="L192" s="241">
        <v>12</v>
      </c>
      <c r="M192" s="241">
        <f>G192*(1+L192/100)</f>
        <v>2654.4</v>
      </c>
      <c r="N192" s="239">
        <v>5.0889999999999998E-2</v>
      </c>
      <c r="O192" s="239">
        <f>ROUND(E192*N192,2)</f>
        <v>0.05</v>
      </c>
      <c r="P192" s="239">
        <v>0</v>
      </c>
      <c r="Q192" s="239">
        <f>ROUND(E192*P192,2)</f>
        <v>0</v>
      </c>
      <c r="R192" s="241" t="s">
        <v>227</v>
      </c>
      <c r="S192" s="241" t="s">
        <v>151</v>
      </c>
      <c r="T192" s="242" t="s">
        <v>151</v>
      </c>
      <c r="U192" s="222">
        <v>1.673</v>
      </c>
      <c r="V192" s="222">
        <f>ROUND(E192*U192,2)</f>
        <v>1.67</v>
      </c>
      <c r="W192" s="222"/>
      <c r="X192" s="222" t="s">
        <v>190</v>
      </c>
      <c r="Y192" s="222" t="s">
        <v>154</v>
      </c>
      <c r="Z192" s="212"/>
      <c r="AA192" s="212"/>
      <c r="AB192" s="212"/>
      <c r="AC192" s="212"/>
      <c r="AD192" s="212"/>
      <c r="AE192" s="212"/>
      <c r="AF192" s="212"/>
      <c r="AG192" s="212" t="s">
        <v>191</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22.5" outlineLevel="2" x14ac:dyDescent="0.2">
      <c r="A193" s="219"/>
      <c r="B193" s="220"/>
      <c r="C193" s="263" t="s">
        <v>316</v>
      </c>
      <c r="D193" s="255"/>
      <c r="E193" s="255"/>
      <c r="F193" s="255"/>
      <c r="G193" s="255"/>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193</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45" t="str">
        <f>C193</f>
        <v>zřízení nosné konstrukce příčky, vložení tepelné izolace tl. do 5 cm, montáž desek, tmelení spár Q2 a úprava rohů. Včetně dodávek materiálu.</v>
      </c>
      <c r="BB193" s="212"/>
      <c r="BC193" s="212"/>
      <c r="BD193" s="212"/>
      <c r="BE193" s="212"/>
      <c r="BF193" s="212"/>
      <c r="BG193" s="212"/>
      <c r="BH193" s="212"/>
    </row>
    <row r="194" spans="1:60" ht="22.5" outlineLevel="2" x14ac:dyDescent="0.2">
      <c r="A194" s="219"/>
      <c r="B194" s="220"/>
      <c r="C194" s="249" t="s">
        <v>391</v>
      </c>
      <c r="D194" s="244"/>
      <c r="E194" s="244"/>
      <c r="F194" s="244"/>
      <c r="G194" s="244"/>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157</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45" t="str">
        <f>C194</f>
        <v>Příčka sádrokartonová  dvojitá ocelová konstrukce, 2x opláštěná, tl. 205 mm, s minerální izolací tl. 50 mm, desky standard RB (A)  tl. 12,5 mm. Požární odolnost EI 60.</v>
      </c>
      <c r="BB194" s="212"/>
      <c r="BC194" s="212"/>
      <c r="BD194" s="212"/>
      <c r="BE194" s="212"/>
      <c r="BF194" s="212"/>
      <c r="BG194" s="212"/>
      <c r="BH194" s="212"/>
    </row>
    <row r="195" spans="1:60" outlineLevel="3" x14ac:dyDescent="0.2">
      <c r="A195" s="219"/>
      <c r="B195" s="220"/>
      <c r="C195" s="249" t="s">
        <v>334</v>
      </c>
      <c r="D195" s="244"/>
      <c r="E195" s="244"/>
      <c r="F195" s="244"/>
      <c r="G195" s="244"/>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157</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ht="33.75" outlineLevel="1" x14ac:dyDescent="0.2">
      <c r="A196" s="236">
        <v>80</v>
      </c>
      <c r="B196" s="237" t="s">
        <v>392</v>
      </c>
      <c r="C196" s="247" t="s">
        <v>393</v>
      </c>
      <c r="D196" s="238" t="s">
        <v>226</v>
      </c>
      <c r="E196" s="239">
        <v>1</v>
      </c>
      <c r="F196" s="240">
        <v>2560</v>
      </c>
      <c r="G196" s="241">
        <f>ROUND(E196*F196,2)</f>
        <v>2560</v>
      </c>
      <c r="H196" s="240">
        <v>1274.58</v>
      </c>
      <c r="I196" s="241">
        <f>ROUND(E196*H196,2)</f>
        <v>1274.58</v>
      </c>
      <c r="J196" s="240">
        <v>1285.42</v>
      </c>
      <c r="K196" s="241">
        <f>ROUND(E196*J196,2)</f>
        <v>1285.42</v>
      </c>
      <c r="L196" s="241">
        <v>12</v>
      </c>
      <c r="M196" s="241">
        <f>G196*(1+L196/100)</f>
        <v>2867.2000000000003</v>
      </c>
      <c r="N196" s="239">
        <v>5.4149999999999997E-2</v>
      </c>
      <c r="O196" s="239">
        <f>ROUND(E196*N196,2)</f>
        <v>0.05</v>
      </c>
      <c r="P196" s="239">
        <v>0</v>
      </c>
      <c r="Q196" s="239">
        <f>ROUND(E196*P196,2)</f>
        <v>0</v>
      </c>
      <c r="R196" s="241" t="s">
        <v>227</v>
      </c>
      <c r="S196" s="241" t="s">
        <v>151</v>
      </c>
      <c r="T196" s="242" t="s">
        <v>151</v>
      </c>
      <c r="U196" s="222">
        <v>1.673</v>
      </c>
      <c r="V196" s="222">
        <f>ROUND(E196*U196,2)</f>
        <v>1.67</v>
      </c>
      <c r="W196" s="222"/>
      <c r="X196" s="222" t="s">
        <v>190</v>
      </c>
      <c r="Y196" s="222" t="s">
        <v>154</v>
      </c>
      <c r="Z196" s="212"/>
      <c r="AA196" s="212"/>
      <c r="AB196" s="212"/>
      <c r="AC196" s="212"/>
      <c r="AD196" s="212"/>
      <c r="AE196" s="212"/>
      <c r="AF196" s="212"/>
      <c r="AG196" s="212" t="s">
        <v>191</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22.5" outlineLevel="2" x14ac:dyDescent="0.2">
      <c r="A197" s="219"/>
      <c r="B197" s="220"/>
      <c r="C197" s="263" t="s">
        <v>316</v>
      </c>
      <c r="D197" s="255"/>
      <c r="E197" s="255"/>
      <c r="F197" s="255"/>
      <c r="G197" s="255"/>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193</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45" t="str">
        <f>C197</f>
        <v>zřízení nosné konstrukce příčky, vložení tepelné izolace tl. do 5 cm, montáž desek, tmelení spár Q2 a úprava rohů. Včetně dodávek materiálu.</v>
      </c>
      <c r="BB197" s="212"/>
      <c r="BC197" s="212"/>
      <c r="BD197" s="212"/>
      <c r="BE197" s="212"/>
      <c r="BF197" s="212"/>
      <c r="BG197" s="212"/>
      <c r="BH197" s="212"/>
    </row>
    <row r="198" spans="1:60" ht="22.5" outlineLevel="2" x14ac:dyDescent="0.2">
      <c r="A198" s="219"/>
      <c r="B198" s="220"/>
      <c r="C198" s="249" t="s">
        <v>394</v>
      </c>
      <c r="D198" s="244"/>
      <c r="E198" s="244"/>
      <c r="F198" s="244"/>
      <c r="G198" s="244"/>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157</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45" t="str">
        <f>C198</f>
        <v>Příčka sádrokartonová dvojitá ocelová konstrukce, 2x opláštěná, tl. 205 mm, s minerální izolací tl. 50 mm, desky protipožární RF (DF)  tl. 12,5 mm. Požární odolnost EI 90.</v>
      </c>
      <c r="BB198" s="212"/>
      <c r="BC198" s="212"/>
      <c r="BD198" s="212"/>
      <c r="BE198" s="212"/>
      <c r="BF198" s="212"/>
      <c r="BG198" s="212"/>
      <c r="BH198" s="212"/>
    </row>
    <row r="199" spans="1:60" outlineLevel="3" x14ac:dyDescent="0.2">
      <c r="A199" s="219"/>
      <c r="B199" s="220"/>
      <c r="C199" s="249" t="s">
        <v>330</v>
      </c>
      <c r="D199" s="244"/>
      <c r="E199" s="244"/>
      <c r="F199" s="244"/>
      <c r="G199" s="244"/>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157</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ht="33.75" outlineLevel="1" x14ac:dyDescent="0.2">
      <c r="A200" s="236">
        <v>81</v>
      </c>
      <c r="B200" s="237" t="s">
        <v>395</v>
      </c>
      <c r="C200" s="247" t="s">
        <v>396</v>
      </c>
      <c r="D200" s="238" t="s">
        <v>226</v>
      </c>
      <c r="E200" s="239">
        <v>1</v>
      </c>
      <c r="F200" s="240">
        <v>2655</v>
      </c>
      <c r="G200" s="241">
        <f>ROUND(E200*F200,2)</f>
        <v>2655</v>
      </c>
      <c r="H200" s="240">
        <v>1369.58</v>
      </c>
      <c r="I200" s="241">
        <f>ROUND(E200*H200,2)</f>
        <v>1369.58</v>
      </c>
      <c r="J200" s="240">
        <v>1285.42</v>
      </c>
      <c r="K200" s="241">
        <f>ROUND(E200*J200,2)</f>
        <v>1285.42</v>
      </c>
      <c r="L200" s="241">
        <v>12</v>
      </c>
      <c r="M200" s="241">
        <f>G200*(1+L200/100)</f>
        <v>2973.6000000000004</v>
      </c>
      <c r="N200" s="239">
        <v>5.1310000000000001E-2</v>
      </c>
      <c r="O200" s="239">
        <f>ROUND(E200*N200,2)</f>
        <v>0.05</v>
      </c>
      <c r="P200" s="239">
        <v>0</v>
      </c>
      <c r="Q200" s="239">
        <f>ROUND(E200*P200,2)</f>
        <v>0</v>
      </c>
      <c r="R200" s="241" t="s">
        <v>227</v>
      </c>
      <c r="S200" s="241" t="s">
        <v>151</v>
      </c>
      <c r="T200" s="242" t="s">
        <v>151</v>
      </c>
      <c r="U200" s="222">
        <v>1.673</v>
      </c>
      <c r="V200" s="222">
        <f>ROUND(E200*U200,2)</f>
        <v>1.67</v>
      </c>
      <c r="W200" s="222"/>
      <c r="X200" s="222" t="s">
        <v>190</v>
      </c>
      <c r="Y200" s="222" t="s">
        <v>154</v>
      </c>
      <c r="Z200" s="212"/>
      <c r="AA200" s="212"/>
      <c r="AB200" s="212"/>
      <c r="AC200" s="212"/>
      <c r="AD200" s="212"/>
      <c r="AE200" s="212"/>
      <c r="AF200" s="212"/>
      <c r="AG200" s="212" t="s">
        <v>191</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ht="22.5" outlineLevel="2" x14ac:dyDescent="0.2">
      <c r="A201" s="219"/>
      <c r="B201" s="220"/>
      <c r="C201" s="263" t="s">
        <v>316</v>
      </c>
      <c r="D201" s="255"/>
      <c r="E201" s="255"/>
      <c r="F201" s="255"/>
      <c r="G201" s="255"/>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193</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45" t="str">
        <f>C201</f>
        <v>zřízení nosné konstrukce příčky, vložení tepelné izolace tl. do 5 cm, montáž desek, tmelení spár Q2 a úprava rohů. Včetně dodávek materiálu.</v>
      </c>
      <c r="BB201" s="212"/>
      <c r="BC201" s="212"/>
      <c r="BD201" s="212"/>
      <c r="BE201" s="212"/>
      <c r="BF201" s="212"/>
      <c r="BG201" s="212"/>
      <c r="BH201" s="212"/>
    </row>
    <row r="202" spans="1:60" ht="22.5" outlineLevel="2" x14ac:dyDescent="0.2">
      <c r="A202" s="219"/>
      <c r="B202" s="220"/>
      <c r="C202" s="249" t="s">
        <v>397</v>
      </c>
      <c r="D202" s="244"/>
      <c r="E202" s="244"/>
      <c r="F202" s="244"/>
      <c r="G202" s="244"/>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157</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45" t="str">
        <f>C202</f>
        <v>Příčka sádrokartonová  dvojitá ocelová konstrukce, 2x opláštěná, tl. 205 mm, s minerální izolací tl. 50 mm, desky impregnované RBI (H2)  tl. 12,5 mm. Požární odolnost EI 60.</v>
      </c>
      <c r="BB202" s="212"/>
      <c r="BC202" s="212"/>
      <c r="BD202" s="212"/>
      <c r="BE202" s="212"/>
      <c r="BF202" s="212"/>
      <c r="BG202" s="212"/>
      <c r="BH202" s="212"/>
    </row>
    <row r="203" spans="1:60" outlineLevel="3" x14ac:dyDescent="0.2">
      <c r="A203" s="219"/>
      <c r="B203" s="220"/>
      <c r="C203" s="249" t="s">
        <v>334</v>
      </c>
      <c r="D203" s="244"/>
      <c r="E203" s="244"/>
      <c r="F203" s="244"/>
      <c r="G203" s="244"/>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157</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ht="45" outlineLevel="1" x14ac:dyDescent="0.2">
      <c r="A204" s="236">
        <v>82</v>
      </c>
      <c r="B204" s="237" t="s">
        <v>398</v>
      </c>
      <c r="C204" s="247" t="s">
        <v>399</v>
      </c>
      <c r="D204" s="238" t="s">
        <v>226</v>
      </c>
      <c r="E204" s="239">
        <v>1</v>
      </c>
      <c r="F204" s="240">
        <v>2890</v>
      </c>
      <c r="G204" s="241">
        <f>ROUND(E204*F204,2)</f>
        <v>2890</v>
      </c>
      <c r="H204" s="240">
        <v>1604.58</v>
      </c>
      <c r="I204" s="241">
        <f>ROUND(E204*H204,2)</f>
        <v>1604.58</v>
      </c>
      <c r="J204" s="240">
        <v>1285.42</v>
      </c>
      <c r="K204" s="241">
        <f>ROUND(E204*J204,2)</f>
        <v>1285.42</v>
      </c>
      <c r="L204" s="241">
        <v>12</v>
      </c>
      <c r="M204" s="241">
        <f>G204*(1+L204/100)</f>
        <v>3236.8</v>
      </c>
      <c r="N204" s="239">
        <v>5.4149999999999997E-2</v>
      </c>
      <c r="O204" s="239">
        <f>ROUND(E204*N204,2)</f>
        <v>0.05</v>
      </c>
      <c r="P204" s="239">
        <v>0</v>
      </c>
      <c r="Q204" s="239">
        <f>ROUND(E204*P204,2)</f>
        <v>0</v>
      </c>
      <c r="R204" s="241" t="s">
        <v>227</v>
      </c>
      <c r="S204" s="241" t="s">
        <v>151</v>
      </c>
      <c r="T204" s="242" t="s">
        <v>151</v>
      </c>
      <c r="U204" s="222">
        <v>1.673</v>
      </c>
      <c r="V204" s="222">
        <f>ROUND(E204*U204,2)</f>
        <v>1.67</v>
      </c>
      <c r="W204" s="222"/>
      <c r="X204" s="222" t="s">
        <v>190</v>
      </c>
      <c r="Y204" s="222" t="s">
        <v>154</v>
      </c>
      <c r="Z204" s="212"/>
      <c r="AA204" s="212"/>
      <c r="AB204" s="212"/>
      <c r="AC204" s="212"/>
      <c r="AD204" s="212"/>
      <c r="AE204" s="212"/>
      <c r="AF204" s="212"/>
      <c r="AG204" s="212" t="s">
        <v>191</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ht="22.5" outlineLevel="2" x14ac:dyDescent="0.2">
      <c r="A205" s="219"/>
      <c r="B205" s="220"/>
      <c r="C205" s="263" t="s">
        <v>316</v>
      </c>
      <c r="D205" s="255"/>
      <c r="E205" s="255"/>
      <c r="F205" s="255"/>
      <c r="G205" s="255"/>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193</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45" t="str">
        <f>C205</f>
        <v>zřízení nosné konstrukce příčky, vložení tepelné izolace tl. do 5 cm, montáž desek, tmelení spár Q2 a úprava rohů. Včetně dodávek materiálu.</v>
      </c>
      <c r="BB205" s="212"/>
      <c r="BC205" s="212"/>
      <c r="BD205" s="212"/>
      <c r="BE205" s="212"/>
      <c r="BF205" s="212"/>
      <c r="BG205" s="212"/>
      <c r="BH205" s="212"/>
    </row>
    <row r="206" spans="1:60" ht="22.5" outlineLevel="2" x14ac:dyDescent="0.2">
      <c r="A206" s="219"/>
      <c r="B206" s="220"/>
      <c r="C206" s="249" t="s">
        <v>400</v>
      </c>
      <c r="D206" s="244"/>
      <c r="E206" s="244"/>
      <c r="F206" s="244"/>
      <c r="G206" s="244"/>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157</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45" t="str">
        <f>C206</f>
        <v>Příčka sádrokartonová , dvojitá ocelová konstrukce, 2x opláštěná, tl. 205 mm, s minerální izolací tl. 50 mm, desky protipožární impregnované RFI (DFH2)  tl. 12,5 mm. Požární odolnost EI 90.</v>
      </c>
      <c r="BB206" s="212"/>
      <c r="BC206" s="212"/>
      <c r="BD206" s="212"/>
      <c r="BE206" s="212"/>
      <c r="BF206" s="212"/>
      <c r="BG206" s="212"/>
      <c r="BH206" s="212"/>
    </row>
    <row r="207" spans="1:60" outlineLevel="3" x14ac:dyDescent="0.2">
      <c r="A207" s="219"/>
      <c r="B207" s="220"/>
      <c r="C207" s="249" t="s">
        <v>330</v>
      </c>
      <c r="D207" s="244"/>
      <c r="E207" s="244"/>
      <c r="F207" s="244"/>
      <c r="G207" s="244"/>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157</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45" outlineLevel="1" x14ac:dyDescent="0.2">
      <c r="A208" s="236">
        <v>83</v>
      </c>
      <c r="B208" s="237" t="s">
        <v>401</v>
      </c>
      <c r="C208" s="247" t="s">
        <v>402</v>
      </c>
      <c r="D208" s="238" t="s">
        <v>226</v>
      </c>
      <c r="E208" s="239">
        <v>1</v>
      </c>
      <c r="F208" s="240">
        <v>2830</v>
      </c>
      <c r="G208" s="241">
        <f>ROUND(E208*F208,2)</f>
        <v>2830</v>
      </c>
      <c r="H208" s="240">
        <v>1423.96</v>
      </c>
      <c r="I208" s="241">
        <f>ROUND(E208*H208,2)</f>
        <v>1423.96</v>
      </c>
      <c r="J208" s="240">
        <v>1406.04</v>
      </c>
      <c r="K208" s="241">
        <f>ROUND(E208*J208,2)</f>
        <v>1406.04</v>
      </c>
      <c r="L208" s="241">
        <v>12</v>
      </c>
      <c r="M208" s="241">
        <f>G208*(1+L208/100)</f>
        <v>3169.6000000000004</v>
      </c>
      <c r="N208" s="239">
        <v>5.0970000000000001E-2</v>
      </c>
      <c r="O208" s="239">
        <f>ROUND(E208*N208,2)</f>
        <v>0.05</v>
      </c>
      <c r="P208" s="239">
        <v>0</v>
      </c>
      <c r="Q208" s="239">
        <f>ROUND(E208*P208,2)</f>
        <v>0</v>
      </c>
      <c r="R208" s="241" t="s">
        <v>227</v>
      </c>
      <c r="S208" s="241" t="s">
        <v>151</v>
      </c>
      <c r="T208" s="242" t="s">
        <v>151</v>
      </c>
      <c r="U208" s="222">
        <v>1.9810000000000001</v>
      </c>
      <c r="V208" s="222">
        <f>ROUND(E208*U208,2)</f>
        <v>1.98</v>
      </c>
      <c r="W208" s="222"/>
      <c r="X208" s="222" t="s">
        <v>190</v>
      </c>
      <c r="Y208" s="222" t="s">
        <v>154</v>
      </c>
      <c r="Z208" s="212"/>
      <c r="AA208" s="212"/>
      <c r="AB208" s="212"/>
      <c r="AC208" s="212"/>
      <c r="AD208" s="212"/>
      <c r="AE208" s="212"/>
      <c r="AF208" s="212"/>
      <c r="AG208" s="212" t="s">
        <v>191</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ht="22.5" outlineLevel="2" x14ac:dyDescent="0.2">
      <c r="A209" s="219"/>
      <c r="B209" s="220"/>
      <c r="C209" s="263" t="s">
        <v>316</v>
      </c>
      <c r="D209" s="255"/>
      <c r="E209" s="255"/>
      <c r="F209" s="255"/>
      <c r="G209" s="255"/>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193</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45" t="str">
        <f>C209</f>
        <v>zřízení nosné konstrukce příčky, vložení tepelné izolace tl. do 5 cm, montáž desek, tmelení spár Q2 a úprava rohů. Včetně dodávek materiálu.</v>
      </c>
      <c r="BB209" s="212"/>
      <c r="BC209" s="212"/>
      <c r="BD209" s="212"/>
      <c r="BE209" s="212"/>
      <c r="BF209" s="212"/>
      <c r="BG209" s="212"/>
      <c r="BH209" s="212"/>
    </row>
    <row r="210" spans="1:60" outlineLevel="2" x14ac:dyDescent="0.2">
      <c r="A210" s="219"/>
      <c r="B210" s="220"/>
      <c r="C210" s="249" t="s">
        <v>403</v>
      </c>
      <c r="D210" s="244"/>
      <c r="E210" s="244"/>
      <c r="F210" s="244"/>
      <c r="G210" s="244"/>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157</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ht="22.5" outlineLevel="3" x14ac:dyDescent="0.2">
      <c r="A211" s="219"/>
      <c r="B211" s="220"/>
      <c r="C211" s="249" t="s">
        <v>404</v>
      </c>
      <c r="D211" s="244"/>
      <c r="E211" s="244"/>
      <c r="F211" s="244"/>
      <c r="G211" s="244"/>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157</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45" t="str">
        <f>C211</f>
        <v>V položce jsou zakalkulovány náklady na zřízení nosné konstrukce, vložení tepelné izolace tl. 5 cm, dodávka a montáž desek včetně úpravy spar a rohů.</v>
      </c>
      <c r="BB211" s="212"/>
      <c r="BC211" s="212"/>
      <c r="BD211" s="212"/>
      <c r="BE211" s="212"/>
      <c r="BF211" s="212"/>
      <c r="BG211" s="212"/>
      <c r="BH211" s="212"/>
    </row>
    <row r="212" spans="1:60" outlineLevel="3" x14ac:dyDescent="0.2">
      <c r="A212" s="219"/>
      <c r="B212" s="220"/>
      <c r="C212" s="249" t="s">
        <v>405</v>
      </c>
      <c r="D212" s="244"/>
      <c r="E212" s="244"/>
      <c r="F212" s="244"/>
      <c r="G212" s="244"/>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157</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ht="33.75" outlineLevel="1" x14ac:dyDescent="0.2">
      <c r="A213" s="236">
        <v>84</v>
      </c>
      <c r="B213" s="237" t="s">
        <v>406</v>
      </c>
      <c r="C213" s="247" t="s">
        <v>407</v>
      </c>
      <c r="D213" s="238" t="s">
        <v>226</v>
      </c>
      <c r="E213" s="239">
        <v>1</v>
      </c>
      <c r="F213" s="240">
        <v>2710</v>
      </c>
      <c r="G213" s="241">
        <f>ROUND(E213*F213,2)</f>
        <v>2710</v>
      </c>
      <c r="H213" s="240">
        <v>1303.96</v>
      </c>
      <c r="I213" s="241">
        <f>ROUND(E213*H213,2)</f>
        <v>1303.96</v>
      </c>
      <c r="J213" s="240">
        <v>1406.04</v>
      </c>
      <c r="K213" s="241">
        <f>ROUND(E213*J213,2)</f>
        <v>1406.04</v>
      </c>
      <c r="L213" s="241">
        <v>12</v>
      </c>
      <c r="M213" s="241">
        <f>G213*(1+L213/100)</f>
        <v>3035.2000000000003</v>
      </c>
      <c r="N213" s="239">
        <v>4.4670000000000001E-2</v>
      </c>
      <c r="O213" s="239">
        <f>ROUND(E213*N213,2)</f>
        <v>0.04</v>
      </c>
      <c r="P213" s="239">
        <v>0</v>
      </c>
      <c r="Q213" s="239">
        <f>ROUND(E213*P213,2)</f>
        <v>0</v>
      </c>
      <c r="R213" s="241" t="s">
        <v>227</v>
      </c>
      <c r="S213" s="241" t="s">
        <v>151</v>
      </c>
      <c r="T213" s="242" t="s">
        <v>151</v>
      </c>
      <c r="U213" s="222">
        <v>1.9810000000000001</v>
      </c>
      <c r="V213" s="222">
        <f>ROUND(E213*U213,2)</f>
        <v>1.98</v>
      </c>
      <c r="W213" s="222"/>
      <c r="X213" s="222" t="s">
        <v>190</v>
      </c>
      <c r="Y213" s="222" t="s">
        <v>154</v>
      </c>
      <c r="Z213" s="212"/>
      <c r="AA213" s="212"/>
      <c r="AB213" s="212"/>
      <c r="AC213" s="212"/>
      <c r="AD213" s="212"/>
      <c r="AE213" s="212"/>
      <c r="AF213" s="212"/>
      <c r="AG213" s="212" t="s">
        <v>191</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ht="22.5" outlineLevel="2" x14ac:dyDescent="0.2">
      <c r="A214" s="219"/>
      <c r="B214" s="220"/>
      <c r="C214" s="263" t="s">
        <v>316</v>
      </c>
      <c r="D214" s="255"/>
      <c r="E214" s="255"/>
      <c r="F214" s="255"/>
      <c r="G214" s="255"/>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193</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45" t="str">
        <f>C214</f>
        <v>zřízení nosné konstrukce příčky, vložení tepelné izolace tl. do 5 cm, montáž desek, tmelení spár Q2 a úprava rohů. Včetně dodávek materiálu.</v>
      </c>
      <c r="BB214" s="212"/>
      <c r="BC214" s="212"/>
      <c r="BD214" s="212"/>
      <c r="BE214" s="212"/>
      <c r="BF214" s="212"/>
      <c r="BG214" s="212"/>
      <c r="BH214" s="212"/>
    </row>
    <row r="215" spans="1:60" outlineLevel="2" x14ac:dyDescent="0.2">
      <c r="A215" s="219"/>
      <c r="B215" s="220"/>
      <c r="C215" s="249" t="s">
        <v>403</v>
      </c>
      <c r="D215" s="244"/>
      <c r="E215" s="244"/>
      <c r="F215" s="244"/>
      <c r="G215" s="244"/>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157</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ht="22.5" outlineLevel="3" x14ac:dyDescent="0.2">
      <c r="A216" s="219"/>
      <c r="B216" s="220"/>
      <c r="C216" s="249" t="s">
        <v>404</v>
      </c>
      <c r="D216" s="244"/>
      <c r="E216" s="244"/>
      <c r="F216" s="244"/>
      <c r="G216" s="244"/>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157</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45" t="str">
        <f>C216</f>
        <v>V položce jsou zakalkulovány náklady na zřízení nosné konstrukce, vložení tepelné izolace tl. 5 cm, dodávka a montáž desek včetně úpravy spar a rohů.</v>
      </c>
      <c r="BB216" s="212"/>
      <c r="BC216" s="212"/>
      <c r="BD216" s="212"/>
      <c r="BE216" s="212"/>
      <c r="BF216" s="212"/>
      <c r="BG216" s="212"/>
      <c r="BH216" s="212"/>
    </row>
    <row r="217" spans="1:60" outlineLevel="3" x14ac:dyDescent="0.2">
      <c r="A217" s="219"/>
      <c r="B217" s="220"/>
      <c r="C217" s="249" t="s">
        <v>405</v>
      </c>
      <c r="D217" s="244"/>
      <c r="E217" s="244"/>
      <c r="F217" s="244"/>
      <c r="G217" s="244"/>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157</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ht="45" outlineLevel="1" x14ac:dyDescent="0.2">
      <c r="A218" s="236">
        <v>85</v>
      </c>
      <c r="B218" s="237" t="s">
        <v>408</v>
      </c>
      <c r="C218" s="247" t="s">
        <v>409</v>
      </c>
      <c r="D218" s="238" t="s">
        <v>226</v>
      </c>
      <c r="E218" s="239">
        <v>1</v>
      </c>
      <c r="F218" s="240">
        <v>809</v>
      </c>
      <c r="G218" s="241">
        <f>ROUND(E218*F218,2)</f>
        <v>809</v>
      </c>
      <c r="H218" s="240">
        <v>278.85000000000002</v>
      </c>
      <c r="I218" s="241">
        <f>ROUND(E218*H218,2)</f>
        <v>278.85000000000002</v>
      </c>
      <c r="J218" s="240">
        <v>530.15</v>
      </c>
      <c r="K218" s="241">
        <f>ROUND(E218*J218,2)</f>
        <v>530.15</v>
      </c>
      <c r="L218" s="241">
        <v>12</v>
      </c>
      <c r="M218" s="241">
        <f>G218*(1+L218/100)</f>
        <v>906.08</v>
      </c>
      <c r="N218" s="239">
        <v>1.201E-2</v>
      </c>
      <c r="O218" s="239">
        <f>ROUND(E218*N218,2)</f>
        <v>0.01</v>
      </c>
      <c r="P218" s="239">
        <v>0</v>
      </c>
      <c r="Q218" s="239">
        <f>ROUND(E218*P218,2)</f>
        <v>0</v>
      </c>
      <c r="R218" s="241" t="s">
        <v>227</v>
      </c>
      <c r="S218" s="241" t="s">
        <v>151</v>
      </c>
      <c r="T218" s="242" t="s">
        <v>151</v>
      </c>
      <c r="U218" s="222">
        <v>0.69</v>
      </c>
      <c r="V218" s="222">
        <f>ROUND(E218*U218,2)</f>
        <v>0.69</v>
      </c>
      <c r="W218" s="222"/>
      <c r="X218" s="222" t="s">
        <v>190</v>
      </c>
      <c r="Y218" s="222" t="s">
        <v>154</v>
      </c>
      <c r="Z218" s="212"/>
      <c r="AA218" s="212"/>
      <c r="AB218" s="212"/>
      <c r="AC218" s="212"/>
      <c r="AD218" s="212"/>
      <c r="AE218" s="212"/>
      <c r="AF218" s="212"/>
      <c r="AG218" s="212" t="s">
        <v>191</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2" x14ac:dyDescent="0.2">
      <c r="A219" s="219"/>
      <c r="B219" s="220"/>
      <c r="C219" s="248" t="s">
        <v>1163</v>
      </c>
      <c r="D219" s="243"/>
      <c r="E219" s="243"/>
      <c r="F219" s="243"/>
      <c r="G219" s="243"/>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157</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49" t="s">
        <v>410</v>
      </c>
      <c r="D220" s="244"/>
      <c r="E220" s="244"/>
      <c r="F220" s="244"/>
      <c r="G220" s="244"/>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157</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49" t="s">
        <v>411</v>
      </c>
      <c r="D221" s="244"/>
      <c r="E221" s="244"/>
      <c r="F221" s="244"/>
      <c r="G221" s="244"/>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157</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49" t="s">
        <v>412</v>
      </c>
      <c r="D222" s="244"/>
      <c r="E222" s="244"/>
      <c r="F222" s="244"/>
      <c r="G222" s="244"/>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157</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45" t="str">
        <f>C222</f>
        <v>- standardního tmelení Q2, to je: základní tmelení Q1+ dodatečné tmelení (tmelení najemno) a případné přebroušení.</v>
      </c>
      <c r="BB222" s="212"/>
      <c r="BC222" s="212"/>
      <c r="BD222" s="212"/>
      <c r="BE222" s="212"/>
      <c r="BF222" s="212"/>
      <c r="BG222" s="212"/>
      <c r="BH222" s="212"/>
    </row>
    <row r="223" spans="1:60" ht="33.75" outlineLevel="1" x14ac:dyDescent="0.2">
      <c r="A223" s="236">
        <v>86</v>
      </c>
      <c r="B223" s="237" t="s">
        <v>413</v>
      </c>
      <c r="C223" s="247" t="s">
        <v>414</v>
      </c>
      <c r="D223" s="238" t="s">
        <v>226</v>
      </c>
      <c r="E223" s="239">
        <v>1</v>
      </c>
      <c r="F223" s="240">
        <v>831</v>
      </c>
      <c r="G223" s="241">
        <f>ROUND(E223*F223,2)</f>
        <v>831</v>
      </c>
      <c r="H223" s="240">
        <v>300.85000000000002</v>
      </c>
      <c r="I223" s="241">
        <f>ROUND(E223*H223,2)</f>
        <v>300.85000000000002</v>
      </c>
      <c r="J223" s="240">
        <v>530.15</v>
      </c>
      <c r="K223" s="241">
        <f>ROUND(E223*J223,2)</f>
        <v>530.15</v>
      </c>
      <c r="L223" s="241">
        <v>12</v>
      </c>
      <c r="M223" s="241">
        <f>G223*(1+L223/100)</f>
        <v>930.72000000000014</v>
      </c>
      <c r="N223" s="239">
        <v>1.338E-2</v>
      </c>
      <c r="O223" s="239">
        <f>ROUND(E223*N223,2)</f>
        <v>0.01</v>
      </c>
      <c r="P223" s="239">
        <v>0</v>
      </c>
      <c r="Q223" s="239">
        <f>ROUND(E223*P223,2)</f>
        <v>0</v>
      </c>
      <c r="R223" s="241" t="s">
        <v>227</v>
      </c>
      <c r="S223" s="241" t="s">
        <v>151</v>
      </c>
      <c r="T223" s="242" t="s">
        <v>151</v>
      </c>
      <c r="U223" s="222">
        <v>0.69</v>
      </c>
      <c r="V223" s="222">
        <f>ROUND(E223*U223,2)</f>
        <v>0.69</v>
      </c>
      <c r="W223" s="222"/>
      <c r="X223" s="222" t="s">
        <v>190</v>
      </c>
      <c r="Y223" s="222" t="s">
        <v>154</v>
      </c>
      <c r="Z223" s="212"/>
      <c r="AA223" s="212"/>
      <c r="AB223" s="212"/>
      <c r="AC223" s="212"/>
      <c r="AD223" s="212"/>
      <c r="AE223" s="212"/>
      <c r="AF223" s="212"/>
      <c r="AG223" s="212" t="s">
        <v>191</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2" x14ac:dyDescent="0.2">
      <c r="A224" s="219"/>
      <c r="B224" s="220"/>
      <c r="C224" s="248" t="s">
        <v>1163</v>
      </c>
      <c r="D224" s="243"/>
      <c r="E224" s="243"/>
      <c r="F224" s="243"/>
      <c r="G224" s="243"/>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157</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19"/>
      <c r="B225" s="220"/>
      <c r="C225" s="249" t="s">
        <v>410</v>
      </c>
      <c r="D225" s="244"/>
      <c r="E225" s="244"/>
      <c r="F225" s="244"/>
      <c r="G225" s="244"/>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157</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49" t="s">
        <v>411</v>
      </c>
      <c r="D226" s="244"/>
      <c r="E226" s="244"/>
      <c r="F226" s="244"/>
      <c r="G226" s="244"/>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157</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49" t="s">
        <v>412</v>
      </c>
      <c r="D227" s="244"/>
      <c r="E227" s="244"/>
      <c r="F227" s="244"/>
      <c r="G227" s="244"/>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157</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45" t="str">
        <f>C227</f>
        <v>- standardního tmelení Q2, to je: základní tmelení Q1+ dodatečné tmelení (tmelení najemno) a případné přebroušení.</v>
      </c>
      <c r="BB227" s="212"/>
      <c r="BC227" s="212"/>
      <c r="BD227" s="212"/>
      <c r="BE227" s="212"/>
      <c r="BF227" s="212"/>
      <c r="BG227" s="212"/>
      <c r="BH227" s="212"/>
    </row>
    <row r="228" spans="1:60" ht="45" outlineLevel="1" x14ac:dyDescent="0.2">
      <c r="A228" s="236">
        <v>87</v>
      </c>
      <c r="B228" s="237" t="s">
        <v>415</v>
      </c>
      <c r="C228" s="247" t="s">
        <v>416</v>
      </c>
      <c r="D228" s="238" t="s">
        <v>226</v>
      </c>
      <c r="E228" s="239">
        <v>1</v>
      </c>
      <c r="F228" s="240">
        <v>880</v>
      </c>
      <c r="G228" s="241">
        <f>ROUND(E228*F228,2)</f>
        <v>880</v>
      </c>
      <c r="H228" s="240">
        <v>349.85</v>
      </c>
      <c r="I228" s="241">
        <f>ROUND(E228*H228,2)</f>
        <v>349.85</v>
      </c>
      <c r="J228" s="240">
        <v>530.15</v>
      </c>
      <c r="K228" s="241">
        <f>ROUND(E228*J228,2)</f>
        <v>530.15</v>
      </c>
      <c r="L228" s="241">
        <v>12</v>
      </c>
      <c r="M228" s="241">
        <f>G228*(1+L228/100)</f>
        <v>985.60000000000014</v>
      </c>
      <c r="N228" s="239">
        <v>1.2120000000000001E-2</v>
      </c>
      <c r="O228" s="239">
        <f>ROUND(E228*N228,2)</f>
        <v>0.01</v>
      </c>
      <c r="P228" s="239">
        <v>0</v>
      </c>
      <c r="Q228" s="239">
        <f>ROUND(E228*P228,2)</f>
        <v>0</v>
      </c>
      <c r="R228" s="241" t="s">
        <v>227</v>
      </c>
      <c r="S228" s="241" t="s">
        <v>151</v>
      </c>
      <c r="T228" s="242" t="s">
        <v>151</v>
      </c>
      <c r="U228" s="222">
        <v>0.69</v>
      </c>
      <c r="V228" s="222">
        <f>ROUND(E228*U228,2)</f>
        <v>0.69</v>
      </c>
      <c r="W228" s="222"/>
      <c r="X228" s="222" t="s">
        <v>190</v>
      </c>
      <c r="Y228" s="222" t="s">
        <v>154</v>
      </c>
      <c r="Z228" s="212"/>
      <c r="AA228" s="212"/>
      <c r="AB228" s="212"/>
      <c r="AC228" s="212"/>
      <c r="AD228" s="212"/>
      <c r="AE228" s="212"/>
      <c r="AF228" s="212"/>
      <c r="AG228" s="212" t="s">
        <v>191</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48" t="s">
        <v>1163</v>
      </c>
      <c r="D229" s="243"/>
      <c r="E229" s="243"/>
      <c r="F229" s="243"/>
      <c r="G229" s="243"/>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157</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19"/>
      <c r="B230" s="220"/>
      <c r="C230" s="249" t="s">
        <v>410</v>
      </c>
      <c r="D230" s="244"/>
      <c r="E230" s="244"/>
      <c r="F230" s="244"/>
      <c r="G230" s="244"/>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157</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49" t="s">
        <v>411</v>
      </c>
      <c r="D231" s="244"/>
      <c r="E231" s="244"/>
      <c r="F231" s="244"/>
      <c r="G231" s="244"/>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157</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19"/>
      <c r="B232" s="220"/>
      <c r="C232" s="249" t="s">
        <v>412</v>
      </c>
      <c r="D232" s="244"/>
      <c r="E232" s="244"/>
      <c r="F232" s="244"/>
      <c r="G232" s="244"/>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157</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45" t="str">
        <f>C232</f>
        <v>- standardního tmelení Q2, to je: základní tmelení Q1+ dodatečné tmelení (tmelení najemno) a případné přebroušení.</v>
      </c>
      <c r="BB232" s="212"/>
      <c r="BC232" s="212"/>
      <c r="BD232" s="212"/>
      <c r="BE232" s="212"/>
      <c r="BF232" s="212"/>
      <c r="BG232" s="212"/>
      <c r="BH232" s="212"/>
    </row>
    <row r="233" spans="1:60" ht="45" outlineLevel="1" x14ac:dyDescent="0.2">
      <c r="A233" s="236">
        <v>88</v>
      </c>
      <c r="B233" s="237" t="s">
        <v>417</v>
      </c>
      <c r="C233" s="247" t="s">
        <v>418</v>
      </c>
      <c r="D233" s="238" t="s">
        <v>226</v>
      </c>
      <c r="E233" s="239">
        <v>1</v>
      </c>
      <c r="F233" s="240">
        <v>913</v>
      </c>
      <c r="G233" s="241">
        <f>ROUND(E233*F233,2)</f>
        <v>913</v>
      </c>
      <c r="H233" s="240">
        <v>382.85</v>
      </c>
      <c r="I233" s="241">
        <f>ROUND(E233*H233,2)</f>
        <v>382.85</v>
      </c>
      <c r="J233" s="240">
        <v>530.15</v>
      </c>
      <c r="K233" s="241">
        <f>ROUND(E233*J233,2)</f>
        <v>530.15</v>
      </c>
      <c r="L233" s="241">
        <v>12</v>
      </c>
      <c r="M233" s="241">
        <f>G233*(1+L233/100)</f>
        <v>1022.5600000000001</v>
      </c>
      <c r="N233" s="239">
        <v>1.338E-2</v>
      </c>
      <c r="O233" s="239">
        <f>ROUND(E233*N233,2)</f>
        <v>0.01</v>
      </c>
      <c r="P233" s="239">
        <v>0</v>
      </c>
      <c r="Q233" s="239">
        <f>ROUND(E233*P233,2)</f>
        <v>0</v>
      </c>
      <c r="R233" s="241" t="s">
        <v>227</v>
      </c>
      <c r="S233" s="241" t="s">
        <v>151</v>
      </c>
      <c r="T233" s="242" t="s">
        <v>151</v>
      </c>
      <c r="U233" s="222">
        <v>0.69</v>
      </c>
      <c r="V233" s="222">
        <f>ROUND(E233*U233,2)</f>
        <v>0.69</v>
      </c>
      <c r="W233" s="222"/>
      <c r="X233" s="222" t="s">
        <v>190</v>
      </c>
      <c r="Y233" s="222" t="s">
        <v>154</v>
      </c>
      <c r="Z233" s="212"/>
      <c r="AA233" s="212"/>
      <c r="AB233" s="212"/>
      <c r="AC233" s="212"/>
      <c r="AD233" s="212"/>
      <c r="AE233" s="212"/>
      <c r="AF233" s="212"/>
      <c r="AG233" s="212" t="s">
        <v>191</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19"/>
      <c r="B234" s="220"/>
      <c r="C234" s="248" t="s">
        <v>1163</v>
      </c>
      <c r="D234" s="243"/>
      <c r="E234" s="243"/>
      <c r="F234" s="243"/>
      <c r="G234" s="243"/>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157</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19"/>
      <c r="B235" s="220"/>
      <c r="C235" s="249" t="s">
        <v>410</v>
      </c>
      <c r="D235" s="244"/>
      <c r="E235" s="244"/>
      <c r="F235" s="244"/>
      <c r="G235" s="244"/>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157</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49" t="s">
        <v>411</v>
      </c>
      <c r="D236" s="244"/>
      <c r="E236" s="244"/>
      <c r="F236" s="244"/>
      <c r="G236" s="244"/>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157</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49" t="s">
        <v>412</v>
      </c>
      <c r="D237" s="244"/>
      <c r="E237" s="244"/>
      <c r="F237" s="244"/>
      <c r="G237" s="244"/>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157</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45" t="str">
        <f>C237</f>
        <v>- standardního tmelení Q2, to je: základní tmelení Q1+ dodatečné tmelení (tmelení najemno) a případné přebroušení.</v>
      </c>
      <c r="BB237" s="212"/>
      <c r="BC237" s="212"/>
      <c r="BD237" s="212"/>
      <c r="BE237" s="212"/>
      <c r="BF237" s="212"/>
      <c r="BG237" s="212"/>
      <c r="BH237" s="212"/>
    </row>
    <row r="238" spans="1:60" ht="45" outlineLevel="1" x14ac:dyDescent="0.2">
      <c r="A238" s="236">
        <v>89</v>
      </c>
      <c r="B238" s="237" t="s">
        <v>419</v>
      </c>
      <c r="C238" s="247" t="s">
        <v>420</v>
      </c>
      <c r="D238" s="238" t="s">
        <v>226</v>
      </c>
      <c r="E238" s="239">
        <v>1</v>
      </c>
      <c r="F238" s="240">
        <v>1087</v>
      </c>
      <c r="G238" s="241">
        <f>ROUND(E238*F238,2)</f>
        <v>1087</v>
      </c>
      <c r="H238" s="240">
        <v>442.77</v>
      </c>
      <c r="I238" s="241">
        <f>ROUND(E238*H238,2)</f>
        <v>442.77</v>
      </c>
      <c r="J238" s="240">
        <v>644.23</v>
      </c>
      <c r="K238" s="241">
        <f>ROUND(E238*J238,2)</f>
        <v>644.23</v>
      </c>
      <c r="L238" s="241">
        <v>12</v>
      </c>
      <c r="M238" s="241">
        <f>G238*(1+L238/100)</f>
        <v>1217.44</v>
      </c>
      <c r="N238" s="239">
        <v>2.214E-2</v>
      </c>
      <c r="O238" s="239">
        <f>ROUND(E238*N238,2)</f>
        <v>0.02</v>
      </c>
      <c r="P238" s="239">
        <v>0</v>
      </c>
      <c r="Q238" s="239">
        <f>ROUND(E238*P238,2)</f>
        <v>0</v>
      </c>
      <c r="R238" s="241" t="s">
        <v>227</v>
      </c>
      <c r="S238" s="241" t="s">
        <v>151</v>
      </c>
      <c r="T238" s="242" t="s">
        <v>151</v>
      </c>
      <c r="U238" s="222">
        <v>0.83848999999999996</v>
      </c>
      <c r="V238" s="222">
        <f>ROUND(E238*U238,2)</f>
        <v>0.84</v>
      </c>
      <c r="W238" s="222"/>
      <c r="X238" s="222" t="s">
        <v>190</v>
      </c>
      <c r="Y238" s="222" t="s">
        <v>154</v>
      </c>
      <c r="Z238" s="212"/>
      <c r="AA238" s="212"/>
      <c r="AB238" s="212"/>
      <c r="AC238" s="212"/>
      <c r="AD238" s="212"/>
      <c r="AE238" s="212"/>
      <c r="AF238" s="212"/>
      <c r="AG238" s="212" t="s">
        <v>191</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2" x14ac:dyDescent="0.2">
      <c r="A239" s="219"/>
      <c r="B239" s="220"/>
      <c r="C239" s="248" t="s">
        <v>1163</v>
      </c>
      <c r="D239" s="243"/>
      <c r="E239" s="243"/>
      <c r="F239" s="243"/>
      <c r="G239" s="243"/>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157</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3" x14ac:dyDescent="0.2">
      <c r="A240" s="219"/>
      <c r="B240" s="220"/>
      <c r="C240" s="249" t="s">
        <v>410</v>
      </c>
      <c r="D240" s="244"/>
      <c r="E240" s="244"/>
      <c r="F240" s="244"/>
      <c r="G240" s="244"/>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157</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3" x14ac:dyDescent="0.2">
      <c r="A241" s="219"/>
      <c r="B241" s="220"/>
      <c r="C241" s="249" t="s">
        <v>411</v>
      </c>
      <c r="D241" s="244"/>
      <c r="E241" s="244"/>
      <c r="F241" s="244"/>
      <c r="G241" s="244"/>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157</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19"/>
      <c r="B242" s="220"/>
      <c r="C242" s="249" t="s">
        <v>412</v>
      </c>
      <c r="D242" s="244"/>
      <c r="E242" s="244"/>
      <c r="F242" s="244"/>
      <c r="G242" s="244"/>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157</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45" t="str">
        <f>C242</f>
        <v>- standardního tmelení Q2, to je: základní tmelení Q1+ dodatečné tmelení (tmelení najemno) a případné přebroušení.</v>
      </c>
      <c r="BB242" s="212"/>
      <c r="BC242" s="212"/>
      <c r="BD242" s="212"/>
      <c r="BE242" s="212"/>
      <c r="BF242" s="212"/>
      <c r="BG242" s="212"/>
      <c r="BH242" s="212"/>
    </row>
    <row r="243" spans="1:60" ht="33.75" outlineLevel="1" x14ac:dyDescent="0.2">
      <c r="A243" s="236">
        <v>90</v>
      </c>
      <c r="B243" s="237" t="s">
        <v>421</v>
      </c>
      <c r="C243" s="247" t="s">
        <v>422</v>
      </c>
      <c r="D243" s="238" t="s">
        <v>226</v>
      </c>
      <c r="E243" s="239">
        <v>1</v>
      </c>
      <c r="F243" s="240">
        <v>1131</v>
      </c>
      <c r="G243" s="241">
        <f>ROUND(E243*F243,2)</f>
        <v>1131</v>
      </c>
      <c r="H243" s="240">
        <v>486.77</v>
      </c>
      <c r="I243" s="241">
        <f>ROUND(E243*H243,2)</f>
        <v>486.77</v>
      </c>
      <c r="J243" s="240">
        <v>644.23</v>
      </c>
      <c r="K243" s="241">
        <f>ROUND(E243*J243,2)</f>
        <v>644.23</v>
      </c>
      <c r="L243" s="241">
        <v>12</v>
      </c>
      <c r="M243" s="241">
        <f>G243*(1+L243/100)</f>
        <v>1266.72</v>
      </c>
      <c r="N243" s="239">
        <v>2.487E-2</v>
      </c>
      <c r="O243" s="239">
        <f>ROUND(E243*N243,2)</f>
        <v>0.02</v>
      </c>
      <c r="P243" s="239">
        <v>0</v>
      </c>
      <c r="Q243" s="239">
        <f>ROUND(E243*P243,2)</f>
        <v>0</v>
      </c>
      <c r="R243" s="241" t="s">
        <v>227</v>
      </c>
      <c r="S243" s="241" t="s">
        <v>151</v>
      </c>
      <c r="T243" s="242" t="s">
        <v>151</v>
      </c>
      <c r="U243" s="222">
        <v>0.83848999999999996</v>
      </c>
      <c r="V243" s="222">
        <f>ROUND(E243*U243,2)</f>
        <v>0.84</v>
      </c>
      <c r="W243" s="222"/>
      <c r="X243" s="222" t="s">
        <v>190</v>
      </c>
      <c r="Y243" s="222" t="s">
        <v>154</v>
      </c>
      <c r="Z243" s="212"/>
      <c r="AA243" s="212"/>
      <c r="AB243" s="212"/>
      <c r="AC243" s="212"/>
      <c r="AD243" s="212"/>
      <c r="AE243" s="212"/>
      <c r="AF243" s="212"/>
      <c r="AG243" s="212" t="s">
        <v>191</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2" x14ac:dyDescent="0.2">
      <c r="A244" s="219"/>
      <c r="B244" s="220"/>
      <c r="C244" s="248" t="s">
        <v>1163</v>
      </c>
      <c r="D244" s="243"/>
      <c r="E244" s="243"/>
      <c r="F244" s="243"/>
      <c r="G244" s="243"/>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157</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49" t="s">
        <v>410</v>
      </c>
      <c r="D245" s="244"/>
      <c r="E245" s="244"/>
      <c r="F245" s="244"/>
      <c r="G245" s="244"/>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157</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49" t="s">
        <v>411</v>
      </c>
      <c r="D246" s="244"/>
      <c r="E246" s="244"/>
      <c r="F246" s="244"/>
      <c r="G246" s="244"/>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157</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49" t="s">
        <v>412</v>
      </c>
      <c r="D247" s="244"/>
      <c r="E247" s="244"/>
      <c r="F247" s="244"/>
      <c r="G247" s="244"/>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157</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45" t="str">
        <f>C247</f>
        <v>- standardního tmelení Q2, to je: základní tmelení Q1+ dodatečné tmelení (tmelení najemno) a případné přebroušení.</v>
      </c>
      <c r="BB247" s="212"/>
      <c r="BC247" s="212"/>
      <c r="BD247" s="212"/>
      <c r="BE247" s="212"/>
      <c r="BF247" s="212"/>
      <c r="BG247" s="212"/>
      <c r="BH247" s="212"/>
    </row>
    <row r="248" spans="1:60" ht="45" outlineLevel="1" x14ac:dyDescent="0.2">
      <c r="A248" s="236">
        <v>91</v>
      </c>
      <c r="B248" s="237" t="s">
        <v>423</v>
      </c>
      <c r="C248" s="247" t="s">
        <v>424</v>
      </c>
      <c r="D248" s="238" t="s">
        <v>226</v>
      </c>
      <c r="E248" s="239">
        <v>1</v>
      </c>
      <c r="F248" s="240">
        <v>1229</v>
      </c>
      <c r="G248" s="241">
        <f>ROUND(E248*F248,2)</f>
        <v>1229</v>
      </c>
      <c r="H248" s="240">
        <v>584.77</v>
      </c>
      <c r="I248" s="241">
        <f>ROUND(E248*H248,2)</f>
        <v>584.77</v>
      </c>
      <c r="J248" s="240">
        <v>644.23</v>
      </c>
      <c r="K248" s="241">
        <f>ROUND(E248*J248,2)</f>
        <v>644.23</v>
      </c>
      <c r="L248" s="241">
        <v>12</v>
      </c>
      <c r="M248" s="241">
        <f>G248*(1+L248/100)</f>
        <v>1376.48</v>
      </c>
      <c r="N248" s="239">
        <v>2.2349999999999998E-2</v>
      </c>
      <c r="O248" s="239">
        <f>ROUND(E248*N248,2)</f>
        <v>0.02</v>
      </c>
      <c r="P248" s="239">
        <v>0</v>
      </c>
      <c r="Q248" s="239">
        <f>ROUND(E248*P248,2)</f>
        <v>0</v>
      </c>
      <c r="R248" s="241" t="s">
        <v>227</v>
      </c>
      <c r="S248" s="241" t="s">
        <v>151</v>
      </c>
      <c r="T248" s="242" t="s">
        <v>151</v>
      </c>
      <c r="U248" s="222">
        <v>0.83848999999999996</v>
      </c>
      <c r="V248" s="222">
        <f>ROUND(E248*U248,2)</f>
        <v>0.84</v>
      </c>
      <c r="W248" s="222"/>
      <c r="X248" s="222" t="s">
        <v>190</v>
      </c>
      <c r="Y248" s="222" t="s">
        <v>154</v>
      </c>
      <c r="Z248" s="212"/>
      <c r="AA248" s="212"/>
      <c r="AB248" s="212"/>
      <c r="AC248" s="212"/>
      <c r="AD248" s="212"/>
      <c r="AE248" s="212"/>
      <c r="AF248" s="212"/>
      <c r="AG248" s="212" t="s">
        <v>191</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2" x14ac:dyDescent="0.2">
      <c r="A249" s="219"/>
      <c r="B249" s="220"/>
      <c r="C249" s="248" t="s">
        <v>1163</v>
      </c>
      <c r="D249" s="243"/>
      <c r="E249" s="243"/>
      <c r="F249" s="243"/>
      <c r="G249" s="243"/>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157</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3" x14ac:dyDescent="0.2">
      <c r="A250" s="219"/>
      <c r="B250" s="220"/>
      <c r="C250" s="249" t="s">
        <v>410</v>
      </c>
      <c r="D250" s="244"/>
      <c r="E250" s="244"/>
      <c r="F250" s="244"/>
      <c r="G250" s="244"/>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157</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
      <c r="A251" s="219"/>
      <c r="B251" s="220"/>
      <c r="C251" s="249" t="s">
        <v>411</v>
      </c>
      <c r="D251" s="244"/>
      <c r="E251" s="244"/>
      <c r="F251" s="244"/>
      <c r="G251" s="244"/>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157</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3" x14ac:dyDescent="0.2">
      <c r="A252" s="219"/>
      <c r="B252" s="220"/>
      <c r="C252" s="249" t="s">
        <v>412</v>
      </c>
      <c r="D252" s="244"/>
      <c r="E252" s="244"/>
      <c r="F252" s="244"/>
      <c r="G252" s="244"/>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157</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45" t="str">
        <f>C252</f>
        <v>- standardního tmelení Q2, to je: základní tmelení Q1+ dodatečné tmelení (tmelení najemno) a případné přebroušení.</v>
      </c>
      <c r="BB252" s="212"/>
      <c r="BC252" s="212"/>
      <c r="BD252" s="212"/>
      <c r="BE252" s="212"/>
      <c r="BF252" s="212"/>
      <c r="BG252" s="212"/>
      <c r="BH252" s="212"/>
    </row>
    <row r="253" spans="1:60" ht="45" outlineLevel="1" x14ac:dyDescent="0.2">
      <c r="A253" s="236">
        <v>92</v>
      </c>
      <c r="B253" s="237" t="s">
        <v>425</v>
      </c>
      <c r="C253" s="247" t="s">
        <v>426</v>
      </c>
      <c r="D253" s="238" t="s">
        <v>226</v>
      </c>
      <c r="E253" s="239">
        <v>1</v>
      </c>
      <c r="F253" s="240">
        <v>1108</v>
      </c>
      <c r="G253" s="241">
        <f>ROUND(E253*F253,2)</f>
        <v>1108</v>
      </c>
      <c r="H253" s="240">
        <v>463.77</v>
      </c>
      <c r="I253" s="241">
        <f>ROUND(E253*H253,2)</f>
        <v>463.77</v>
      </c>
      <c r="J253" s="240">
        <v>644.23</v>
      </c>
      <c r="K253" s="241">
        <f>ROUND(E253*J253,2)</f>
        <v>644.23</v>
      </c>
      <c r="L253" s="241">
        <v>12</v>
      </c>
      <c r="M253" s="241">
        <f>G253*(1+L253/100)</f>
        <v>1240.96</v>
      </c>
      <c r="N253" s="239">
        <v>2.2440000000000002E-2</v>
      </c>
      <c r="O253" s="239">
        <f>ROUND(E253*N253,2)</f>
        <v>0.02</v>
      </c>
      <c r="P253" s="239">
        <v>0</v>
      </c>
      <c r="Q253" s="239">
        <f>ROUND(E253*P253,2)</f>
        <v>0</v>
      </c>
      <c r="R253" s="241" t="s">
        <v>227</v>
      </c>
      <c r="S253" s="241" t="s">
        <v>151</v>
      </c>
      <c r="T253" s="242" t="s">
        <v>151</v>
      </c>
      <c r="U253" s="222">
        <v>0.83848999999999996</v>
      </c>
      <c r="V253" s="222">
        <f>ROUND(E253*U253,2)</f>
        <v>0.84</v>
      </c>
      <c r="W253" s="222"/>
      <c r="X253" s="222" t="s">
        <v>190</v>
      </c>
      <c r="Y253" s="222" t="s">
        <v>154</v>
      </c>
      <c r="Z253" s="212"/>
      <c r="AA253" s="212"/>
      <c r="AB253" s="212"/>
      <c r="AC253" s="212"/>
      <c r="AD253" s="212"/>
      <c r="AE253" s="212"/>
      <c r="AF253" s="212"/>
      <c r="AG253" s="212" t="s">
        <v>191</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2" x14ac:dyDescent="0.2">
      <c r="A254" s="219"/>
      <c r="B254" s="220"/>
      <c r="C254" s="248" t="s">
        <v>1163</v>
      </c>
      <c r="D254" s="243"/>
      <c r="E254" s="243"/>
      <c r="F254" s="243"/>
      <c r="G254" s="243"/>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157</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49" t="s">
        <v>410</v>
      </c>
      <c r="D255" s="244"/>
      <c r="E255" s="244"/>
      <c r="F255" s="244"/>
      <c r="G255" s="244"/>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157</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3" x14ac:dyDescent="0.2">
      <c r="A256" s="219"/>
      <c r="B256" s="220"/>
      <c r="C256" s="249" t="s">
        <v>411</v>
      </c>
      <c r="D256" s="244"/>
      <c r="E256" s="244"/>
      <c r="F256" s="244"/>
      <c r="G256" s="244"/>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157</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49" t="s">
        <v>412</v>
      </c>
      <c r="D257" s="244"/>
      <c r="E257" s="244"/>
      <c r="F257" s="244"/>
      <c r="G257" s="244"/>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157</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45" t="str">
        <f>C257</f>
        <v>- standardního tmelení Q2, to je: základní tmelení Q1+ dodatečné tmelení (tmelení najemno) a případné přebroušení.</v>
      </c>
      <c r="BB257" s="212"/>
      <c r="BC257" s="212"/>
      <c r="BD257" s="212"/>
      <c r="BE257" s="212"/>
      <c r="BF257" s="212"/>
      <c r="BG257" s="212"/>
      <c r="BH257" s="212"/>
    </row>
    <row r="258" spans="1:60" ht="33.75" outlineLevel="1" x14ac:dyDescent="0.2">
      <c r="A258" s="236">
        <v>93</v>
      </c>
      <c r="B258" s="237" t="s">
        <v>427</v>
      </c>
      <c r="C258" s="247" t="s">
        <v>428</v>
      </c>
      <c r="D258" s="238" t="s">
        <v>226</v>
      </c>
      <c r="E258" s="239">
        <v>1</v>
      </c>
      <c r="F258" s="240">
        <v>1152</v>
      </c>
      <c r="G258" s="241">
        <f>ROUND(E258*F258,2)</f>
        <v>1152</v>
      </c>
      <c r="H258" s="240">
        <v>507.77</v>
      </c>
      <c r="I258" s="241">
        <f>ROUND(E258*H258,2)</f>
        <v>507.77</v>
      </c>
      <c r="J258" s="240">
        <v>644.23</v>
      </c>
      <c r="K258" s="241">
        <f>ROUND(E258*J258,2)</f>
        <v>644.23</v>
      </c>
      <c r="L258" s="241">
        <v>12</v>
      </c>
      <c r="M258" s="241">
        <f>G258*(1+L258/100)</f>
        <v>1290.2400000000002</v>
      </c>
      <c r="N258" s="239">
        <v>2.5170000000000001E-2</v>
      </c>
      <c r="O258" s="239">
        <f>ROUND(E258*N258,2)</f>
        <v>0.03</v>
      </c>
      <c r="P258" s="239">
        <v>0</v>
      </c>
      <c r="Q258" s="239">
        <f>ROUND(E258*P258,2)</f>
        <v>0</v>
      </c>
      <c r="R258" s="241" t="s">
        <v>227</v>
      </c>
      <c r="S258" s="241" t="s">
        <v>151</v>
      </c>
      <c r="T258" s="242" t="s">
        <v>151</v>
      </c>
      <c r="U258" s="222">
        <v>0.83848999999999996</v>
      </c>
      <c r="V258" s="222">
        <f>ROUND(E258*U258,2)</f>
        <v>0.84</v>
      </c>
      <c r="W258" s="222"/>
      <c r="X258" s="222" t="s">
        <v>190</v>
      </c>
      <c r="Y258" s="222" t="s">
        <v>154</v>
      </c>
      <c r="Z258" s="212"/>
      <c r="AA258" s="212"/>
      <c r="AB258" s="212"/>
      <c r="AC258" s="212"/>
      <c r="AD258" s="212"/>
      <c r="AE258" s="212"/>
      <c r="AF258" s="212"/>
      <c r="AG258" s="212" t="s">
        <v>191</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2" x14ac:dyDescent="0.2">
      <c r="A259" s="219"/>
      <c r="B259" s="220"/>
      <c r="C259" s="248" t="s">
        <v>1163</v>
      </c>
      <c r="D259" s="243"/>
      <c r="E259" s="243"/>
      <c r="F259" s="243"/>
      <c r="G259" s="243"/>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157</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49" t="s">
        <v>410</v>
      </c>
      <c r="D260" s="244"/>
      <c r="E260" s="244"/>
      <c r="F260" s="244"/>
      <c r="G260" s="244"/>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157</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
      <c r="A261" s="219"/>
      <c r="B261" s="220"/>
      <c r="C261" s="249" t="s">
        <v>411</v>
      </c>
      <c r="D261" s="244"/>
      <c r="E261" s="244"/>
      <c r="F261" s="244"/>
      <c r="G261" s="244"/>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157</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3" x14ac:dyDescent="0.2">
      <c r="A262" s="219"/>
      <c r="B262" s="220"/>
      <c r="C262" s="249" t="s">
        <v>412</v>
      </c>
      <c r="D262" s="244"/>
      <c r="E262" s="244"/>
      <c r="F262" s="244"/>
      <c r="G262" s="244"/>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157</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45" t="str">
        <f>C262</f>
        <v>- standardního tmelení Q2, to je: základní tmelení Q1+ dodatečné tmelení (tmelení najemno) a případné přebroušení.</v>
      </c>
      <c r="BB262" s="212"/>
      <c r="BC262" s="212"/>
      <c r="BD262" s="212"/>
      <c r="BE262" s="212"/>
      <c r="BF262" s="212"/>
      <c r="BG262" s="212"/>
      <c r="BH262" s="212"/>
    </row>
    <row r="263" spans="1:60" ht="45" outlineLevel="1" x14ac:dyDescent="0.2">
      <c r="A263" s="236">
        <v>94</v>
      </c>
      <c r="B263" s="237" t="s">
        <v>429</v>
      </c>
      <c r="C263" s="247" t="s">
        <v>430</v>
      </c>
      <c r="D263" s="238" t="s">
        <v>226</v>
      </c>
      <c r="E263" s="239">
        <v>1</v>
      </c>
      <c r="F263" s="240">
        <v>1250</v>
      </c>
      <c r="G263" s="241">
        <f>ROUND(E263*F263,2)</f>
        <v>1250</v>
      </c>
      <c r="H263" s="240">
        <v>605.77</v>
      </c>
      <c r="I263" s="241">
        <f>ROUND(E263*H263,2)</f>
        <v>605.77</v>
      </c>
      <c r="J263" s="240">
        <v>644.23</v>
      </c>
      <c r="K263" s="241">
        <f>ROUND(E263*J263,2)</f>
        <v>644.23</v>
      </c>
      <c r="L263" s="241">
        <v>12</v>
      </c>
      <c r="M263" s="241">
        <f>G263*(1+L263/100)</f>
        <v>1400.0000000000002</v>
      </c>
      <c r="N263" s="239">
        <v>2.265E-2</v>
      </c>
      <c r="O263" s="239">
        <f>ROUND(E263*N263,2)</f>
        <v>0.02</v>
      </c>
      <c r="P263" s="239">
        <v>0</v>
      </c>
      <c r="Q263" s="239">
        <f>ROUND(E263*P263,2)</f>
        <v>0</v>
      </c>
      <c r="R263" s="241" t="s">
        <v>227</v>
      </c>
      <c r="S263" s="241" t="s">
        <v>151</v>
      </c>
      <c r="T263" s="242" t="s">
        <v>151</v>
      </c>
      <c r="U263" s="222">
        <v>0.83848999999999996</v>
      </c>
      <c r="V263" s="222">
        <f>ROUND(E263*U263,2)</f>
        <v>0.84</v>
      </c>
      <c r="W263" s="222"/>
      <c r="X263" s="222" t="s">
        <v>190</v>
      </c>
      <c r="Y263" s="222" t="s">
        <v>154</v>
      </c>
      <c r="Z263" s="212"/>
      <c r="AA263" s="212"/>
      <c r="AB263" s="212"/>
      <c r="AC263" s="212"/>
      <c r="AD263" s="212"/>
      <c r="AE263" s="212"/>
      <c r="AF263" s="212"/>
      <c r="AG263" s="212" t="s">
        <v>191</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2" x14ac:dyDescent="0.2">
      <c r="A264" s="219"/>
      <c r="B264" s="220"/>
      <c r="C264" s="248" t="s">
        <v>1163</v>
      </c>
      <c r="D264" s="243"/>
      <c r="E264" s="243"/>
      <c r="F264" s="243"/>
      <c r="G264" s="243"/>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157</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49" t="s">
        <v>410</v>
      </c>
      <c r="D265" s="244"/>
      <c r="E265" s="244"/>
      <c r="F265" s="244"/>
      <c r="G265" s="244"/>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157</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49" t="s">
        <v>411</v>
      </c>
      <c r="D266" s="244"/>
      <c r="E266" s="244"/>
      <c r="F266" s="244"/>
      <c r="G266" s="244"/>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157</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49" t="s">
        <v>412</v>
      </c>
      <c r="D267" s="244"/>
      <c r="E267" s="244"/>
      <c r="F267" s="244"/>
      <c r="G267" s="244"/>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157</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45" t="str">
        <f>C267</f>
        <v>- standardního tmelení Q2, to je: základní tmelení Q1+ dodatečné tmelení (tmelení najemno) a případné přebroušení.</v>
      </c>
      <c r="BB267" s="212"/>
      <c r="BC267" s="212"/>
      <c r="BD267" s="212"/>
      <c r="BE267" s="212"/>
      <c r="BF267" s="212"/>
      <c r="BG267" s="212"/>
      <c r="BH267" s="212"/>
    </row>
    <row r="268" spans="1:60" x14ac:dyDescent="0.2">
      <c r="A268" s="229" t="s">
        <v>146</v>
      </c>
      <c r="B268" s="230" t="s">
        <v>75</v>
      </c>
      <c r="C268" s="246" t="s">
        <v>76</v>
      </c>
      <c r="D268" s="231"/>
      <c r="E268" s="232"/>
      <c r="F268" s="233"/>
      <c r="G268" s="233">
        <f>SUMIF(AG269:AG270,"&lt;&gt;NOR",G269:G270)</f>
        <v>1659</v>
      </c>
      <c r="H268" s="233"/>
      <c r="I268" s="233">
        <f>SUM(I269:I270)</f>
        <v>983.28</v>
      </c>
      <c r="J268" s="233"/>
      <c r="K268" s="233">
        <f>SUM(K269:K270)</f>
        <v>675.72</v>
      </c>
      <c r="L268" s="233"/>
      <c r="M268" s="233">
        <f>SUM(M269:M270)</f>
        <v>1858.0800000000002</v>
      </c>
      <c r="N268" s="232"/>
      <c r="O268" s="232">
        <f>SUM(O269:O270)</f>
        <v>0.04</v>
      </c>
      <c r="P268" s="232"/>
      <c r="Q268" s="232">
        <f>SUM(Q269:Q270)</f>
        <v>0.02</v>
      </c>
      <c r="R268" s="233"/>
      <c r="S268" s="233"/>
      <c r="T268" s="234"/>
      <c r="U268" s="228"/>
      <c r="V268" s="228">
        <f>SUM(V269:V270)</f>
        <v>1.1299999999999999</v>
      </c>
      <c r="W268" s="228"/>
      <c r="X268" s="228"/>
      <c r="Y268" s="228"/>
      <c r="AG268" t="s">
        <v>147</v>
      </c>
    </row>
    <row r="269" spans="1:60" ht="22.5" outlineLevel="1" x14ac:dyDescent="0.2">
      <c r="A269" s="236">
        <v>95</v>
      </c>
      <c r="B269" s="237" t="s">
        <v>431</v>
      </c>
      <c r="C269" s="247" t="s">
        <v>432</v>
      </c>
      <c r="D269" s="238" t="s">
        <v>278</v>
      </c>
      <c r="E269" s="239">
        <v>1</v>
      </c>
      <c r="F269" s="240">
        <v>1659</v>
      </c>
      <c r="G269" s="241">
        <f>ROUND(E269*F269,2)</f>
        <v>1659</v>
      </c>
      <c r="H269" s="240">
        <v>983.28</v>
      </c>
      <c r="I269" s="241">
        <f>ROUND(E269*H269,2)</f>
        <v>983.28</v>
      </c>
      <c r="J269" s="240">
        <v>675.72</v>
      </c>
      <c r="K269" s="241">
        <f>ROUND(E269*J269,2)</f>
        <v>675.72</v>
      </c>
      <c r="L269" s="241">
        <v>12</v>
      </c>
      <c r="M269" s="241">
        <f>G269*(1+L269/100)</f>
        <v>1858.0800000000002</v>
      </c>
      <c r="N269" s="239">
        <v>3.8469999999999997E-2</v>
      </c>
      <c r="O269" s="239">
        <f>ROUND(E269*N269,2)</f>
        <v>0.04</v>
      </c>
      <c r="P269" s="239">
        <v>2.4500000000000001E-2</v>
      </c>
      <c r="Q269" s="239">
        <f>ROUND(E269*P269,2)</f>
        <v>0.02</v>
      </c>
      <c r="R269" s="241" t="s">
        <v>433</v>
      </c>
      <c r="S269" s="241" t="s">
        <v>151</v>
      </c>
      <c r="T269" s="242" t="s">
        <v>151</v>
      </c>
      <c r="U269" s="222">
        <v>1.12706</v>
      </c>
      <c r="V269" s="222">
        <f>ROUND(E269*U269,2)</f>
        <v>1.1299999999999999</v>
      </c>
      <c r="W269" s="222"/>
      <c r="X269" s="222" t="s">
        <v>434</v>
      </c>
      <c r="Y269" s="222" t="s">
        <v>154</v>
      </c>
      <c r="Z269" s="212"/>
      <c r="AA269" s="212"/>
      <c r="AB269" s="212"/>
      <c r="AC269" s="212"/>
      <c r="AD269" s="212"/>
      <c r="AE269" s="212"/>
      <c r="AF269" s="212"/>
      <c r="AG269" s="212" t="s">
        <v>435</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2" x14ac:dyDescent="0.2">
      <c r="A270" s="219"/>
      <c r="B270" s="220"/>
      <c r="C270" s="263" t="s">
        <v>436</v>
      </c>
      <c r="D270" s="255"/>
      <c r="E270" s="255"/>
      <c r="F270" s="255"/>
      <c r="G270" s="255"/>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193</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45" t="str">
        <f>C270</f>
        <v>vysekání kapes do zdiva, osazení a dodávka válcovaných nosníků na cementovou maltu (min MC 15), zazdívka zhlaví.</v>
      </c>
      <c r="BB270" s="212"/>
      <c r="BC270" s="212"/>
      <c r="BD270" s="212"/>
      <c r="BE270" s="212"/>
      <c r="BF270" s="212"/>
      <c r="BG270" s="212"/>
      <c r="BH270" s="212"/>
    </row>
    <row r="271" spans="1:60" x14ac:dyDescent="0.2">
      <c r="A271" s="229" t="s">
        <v>146</v>
      </c>
      <c r="B271" s="230" t="s">
        <v>77</v>
      </c>
      <c r="C271" s="246" t="s">
        <v>78</v>
      </c>
      <c r="D271" s="231"/>
      <c r="E271" s="232"/>
      <c r="F271" s="233"/>
      <c r="G271" s="233">
        <f>SUMIF(AG272:AG300,"&lt;&gt;NOR",G272:G300)</f>
        <v>12017.9</v>
      </c>
      <c r="H271" s="233"/>
      <c r="I271" s="233">
        <f>SUM(I272:I300)</f>
        <v>4837.09</v>
      </c>
      <c r="J271" s="233"/>
      <c r="K271" s="233">
        <f>SUM(K272:K300)</f>
        <v>7180.81</v>
      </c>
      <c r="L271" s="233"/>
      <c r="M271" s="233">
        <f>SUM(M272:M300)</f>
        <v>13460.048000000003</v>
      </c>
      <c r="N271" s="232"/>
      <c r="O271" s="232">
        <f>SUM(O272:O300)</f>
        <v>0.16</v>
      </c>
      <c r="P271" s="232"/>
      <c r="Q271" s="232">
        <f>SUM(Q272:Q300)</f>
        <v>0</v>
      </c>
      <c r="R271" s="233"/>
      <c r="S271" s="233"/>
      <c r="T271" s="234"/>
      <c r="U271" s="228"/>
      <c r="V271" s="228">
        <f>SUM(V272:V300)</f>
        <v>9.2999999999999989</v>
      </c>
      <c r="W271" s="228"/>
      <c r="X271" s="228"/>
      <c r="Y271" s="228"/>
      <c r="AG271" t="s">
        <v>147</v>
      </c>
    </row>
    <row r="272" spans="1:60" ht="33.75" outlineLevel="1" x14ac:dyDescent="0.2">
      <c r="A272" s="236">
        <v>96</v>
      </c>
      <c r="B272" s="237" t="s">
        <v>437</v>
      </c>
      <c r="C272" s="247" t="s">
        <v>438</v>
      </c>
      <c r="D272" s="238" t="s">
        <v>226</v>
      </c>
      <c r="E272" s="239">
        <v>1</v>
      </c>
      <c r="F272" s="240">
        <v>1104</v>
      </c>
      <c r="G272" s="241">
        <f>ROUND(E272*F272,2)</f>
        <v>1104</v>
      </c>
      <c r="H272" s="240">
        <v>374.09</v>
      </c>
      <c r="I272" s="241">
        <f>ROUND(E272*H272,2)</f>
        <v>374.09</v>
      </c>
      <c r="J272" s="240">
        <v>729.91</v>
      </c>
      <c r="K272" s="241">
        <f>ROUND(E272*J272,2)</f>
        <v>729.91</v>
      </c>
      <c r="L272" s="241">
        <v>12</v>
      </c>
      <c r="M272" s="241">
        <f>G272*(1+L272/100)</f>
        <v>1236.48</v>
      </c>
      <c r="N272" s="239">
        <v>1.201E-2</v>
      </c>
      <c r="O272" s="239">
        <f>ROUND(E272*N272,2)</f>
        <v>0.01</v>
      </c>
      <c r="P272" s="239">
        <v>0</v>
      </c>
      <c r="Q272" s="239">
        <f>ROUND(E272*P272,2)</f>
        <v>0</v>
      </c>
      <c r="R272" s="241" t="s">
        <v>227</v>
      </c>
      <c r="S272" s="241" t="s">
        <v>151</v>
      </c>
      <c r="T272" s="242" t="s">
        <v>151</v>
      </c>
      <c r="U272" s="222">
        <v>0.95</v>
      </c>
      <c r="V272" s="222">
        <f>ROUND(E272*U272,2)</f>
        <v>0.95</v>
      </c>
      <c r="W272" s="222"/>
      <c r="X272" s="222" t="s">
        <v>190</v>
      </c>
      <c r="Y272" s="222" t="s">
        <v>154</v>
      </c>
      <c r="Z272" s="212"/>
      <c r="AA272" s="212"/>
      <c r="AB272" s="212"/>
      <c r="AC272" s="212"/>
      <c r="AD272" s="212"/>
      <c r="AE272" s="212"/>
      <c r="AF272" s="212"/>
      <c r="AG272" s="212" t="s">
        <v>191</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ht="22.5" outlineLevel="2" x14ac:dyDescent="0.2">
      <c r="A273" s="219"/>
      <c r="B273" s="220"/>
      <c r="C273" s="248" t="s">
        <v>439</v>
      </c>
      <c r="D273" s="243"/>
      <c r="E273" s="243"/>
      <c r="F273" s="243"/>
      <c r="G273" s="243"/>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157</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45" t="str">
        <f>C273</f>
        <v>Podhledy sádrokartonové  kovová konstrukce CD s přímým uchycením, 1x opláštěná, bez  minerální izolace, desky impregnované RBI (H2) tl. 12,5mm</v>
      </c>
      <c r="BB273" s="212"/>
      <c r="BC273" s="212"/>
      <c r="BD273" s="212"/>
      <c r="BE273" s="212"/>
      <c r="BF273" s="212"/>
      <c r="BG273" s="212"/>
      <c r="BH273" s="212"/>
    </row>
    <row r="274" spans="1:60" outlineLevel="3" x14ac:dyDescent="0.2">
      <c r="A274" s="219"/>
      <c r="B274" s="220"/>
      <c r="C274" s="249" t="s">
        <v>440</v>
      </c>
      <c r="D274" s="244"/>
      <c r="E274" s="244"/>
      <c r="F274" s="244"/>
      <c r="G274" s="244"/>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157</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ht="45" outlineLevel="1" x14ac:dyDescent="0.2">
      <c r="A275" s="236">
        <v>97</v>
      </c>
      <c r="B275" s="237" t="s">
        <v>441</v>
      </c>
      <c r="C275" s="247" t="s">
        <v>442</v>
      </c>
      <c r="D275" s="238" t="s">
        <v>226</v>
      </c>
      <c r="E275" s="239">
        <v>1</v>
      </c>
      <c r="F275" s="240">
        <v>1138</v>
      </c>
      <c r="G275" s="241">
        <f>ROUND(E275*F275,2)</f>
        <v>1138</v>
      </c>
      <c r="H275" s="240">
        <v>408.09</v>
      </c>
      <c r="I275" s="241">
        <f>ROUND(E275*H275,2)</f>
        <v>408.09</v>
      </c>
      <c r="J275" s="240">
        <v>729.91</v>
      </c>
      <c r="K275" s="241">
        <f>ROUND(E275*J275,2)</f>
        <v>729.91</v>
      </c>
      <c r="L275" s="241">
        <v>12</v>
      </c>
      <c r="M275" s="241">
        <f>G275*(1+L275/100)</f>
        <v>1274.5600000000002</v>
      </c>
      <c r="N275" s="239">
        <v>1.3270000000000001E-2</v>
      </c>
      <c r="O275" s="239">
        <f>ROUND(E275*N275,2)</f>
        <v>0.01</v>
      </c>
      <c r="P275" s="239">
        <v>0</v>
      </c>
      <c r="Q275" s="239">
        <f>ROUND(E275*P275,2)</f>
        <v>0</v>
      </c>
      <c r="R275" s="241" t="s">
        <v>227</v>
      </c>
      <c r="S275" s="241" t="s">
        <v>151</v>
      </c>
      <c r="T275" s="242" t="s">
        <v>151</v>
      </c>
      <c r="U275" s="222">
        <v>0.95</v>
      </c>
      <c r="V275" s="222">
        <f>ROUND(E275*U275,2)</f>
        <v>0.95</v>
      </c>
      <c r="W275" s="222"/>
      <c r="X275" s="222" t="s">
        <v>190</v>
      </c>
      <c r="Y275" s="222" t="s">
        <v>154</v>
      </c>
      <c r="Z275" s="212"/>
      <c r="AA275" s="212"/>
      <c r="AB275" s="212"/>
      <c r="AC275" s="212"/>
      <c r="AD275" s="212"/>
      <c r="AE275" s="212"/>
      <c r="AF275" s="212"/>
      <c r="AG275" s="212" t="s">
        <v>191</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ht="22.5" outlineLevel="2" x14ac:dyDescent="0.2">
      <c r="A276" s="219"/>
      <c r="B276" s="220"/>
      <c r="C276" s="248" t="s">
        <v>443</v>
      </c>
      <c r="D276" s="243"/>
      <c r="E276" s="243"/>
      <c r="F276" s="243"/>
      <c r="G276" s="243"/>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157</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45" t="str">
        <f>C276</f>
        <v>Podhledy sádrokartonové, kovová konstrukce CD s přímým uchycením, 1x opláštěná, bez  minerální izolace, desky protipožární impregnované RFI (DFH2) tl. 12,5mm</v>
      </c>
      <c r="BB276" s="212"/>
      <c r="BC276" s="212"/>
      <c r="BD276" s="212"/>
      <c r="BE276" s="212"/>
      <c r="BF276" s="212"/>
      <c r="BG276" s="212"/>
      <c r="BH276" s="212"/>
    </row>
    <row r="277" spans="1:60" outlineLevel="3" x14ac:dyDescent="0.2">
      <c r="A277" s="219"/>
      <c r="B277" s="220"/>
      <c r="C277" s="249" t="s">
        <v>440</v>
      </c>
      <c r="D277" s="244"/>
      <c r="E277" s="244"/>
      <c r="F277" s="244"/>
      <c r="G277" s="244"/>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157</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ht="33.75" outlineLevel="1" x14ac:dyDescent="0.2">
      <c r="A278" s="236">
        <v>98</v>
      </c>
      <c r="B278" s="237" t="s">
        <v>444</v>
      </c>
      <c r="C278" s="247" t="s">
        <v>445</v>
      </c>
      <c r="D278" s="238" t="s">
        <v>226</v>
      </c>
      <c r="E278" s="239">
        <v>1</v>
      </c>
      <c r="F278" s="240">
        <v>1033</v>
      </c>
      <c r="G278" s="241">
        <f>ROUND(E278*F278,2)</f>
        <v>1033</v>
      </c>
      <c r="H278" s="240">
        <v>303.08999999999997</v>
      </c>
      <c r="I278" s="241">
        <f>ROUND(E278*H278,2)</f>
        <v>303.08999999999997</v>
      </c>
      <c r="J278" s="240">
        <v>729.91</v>
      </c>
      <c r="K278" s="241">
        <f>ROUND(E278*J278,2)</f>
        <v>729.91</v>
      </c>
      <c r="L278" s="241">
        <v>12</v>
      </c>
      <c r="M278" s="241">
        <f>G278*(1+L278/100)</f>
        <v>1156.96</v>
      </c>
      <c r="N278" s="239">
        <v>1.1900000000000001E-2</v>
      </c>
      <c r="O278" s="239">
        <f>ROUND(E278*N278,2)</f>
        <v>0.01</v>
      </c>
      <c r="P278" s="239">
        <v>0</v>
      </c>
      <c r="Q278" s="239">
        <f>ROUND(E278*P278,2)</f>
        <v>0</v>
      </c>
      <c r="R278" s="241" t="s">
        <v>227</v>
      </c>
      <c r="S278" s="241" t="s">
        <v>151</v>
      </c>
      <c r="T278" s="242" t="s">
        <v>151</v>
      </c>
      <c r="U278" s="222">
        <v>0.95</v>
      </c>
      <c r="V278" s="222">
        <f>ROUND(E278*U278,2)</f>
        <v>0.95</v>
      </c>
      <c r="W278" s="222"/>
      <c r="X278" s="222" t="s">
        <v>190</v>
      </c>
      <c r="Y278" s="222" t="s">
        <v>154</v>
      </c>
      <c r="Z278" s="212"/>
      <c r="AA278" s="212"/>
      <c r="AB278" s="212"/>
      <c r="AC278" s="212"/>
      <c r="AD278" s="212"/>
      <c r="AE278" s="212"/>
      <c r="AF278" s="212"/>
      <c r="AG278" s="212" t="s">
        <v>191</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ht="22.5" outlineLevel="2" x14ac:dyDescent="0.2">
      <c r="A279" s="219"/>
      <c r="B279" s="220"/>
      <c r="C279" s="248" t="s">
        <v>446</v>
      </c>
      <c r="D279" s="243"/>
      <c r="E279" s="243"/>
      <c r="F279" s="243"/>
      <c r="G279" s="243"/>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157</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45" t="str">
        <f>C279</f>
        <v>Podhledy sádrokartonové , kovová konstrukce CD s přímým uchycením, 1x opláštěná, bez  minerální izolace, desky standard RB (A) tl. 12,5mm</v>
      </c>
      <c r="BB279" s="212"/>
      <c r="BC279" s="212"/>
      <c r="BD279" s="212"/>
      <c r="BE279" s="212"/>
      <c r="BF279" s="212"/>
      <c r="BG279" s="212"/>
      <c r="BH279" s="212"/>
    </row>
    <row r="280" spans="1:60" outlineLevel="3" x14ac:dyDescent="0.2">
      <c r="A280" s="219"/>
      <c r="B280" s="220"/>
      <c r="C280" s="249" t="s">
        <v>440</v>
      </c>
      <c r="D280" s="244"/>
      <c r="E280" s="244"/>
      <c r="F280" s="244"/>
      <c r="G280" s="244"/>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157</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ht="33.75" outlineLevel="1" x14ac:dyDescent="0.2">
      <c r="A281" s="236">
        <v>99</v>
      </c>
      <c r="B281" s="237" t="s">
        <v>447</v>
      </c>
      <c r="C281" s="247" t="s">
        <v>448</v>
      </c>
      <c r="D281" s="238" t="s">
        <v>226</v>
      </c>
      <c r="E281" s="239">
        <v>1</v>
      </c>
      <c r="F281" s="240">
        <v>1249</v>
      </c>
      <c r="G281" s="241">
        <f>ROUND(E281*F281,2)</f>
        <v>1249</v>
      </c>
      <c r="H281" s="240">
        <v>480.67</v>
      </c>
      <c r="I281" s="241">
        <f>ROUND(E281*H281,2)</f>
        <v>480.67</v>
      </c>
      <c r="J281" s="240">
        <v>768.33</v>
      </c>
      <c r="K281" s="241">
        <f>ROUND(E281*J281,2)</f>
        <v>768.33</v>
      </c>
      <c r="L281" s="241">
        <v>12</v>
      </c>
      <c r="M281" s="241">
        <f>G281*(1+L281/100)</f>
        <v>1398.88</v>
      </c>
      <c r="N281" s="239">
        <v>1.6049999999999998E-2</v>
      </c>
      <c r="O281" s="239">
        <f>ROUND(E281*N281,2)</f>
        <v>0.02</v>
      </c>
      <c r="P281" s="239">
        <v>0</v>
      </c>
      <c r="Q281" s="239">
        <f>ROUND(E281*P281,2)</f>
        <v>0</v>
      </c>
      <c r="R281" s="241" t="s">
        <v>227</v>
      </c>
      <c r="S281" s="241" t="s">
        <v>151</v>
      </c>
      <c r="T281" s="242" t="s">
        <v>151</v>
      </c>
      <c r="U281" s="222">
        <v>1</v>
      </c>
      <c r="V281" s="222">
        <f>ROUND(E281*U281,2)</f>
        <v>1</v>
      </c>
      <c r="W281" s="222"/>
      <c r="X281" s="222" t="s">
        <v>190</v>
      </c>
      <c r="Y281" s="222" t="s">
        <v>154</v>
      </c>
      <c r="Z281" s="212"/>
      <c r="AA281" s="212"/>
      <c r="AB281" s="212"/>
      <c r="AC281" s="212"/>
      <c r="AD281" s="212"/>
      <c r="AE281" s="212"/>
      <c r="AF281" s="212"/>
      <c r="AG281" s="212" t="s">
        <v>191</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2" x14ac:dyDescent="0.2">
      <c r="A282" s="219"/>
      <c r="B282" s="220"/>
      <c r="C282" s="248" t="s">
        <v>449</v>
      </c>
      <c r="D282" s="243"/>
      <c r="E282" s="243"/>
      <c r="F282" s="243"/>
      <c r="G282" s="243"/>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157</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45" t="str">
        <f>C282</f>
        <v>Podhledy sádrokartonové, kovová konstrukce CD s přímým uchycením, 1x opláštěná, s minerální izolací, desky standard RB (A) tl. 15mm</v>
      </c>
      <c r="BB282" s="212"/>
      <c r="BC282" s="212"/>
      <c r="BD282" s="212"/>
      <c r="BE282" s="212"/>
      <c r="BF282" s="212"/>
      <c r="BG282" s="212"/>
      <c r="BH282" s="212"/>
    </row>
    <row r="283" spans="1:60" outlineLevel="3" x14ac:dyDescent="0.2">
      <c r="A283" s="219"/>
      <c r="B283" s="220"/>
      <c r="C283" s="249" t="s">
        <v>440</v>
      </c>
      <c r="D283" s="244"/>
      <c r="E283" s="244"/>
      <c r="F283" s="244"/>
      <c r="G283" s="244"/>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157</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ht="45" outlineLevel="1" x14ac:dyDescent="0.2">
      <c r="A284" s="236">
        <v>100</v>
      </c>
      <c r="B284" s="237" t="s">
        <v>450</v>
      </c>
      <c r="C284" s="247" t="s">
        <v>451</v>
      </c>
      <c r="D284" s="238" t="s">
        <v>226</v>
      </c>
      <c r="E284" s="239">
        <v>1</v>
      </c>
      <c r="F284" s="240">
        <v>1327</v>
      </c>
      <c r="G284" s="241">
        <f>ROUND(E284*F284,2)</f>
        <v>1327</v>
      </c>
      <c r="H284" s="240">
        <v>558.66999999999996</v>
      </c>
      <c r="I284" s="241">
        <f>ROUND(E284*H284,2)</f>
        <v>558.66999999999996</v>
      </c>
      <c r="J284" s="240">
        <v>768.33</v>
      </c>
      <c r="K284" s="241">
        <f>ROUND(E284*J284,2)</f>
        <v>768.33</v>
      </c>
      <c r="L284" s="241">
        <v>12</v>
      </c>
      <c r="M284" s="241">
        <f>G284*(1+L284/100)</f>
        <v>1486.2400000000002</v>
      </c>
      <c r="N284" s="239">
        <v>1.8460000000000001E-2</v>
      </c>
      <c r="O284" s="239">
        <f>ROUND(E284*N284,2)</f>
        <v>0.02</v>
      </c>
      <c r="P284" s="239">
        <v>0</v>
      </c>
      <c r="Q284" s="239">
        <f>ROUND(E284*P284,2)</f>
        <v>0</v>
      </c>
      <c r="R284" s="241" t="s">
        <v>227</v>
      </c>
      <c r="S284" s="241" t="s">
        <v>151</v>
      </c>
      <c r="T284" s="242" t="s">
        <v>151</v>
      </c>
      <c r="U284" s="222">
        <v>1</v>
      </c>
      <c r="V284" s="222">
        <f>ROUND(E284*U284,2)</f>
        <v>1</v>
      </c>
      <c r="W284" s="222"/>
      <c r="X284" s="222" t="s">
        <v>190</v>
      </c>
      <c r="Y284" s="222" t="s">
        <v>154</v>
      </c>
      <c r="Z284" s="212"/>
      <c r="AA284" s="212"/>
      <c r="AB284" s="212"/>
      <c r="AC284" s="212"/>
      <c r="AD284" s="212"/>
      <c r="AE284" s="212"/>
      <c r="AF284" s="212"/>
      <c r="AG284" s="212" t="s">
        <v>191</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ht="22.5" outlineLevel="2" x14ac:dyDescent="0.2">
      <c r="A285" s="219"/>
      <c r="B285" s="220"/>
      <c r="C285" s="248" t="s">
        <v>452</v>
      </c>
      <c r="D285" s="243"/>
      <c r="E285" s="243"/>
      <c r="F285" s="243"/>
      <c r="G285" s="243"/>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157</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45" t="str">
        <f>C285</f>
        <v>Podhledy sádrokartonové , kovová konstrukce CD s přímým uchycením, 1x opláštěná, s minerální izolací, desky protipožární impregnované RFI (DFH2) tl. 15mm</v>
      </c>
      <c r="BB285" s="212"/>
      <c r="BC285" s="212"/>
      <c r="BD285" s="212"/>
      <c r="BE285" s="212"/>
      <c r="BF285" s="212"/>
      <c r="BG285" s="212"/>
      <c r="BH285" s="212"/>
    </row>
    <row r="286" spans="1:60" outlineLevel="3" x14ac:dyDescent="0.2">
      <c r="A286" s="219"/>
      <c r="B286" s="220"/>
      <c r="C286" s="249" t="s">
        <v>440</v>
      </c>
      <c r="D286" s="244"/>
      <c r="E286" s="244"/>
      <c r="F286" s="244"/>
      <c r="G286" s="244"/>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157</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ht="33.75" outlineLevel="1" x14ac:dyDescent="0.2">
      <c r="A287" s="236">
        <v>101</v>
      </c>
      <c r="B287" s="237" t="s">
        <v>453</v>
      </c>
      <c r="C287" s="247" t="s">
        <v>454</v>
      </c>
      <c r="D287" s="238" t="s">
        <v>226</v>
      </c>
      <c r="E287" s="239">
        <v>1</v>
      </c>
      <c r="F287" s="240">
        <v>1443</v>
      </c>
      <c r="G287" s="241">
        <f>ROUND(E287*F287,2)</f>
        <v>1443</v>
      </c>
      <c r="H287" s="240">
        <v>574.79</v>
      </c>
      <c r="I287" s="241">
        <f>ROUND(E287*H287,2)</f>
        <v>574.79</v>
      </c>
      <c r="J287" s="240">
        <v>868.21</v>
      </c>
      <c r="K287" s="241">
        <f>ROUND(E287*J287,2)</f>
        <v>868.21</v>
      </c>
      <c r="L287" s="241">
        <v>12</v>
      </c>
      <c r="M287" s="241">
        <f>G287*(1+L287/100)</f>
        <v>1616.16</v>
      </c>
      <c r="N287" s="239">
        <v>2.393E-2</v>
      </c>
      <c r="O287" s="239">
        <f>ROUND(E287*N287,2)</f>
        <v>0.02</v>
      </c>
      <c r="P287" s="239">
        <v>0</v>
      </c>
      <c r="Q287" s="239">
        <f>ROUND(E287*P287,2)</f>
        <v>0</v>
      </c>
      <c r="R287" s="241" t="s">
        <v>227</v>
      </c>
      <c r="S287" s="241" t="s">
        <v>151</v>
      </c>
      <c r="T287" s="242" t="s">
        <v>151</v>
      </c>
      <c r="U287" s="222">
        <v>1.1299999999999999</v>
      </c>
      <c r="V287" s="222">
        <f>ROUND(E287*U287,2)</f>
        <v>1.1299999999999999</v>
      </c>
      <c r="W287" s="222"/>
      <c r="X287" s="222" t="s">
        <v>190</v>
      </c>
      <c r="Y287" s="222" t="s">
        <v>154</v>
      </c>
      <c r="Z287" s="212"/>
      <c r="AA287" s="212"/>
      <c r="AB287" s="212"/>
      <c r="AC287" s="212"/>
      <c r="AD287" s="212"/>
      <c r="AE287" s="212"/>
      <c r="AF287" s="212"/>
      <c r="AG287" s="212" t="s">
        <v>191</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ht="22.5" outlineLevel="2" x14ac:dyDescent="0.2">
      <c r="A288" s="219"/>
      <c r="B288" s="220"/>
      <c r="C288" s="248" t="s">
        <v>455</v>
      </c>
      <c r="D288" s="243"/>
      <c r="E288" s="243"/>
      <c r="F288" s="243"/>
      <c r="G288" s="243"/>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157</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45" t="str">
        <f>C288</f>
        <v>Podhledy sádrokartonové , kovová konstrukce CD s přímým uchycením, 2x opláštěná, s  minerální izolací, desky standard RB (A) tl. 12,5mm</v>
      </c>
      <c r="BB288" s="212"/>
      <c r="BC288" s="212"/>
      <c r="BD288" s="212"/>
      <c r="BE288" s="212"/>
      <c r="BF288" s="212"/>
      <c r="BG288" s="212"/>
      <c r="BH288" s="212"/>
    </row>
    <row r="289" spans="1:60" outlineLevel="3" x14ac:dyDescent="0.2">
      <c r="A289" s="219"/>
      <c r="B289" s="220"/>
      <c r="C289" s="249" t="s">
        <v>440</v>
      </c>
      <c r="D289" s="244"/>
      <c r="E289" s="244"/>
      <c r="F289" s="244"/>
      <c r="G289" s="244"/>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157</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ht="33.75" outlineLevel="1" x14ac:dyDescent="0.2">
      <c r="A290" s="236">
        <v>102</v>
      </c>
      <c r="B290" s="237" t="s">
        <v>456</v>
      </c>
      <c r="C290" s="247" t="s">
        <v>457</v>
      </c>
      <c r="D290" s="238" t="s">
        <v>226</v>
      </c>
      <c r="E290" s="239">
        <v>1</v>
      </c>
      <c r="F290" s="240">
        <v>1585</v>
      </c>
      <c r="G290" s="241">
        <f>ROUND(E290*F290,2)</f>
        <v>1585</v>
      </c>
      <c r="H290" s="240">
        <v>716.79</v>
      </c>
      <c r="I290" s="241">
        <f>ROUND(E290*H290,2)</f>
        <v>716.79</v>
      </c>
      <c r="J290" s="240">
        <v>868.21</v>
      </c>
      <c r="K290" s="241">
        <f>ROUND(E290*J290,2)</f>
        <v>868.21</v>
      </c>
      <c r="L290" s="241">
        <v>12</v>
      </c>
      <c r="M290" s="241">
        <f>G290*(1+L290/100)</f>
        <v>1775.2000000000003</v>
      </c>
      <c r="N290" s="239">
        <v>2.4140000000000002E-2</v>
      </c>
      <c r="O290" s="239">
        <f>ROUND(E290*N290,2)</f>
        <v>0.02</v>
      </c>
      <c r="P290" s="239">
        <v>0</v>
      </c>
      <c r="Q290" s="239">
        <f>ROUND(E290*P290,2)</f>
        <v>0</v>
      </c>
      <c r="R290" s="241" t="s">
        <v>227</v>
      </c>
      <c r="S290" s="241" t="s">
        <v>151</v>
      </c>
      <c r="T290" s="242" t="s">
        <v>151</v>
      </c>
      <c r="U290" s="222">
        <v>1.1299999999999999</v>
      </c>
      <c r="V290" s="222">
        <f>ROUND(E290*U290,2)</f>
        <v>1.1299999999999999</v>
      </c>
      <c r="W290" s="222"/>
      <c r="X290" s="222" t="s">
        <v>190</v>
      </c>
      <c r="Y290" s="222" t="s">
        <v>154</v>
      </c>
      <c r="Z290" s="212"/>
      <c r="AA290" s="212"/>
      <c r="AB290" s="212"/>
      <c r="AC290" s="212"/>
      <c r="AD290" s="212"/>
      <c r="AE290" s="212"/>
      <c r="AF290" s="212"/>
      <c r="AG290" s="212" t="s">
        <v>191</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ht="22.5" outlineLevel="2" x14ac:dyDescent="0.2">
      <c r="A291" s="219"/>
      <c r="B291" s="220"/>
      <c r="C291" s="248" t="s">
        <v>458</v>
      </c>
      <c r="D291" s="243"/>
      <c r="E291" s="243"/>
      <c r="F291" s="243"/>
      <c r="G291" s="243"/>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157</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45" t="str">
        <f>C291</f>
        <v>Podhledy sádrokartonové, kovová konstrukce CD s přímým uchycením, 2x opláštěná, s  minerální izolací, desky impregnované RBI (H2) tl. 12,5mm</v>
      </c>
      <c r="BB291" s="212"/>
      <c r="BC291" s="212"/>
      <c r="BD291" s="212"/>
      <c r="BE291" s="212"/>
      <c r="BF291" s="212"/>
      <c r="BG291" s="212"/>
      <c r="BH291" s="212"/>
    </row>
    <row r="292" spans="1:60" outlineLevel="3" x14ac:dyDescent="0.2">
      <c r="A292" s="219"/>
      <c r="B292" s="220"/>
      <c r="C292" s="249" t="s">
        <v>440</v>
      </c>
      <c r="D292" s="244"/>
      <c r="E292" s="244"/>
      <c r="F292" s="244"/>
      <c r="G292" s="244"/>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157</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ht="45" outlineLevel="1" x14ac:dyDescent="0.2">
      <c r="A293" s="236">
        <v>103</v>
      </c>
      <c r="B293" s="237" t="s">
        <v>459</v>
      </c>
      <c r="C293" s="247" t="s">
        <v>460</v>
      </c>
      <c r="D293" s="238" t="s">
        <v>226</v>
      </c>
      <c r="E293" s="239">
        <v>1</v>
      </c>
      <c r="F293" s="240">
        <v>1791</v>
      </c>
      <c r="G293" s="241">
        <f>ROUND(E293*F293,2)</f>
        <v>1791</v>
      </c>
      <c r="H293" s="240">
        <v>884.37</v>
      </c>
      <c r="I293" s="241">
        <f>ROUND(E293*H293,2)</f>
        <v>884.37</v>
      </c>
      <c r="J293" s="240">
        <v>906.63</v>
      </c>
      <c r="K293" s="241">
        <f>ROUND(E293*J293,2)</f>
        <v>906.63</v>
      </c>
      <c r="L293" s="241">
        <v>12</v>
      </c>
      <c r="M293" s="241">
        <f>G293*(1+L293/100)</f>
        <v>2005.9200000000003</v>
      </c>
      <c r="N293" s="239">
        <v>3.3849999999999998E-2</v>
      </c>
      <c r="O293" s="239">
        <f>ROUND(E293*N293,2)</f>
        <v>0.03</v>
      </c>
      <c r="P293" s="239">
        <v>0</v>
      </c>
      <c r="Q293" s="239">
        <f>ROUND(E293*P293,2)</f>
        <v>0</v>
      </c>
      <c r="R293" s="241" t="s">
        <v>227</v>
      </c>
      <c r="S293" s="241" t="s">
        <v>151</v>
      </c>
      <c r="T293" s="242" t="s">
        <v>151</v>
      </c>
      <c r="U293" s="222">
        <v>1.18</v>
      </c>
      <c r="V293" s="222">
        <f>ROUND(E293*U293,2)</f>
        <v>1.18</v>
      </c>
      <c r="W293" s="222"/>
      <c r="X293" s="222" t="s">
        <v>190</v>
      </c>
      <c r="Y293" s="222" t="s">
        <v>154</v>
      </c>
      <c r="Z293" s="212"/>
      <c r="AA293" s="212"/>
      <c r="AB293" s="212"/>
      <c r="AC293" s="212"/>
      <c r="AD293" s="212"/>
      <c r="AE293" s="212"/>
      <c r="AF293" s="212"/>
      <c r="AG293" s="212" t="s">
        <v>191</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ht="22.5" outlineLevel="2" x14ac:dyDescent="0.2">
      <c r="A294" s="219"/>
      <c r="B294" s="220"/>
      <c r="C294" s="248" t="s">
        <v>461</v>
      </c>
      <c r="D294" s="243"/>
      <c r="E294" s="243"/>
      <c r="F294" s="243"/>
      <c r="G294" s="243"/>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157</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45" t="str">
        <f>C294</f>
        <v>Podhledy sádrokartonové, kovová konstrukce CD s přímým uchycením, 2x opláštěná, s  minerální izolací, desky protipožární  impregnované RFI (DFH2) tl. 15mm</v>
      </c>
      <c r="BB294" s="212"/>
      <c r="BC294" s="212"/>
      <c r="BD294" s="212"/>
      <c r="BE294" s="212"/>
      <c r="BF294" s="212"/>
      <c r="BG294" s="212"/>
      <c r="BH294" s="212"/>
    </row>
    <row r="295" spans="1:60" outlineLevel="3" x14ac:dyDescent="0.2">
      <c r="A295" s="219"/>
      <c r="B295" s="220"/>
      <c r="C295" s="249" t="s">
        <v>440</v>
      </c>
      <c r="D295" s="244"/>
      <c r="E295" s="244"/>
      <c r="F295" s="244"/>
      <c r="G295" s="244"/>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157</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ht="45" outlineLevel="1" x14ac:dyDescent="0.2">
      <c r="A296" s="236">
        <v>104</v>
      </c>
      <c r="B296" s="237" t="s">
        <v>462</v>
      </c>
      <c r="C296" s="247" t="s">
        <v>463</v>
      </c>
      <c r="D296" s="238" t="s">
        <v>226</v>
      </c>
      <c r="E296" s="239">
        <v>1</v>
      </c>
      <c r="F296" s="240">
        <v>1280</v>
      </c>
      <c r="G296" s="241">
        <f>ROUND(E296*F296,2)</f>
        <v>1280</v>
      </c>
      <c r="H296" s="240">
        <v>511.67</v>
      </c>
      <c r="I296" s="241">
        <f>ROUND(E296*H296,2)</f>
        <v>511.67</v>
      </c>
      <c r="J296" s="240">
        <v>768.33</v>
      </c>
      <c r="K296" s="241">
        <f>ROUND(E296*J296,2)</f>
        <v>768.33</v>
      </c>
      <c r="L296" s="241">
        <v>12</v>
      </c>
      <c r="M296" s="241">
        <f>G296*(1+L296/100)</f>
        <v>1433.6000000000001</v>
      </c>
      <c r="N296" s="239">
        <v>1.5900000000000001E-2</v>
      </c>
      <c r="O296" s="239">
        <f>ROUND(E296*N296,2)</f>
        <v>0.02</v>
      </c>
      <c r="P296" s="239">
        <v>0</v>
      </c>
      <c r="Q296" s="239">
        <f>ROUND(E296*P296,2)</f>
        <v>0</v>
      </c>
      <c r="R296" s="241" t="s">
        <v>227</v>
      </c>
      <c r="S296" s="241" t="s">
        <v>151</v>
      </c>
      <c r="T296" s="242" t="s">
        <v>151</v>
      </c>
      <c r="U296" s="222">
        <v>0.95</v>
      </c>
      <c r="V296" s="222">
        <f>ROUND(E296*U296,2)</f>
        <v>0.95</v>
      </c>
      <c r="W296" s="222"/>
      <c r="X296" s="222" t="s">
        <v>190</v>
      </c>
      <c r="Y296" s="222" t="s">
        <v>154</v>
      </c>
      <c r="Z296" s="212"/>
      <c r="AA296" s="212"/>
      <c r="AB296" s="212"/>
      <c r="AC296" s="212"/>
      <c r="AD296" s="212"/>
      <c r="AE296" s="212"/>
      <c r="AF296" s="212"/>
      <c r="AG296" s="212" t="s">
        <v>191</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ht="22.5" outlineLevel="2" x14ac:dyDescent="0.2">
      <c r="A297" s="219"/>
      <c r="B297" s="220"/>
      <c r="C297" s="248" t="s">
        <v>464</v>
      </c>
      <c r="D297" s="243"/>
      <c r="E297" s="243"/>
      <c r="F297" s="243"/>
      <c r="G297" s="243"/>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157</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45" t="str">
        <f>C297</f>
        <v>Podhledy sádrokartonové, kovová konstrukce CD s přímým uchycením, 1x opláštěná, s minerální izolací, desky akustické  MA (DF) tl. 12,5 mm.</v>
      </c>
      <c r="BB297" s="212"/>
      <c r="BC297" s="212"/>
      <c r="BD297" s="212"/>
      <c r="BE297" s="212"/>
      <c r="BF297" s="212"/>
      <c r="BG297" s="212"/>
      <c r="BH297" s="212"/>
    </row>
    <row r="298" spans="1:60" outlineLevel="3" x14ac:dyDescent="0.2">
      <c r="A298" s="219"/>
      <c r="B298" s="220"/>
      <c r="C298" s="249" t="s">
        <v>440</v>
      </c>
      <c r="D298" s="244"/>
      <c r="E298" s="244"/>
      <c r="F298" s="244"/>
      <c r="G298" s="244"/>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157</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ht="22.5" outlineLevel="1" x14ac:dyDescent="0.2">
      <c r="A299" s="236">
        <v>105</v>
      </c>
      <c r="B299" s="237" t="s">
        <v>465</v>
      </c>
      <c r="C299" s="247" t="s">
        <v>466</v>
      </c>
      <c r="D299" s="238" t="s">
        <v>278</v>
      </c>
      <c r="E299" s="239">
        <v>1</v>
      </c>
      <c r="F299" s="240">
        <v>67.900000000000006</v>
      </c>
      <c r="G299" s="241">
        <f>ROUND(E299*F299,2)</f>
        <v>67.900000000000006</v>
      </c>
      <c r="H299" s="240">
        <v>24.86</v>
      </c>
      <c r="I299" s="241">
        <f>ROUND(E299*H299,2)</f>
        <v>24.86</v>
      </c>
      <c r="J299" s="240">
        <v>43.04</v>
      </c>
      <c r="K299" s="241">
        <f>ROUND(E299*J299,2)</f>
        <v>43.04</v>
      </c>
      <c r="L299" s="241">
        <v>12</v>
      </c>
      <c r="M299" s="241">
        <f>G299*(1+L299/100)</f>
        <v>76.048000000000016</v>
      </c>
      <c r="N299" s="239">
        <v>1.3999999999999999E-4</v>
      </c>
      <c r="O299" s="239">
        <f>ROUND(E299*N299,2)</f>
        <v>0</v>
      </c>
      <c r="P299" s="239">
        <v>0</v>
      </c>
      <c r="Q299" s="239">
        <f>ROUND(E299*P299,2)</f>
        <v>0</v>
      </c>
      <c r="R299" s="241" t="s">
        <v>227</v>
      </c>
      <c r="S299" s="241" t="s">
        <v>151</v>
      </c>
      <c r="T299" s="242" t="s">
        <v>151</v>
      </c>
      <c r="U299" s="222">
        <v>5.6000000000000001E-2</v>
      </c>
      <c r="V299" s="222">
        <f>ROUND(E299*U299,2)</f>
        <v>0.06</v>
      </c>
      <c r="W299" s="222"/>
      <c r="X299" s="222" t="s">
        <v>190</v>
      </c>
      <c r="Y299" s="222" t="s">
        <v>154</v>
      </c>
      <c r="Z299" s="212"/>
      <c r="AA299" s="212"/>
      <c r="AB299" s="212"/>
      <c r="AC299" s="212"/>
      <c r="AD299" s="212"/>
      <c r="AE299" s="212"/>
      <c r="AF299" s="212"/>
      <c r="AG299" s="212" t="s">
        <v>191</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2" x14ac:dyDescent="0.2">
      <c r="A300" s="219"/>
      <c r="B300" s="220"/>
      <c r="C300" s="248" t="s">
        <v>467</v>
      </c>
      <c r="D300" s="243"/>
      <c r="E300" s="243"/>
      <c r="F300" s="243"/>
      <c r="G300" s="243"/>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157</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x14ac:dyDescent="0.2">
      <c r="A301" s="229" t="s">
        <v>146</v>
      </c>
      <c r="B301" s="230" t="s">
        <v>79</v>
      </c>
      <c r="C301" s="246" t="s">
        <v>80</v>
      </c>
      <c r="D301" s="231"/>
      <c r="E301" s="232"/>
      <c r="F301" s="233"/>
      <c r="G301" s="233">
        <f>SUMIF(AG302:AG388,"&lt;&gt;NOR",G302:G388)</f>
        <v>23522.1</v>
      </c>
      <c r="H301" s="233"/>
      <c r="I301" s="233">
        <f>SUM(I302:I388)</f>
        <v>7882.4099999999962</v>
      </c>
      <c r="J301" s="233"/>
      <c r="K301" s="233">
        <f>SUM(K302:K388)</f>
        <v>15639.689999999999</v>
      </c>
      <c r="L301" s="233"/>
      <c r="M301" s="233">
        <f>SUM(M302:M388)</f>
        <v>26344.751999999997</v>
      </c>
      <c r="N301" s="232"/>
      <c r="O301" s="232">
        <f>SUM(O302:O388)</f>
        <v>0.81000000000000039</v>
      </c>
      <c r="P301" s="232"/>
      <c r="Q301" s="232">
        <f>SUM(Q302:Q388)</f>
        <v>0</v>
      </c>
      <c r="R301" s="233"/>
      <c r="S301" s="233"/>
      <c r="T301" s="234"/>
      <c r="U301" s="228"/>
      <c r="V301" s="228">
        <f>SUM(V302:V388)</f>
        <v>23.510000000000005</v>
      </c>
      <c r="W301" s="228"/>
      <c r="X301" s="228"/>
      <c r="Y301" s="228"/>
      <c r="AG301" t="s">
        <v>147</v>
      </c>
    </row>
    <row r="302" spans="1:60" outlineLevel="1" x14ac:dyDescent="0.2">
      <c r="A302" s="236">
        <v>106</v>
      </c>
      <c r="B302" s="237" t="s">
        <v>468</v>
      </c>
      <c r="C302" s="247" t="s">
        <v>469</v>
      </c>
      <c r="D302" s="238" t="s">
        <v>226</v>
      </c>
      <c r="E302" s="239">
        <v>1</v>
      </c>
      <c r="F302" s="240">
        <v>819</v>
      </c>
      <c r="G302" s="241">
        <f>ROUND(E302*F302,2)</f>
        <v>819</v>
      </c>
      <c r="H302" s="240">
        <v>555.24</v>
      </c>
      <c r="I302" s="241">
        <f>ROUND(E302*H302,2)</f>
        <v>555.24</v>
      </c>
      <c r="J302" s="240">
        <v>263.76</v>
      </c>
      <c r="K302" s="241">
        <f>ROUND(E302*J302,2)</f>
        <v>263.76</v>
      </c>
      <c r="L302" s="241">
        <v>12</v>
      </c>
      <c r="M302" s="241">
        <f>G302*(1+L302/100)</f>
        <v>917.28000000000009</v>
      </c>
      <c r="N302" s="239">
        <v>4.7299999999999998E-3</v>
      </c>
      <c r="O302" s="239">
        <f>ROUND(E302*N302,2)</f>
        <v>0</v>
      </c>
      <c r="P302" s="239">
        <v>0</v>
      </c>
      <c r="Q302" s="239">
        <f>ROUND(E302*P302,2)</f>
        <v>0</v>
      </c>
      <c r="R302" s="241" t="s">
        <v>227</v>
      </c>
      <c r="S302" s="241" t="s">
        <v>151</v>
      </c>
      <c r="T302" s="242" t="s">
        <v>151</v>
      </c>
      <c r="U302" s="222">
        <v>0.36</v>
      </c>
      <c r="V302" s="222">
        <f>ROUND(E302*U302,2)</f>
        <v>0.36</v>
      </c>
      <c r="W302" s="222"/>
      <c r="X302" s="222" t="s">
        <v>190</v>
      </c>
      <c r="Y302" s="222" t="s">
        <v>154</v>
      </c>
      <c r="Z302" s="212"/>
      <c r="AA302" s="212"/>
      <c r="AB302" s="212"/>
      <c r="AC302" s="212"/>
      <c r="AD302" s="212"/>
      <c r="AE302" s="212"/>
      <c r="AF302" s="212"/>
      <c r="AG302" s="212" t="s">
        <v>191</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2" x14ac:dyDescent="0.2">
      <c r="A303" s="219"/>
      <c r="B303" s="220"/>
      <c r="C303" s="263" t="s">
        <v>470</v>
      </c>
      <c r="D303" s="255"/>
      <c r="E303" s="255"/>
      <c r="F303" s="255"/>
      <c r="G303" s="255"/>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193</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ht="22.5" outlineLevel="1" x14ac:dyDescent="0.2">
      <c r="A304" s="236">
        <v>107</v>
      </c>
      <c r="B304" s="237" t="s">
        <v>471</v>
      </c>
      <c r="C304" s="247" t="s">
        <v>472</v>
      </c>
      <c r="D304" s="238" t="s">
        <v>226</v>
      </c>
      <c r="E304" s="239">
        <v>1</v>
      </c>
      <c r="F304" s="240">
        <v>509</v>
      </c>
      <c r="G304" s="241">
        <f>ROUND(E304*F304,2)</f>
        <v>509</v>
      </c>
      <c r="H304" s="240">
        <v>342.3</v>
      </c>
      <c r="I304" s="241">
        <f>ROUND(E304*H304,2)</f>
        <v>342.3</v>
      </c>
      <c r="J304" s="240">
        <v>166.7</v>
      </c>
      <c r="K304" s="241">
        <f>ROUND(E304*J304,2)</f>
        <v>166.7</v>
      </c>
      <c r="L304" s="241">
        <v>12</v>
      </c>
      <c r="M304" s="241">
        <f>G304*(1+L304/100)</f>
        <v>570.08000000000004</v>
      </c>
      <c r="N304" s="239">
        <v>3.2599999999999999E-3</v>
      </c>
      <c r="O304" s="239">
        <f>ROUND(E304*N304,2)</f>
        <v>0</v>
      </c>
      <c r="P304" s="239">
        <v>0</v>
      </c>
      <c r="Q304" s="239">
        <f>ROUND(E304*P304,2)</f>
        <v>0</v>
      </c>
      <c r="R304" s="241" t="s">
        <v>227</v>
      </c>
      <c r="S304" s="241" t="s">
        <v>151</v>
      </c>
      <c r="T304" s="242" t="s">
        <v>151</v>
      </c>
      <c r="U304" s="222">
        <v>0.22400999999999999</v>
      </c>
      <c r="V304" s="222">
        <f>ROUND(E304*U304,2)</f>
        <v>0.22</v>
      </c>
      <c r="W304" s="222"/>
      <c r="X304" s="222" t="s">
        <v>190</v>
      </c>
      <c r="Y304" s="222" t="s">
        <v>154</v>
      </c>
      <c r="Z304" s="212"/>
      <c r="AA304" s="212"/>
      <c r="AB304" s="212"/>
      <c r="AC304" s="212"/>
      <c r="AD304" s="212"/>
      <c r="AE304" s="212"/>
      <c r="AF304" s="212"/>
      <c r="AG304" s="212" t="s">
        <v>191</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2" x14ac:dyDescent="0.2">
      <c r="A305" s="219"/>
      <c r="B305" s="220"/>
      <c r="C305" s="263" t="s">
        <v>470</v>
      </c>
      <c r="D305" s="255"/>
      <c r="E305" s="255"/>
      <c r="F305" s="255"/>
      <c r="G305" s="255"/>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193</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36">
        <v>108</v>
      </c>
      <c r="B306" s="237" t="s">
        <v>473</v>
      </c>
      <c r="C306" s="247" t="s">
        <v>474</v>
      </c>
      <c r="D306" s="238" t="s">
        <v>226</v>
      </c>
      <c r="E306" s="239">
        <v>1</v>
      </c>
      <c r="F306" s="240">
        <v>182.5</v>
      </c>
      <c r="G306" s="241">
        <f>ROUND(E306*F306,2)</f>
        <v>182.5</v>
      </c>
      <c r="H306" s="240">
        <v>19.98</v>
      </c>
      <c r="I306" s="241">
        <f>ROUND(E306*H306,2)</f>
        <v>19.98</v>
      </c>
      <c r="J306" s="240">
        <v>162.52000000000001</v>
      </c>
      <c r="K306" s="241">
        <f>ROUND(E306*J306,2)</f>
        <v>162.52000000000001</v>
      </c>
      <c r="L306" s="241">
        <v>12</v>
      </c>
      <c r="M306" s="241">
        <f>G306*(1+L306/100)</f>
        <v>204.4</v>
      </c>
      <c r="N306" s="239">
        <v>3.5000000000000001E-3</v>
      </c>
      <c r="O306" s="239">
        <f>ROUND(E306*N306,2)</f>
        <v>0</v>
      </c>
      <c r="P306" s="239">
        <v>0</v>
      </c>
      <c r="Q306" s="239">
        <f>ROUND(E306*P306,2)</f>
        <v>0</v>
      </c>
      <c r="R306" s="241" t="s">
        <v>227</v>
      </c>
      <c r="S306" s="241" t="s">
        <v>151</v>
      </c>
      <c r="T306" s="242" t="s">
        <v>151</v>
      </c>
      <c r="U306" s="222">
        <v>0.24</v>
      </c>
      <c r="V306" s="222">
        <f>ROUND(E306*U306,2)</f>
        <v>0.24</v>
      </c>
      <c r="W306" s="222"/>
      <c r="X306" s="222" t="s">
        <v>190</v>
      </c>
      <c r="Y306" s="222" t="s">
        <v>154</v>
      </c>
      <c r="Z306" s="212"/>
      <c r="AA306" s="212"/>
      <c r="AB306" s="212"/>
      <c r="AC306" s="212"/>
      <c r="AD306" s="212"/>
      <c r="AE306" s="212"/>
      <c r="AF306" s="212"/>
      <c r="AG306" s="212" t="s">
        <v>191</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2" x14ac:dyDescent="0.2">
      <c r="A307" s="219"/>
      <c r="B307" s="220"/>
      <c r="C307" s="263" t="s">
        <v>470</v>
      </c>
      <c r="D307" s="255"/>
      <c r="E307" s="255"/>
      <c r="F307" s="255"/>
      <c r="G307" s="255"/>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193</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ht="22.5" outlineLevel="1" x14ac:dyDescent="0.2">
      <c r="A308" s="236">
        <v>109</v>
      </c>
      <c r="B308" s="237" t="s">
        <v>475</v>
      </c>
      <c r="C308" s="247" t="s">
        <v>476</v>
      </c>
      <c r="D308" s="238" t="s">
        <v>226</v>
      </c>
      <c r="E308" s="239">
        <v>1</v>
      </c>
      <c r="F308" s="240">
        <v>839</v>
      </c>
      <c r="G308" s="241">
        <f>ROUND(E308*F308,2)</f>
        <v>839</v>
      </c>
      <c r="H308" s="240">
        <v>536.78</v>
      </c>
      <c r="I308" s="241">
        <f>ROUND(E308*H308,2)</f>
        <v>536.78</v>
      </c>
      <c r="J308" s="240">
        <v>302.22000000000003</v>
      </c>
      <c r="K308" s="241">
        <f>ROUND(E308*J308,2)</f>
        <v>302.22000000000003</v>
      </c>
      <c r="L308" s="241">
        <v>12</v>
      </c>
      <c r="M308" s="241">
        <f>G308*(1+L308/100)</f>
        <v>939.68000000000006</v>
      </c>
      <c r="N308" s="239">
        <v>0.03</v>
      </c>
      <c r="O308" s="239">
        <f>ROUND(E308*N308,2)</f>
        <v>0.03</v>
      </c>
      <c r="P308" s="239">
        <v>0</v>
      </c>
      <c r="Q308" s="239">
        <f>ROUND(E308*P308,2)</f>
        <v>0</v>
      </c>
      <c r="R308" s="241" t="s">
        <v>227</v>
      </c>
      <c r="S308" s="241" t="s">
        <v>151</v>
      </c>
      <c r="T308" s="242" t="s">
        <v>151</v>
      </c>
      <c r="U308" s="222">
        <v>0.45</v>
      </c>
      <c r="V308" s="222">
        <f>ROUND(E308*U308,2)</f>
        <v>0.45</v>
      </c>
      <c r="W308" s="222"/>
      <c r="X308" s="222" t="s">
        <v>190</v>
      </c>
      <c r="Y308" s="222" t="s">
        <v>154</v>
      </c>
      <c r="Z308" s="212"/>
      <c r="AA308" s="212"/>
      <c r="AB308" s="212"/>
      <c r="AC308" s="212"/>
      <c r="AD308" s="212"/>
      <c r="AE308" s="212"/>
      <c r="AF308" s="212"/>
      <c r="AG308" s="212" t="s">
        <v>191</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2" x14ac:dyDescent="0.2">
      <c r="A309" s="219"/>
      <c r="B309" s="220"/>
      <c r="C309" s="263" t="s">
        <v>470</v>
      </c>
      <c r="D309" s="255"/>
      <c r="E309" s="255"/>
      <c r="F309" s="255"/>
      <c r="G309" s="255"/>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193</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1" x14ac:dyDescent="0.2">
      <c r="A310" s="236">
        <v>110</v>
      </c>
      <c r="B310" s="237" t="s">
        <v>477</v>
      </c>
      <c r="C310" s="247" t="s">
        <v>478</v>
      </c>
      <c r="D310" s="238" t="s">
        <v>226</v>
      </c>
      <c r="E310" s="239">
        <v>1</v>
      </c>
      <c r="F310" s="240">
        <v>118.5</v>
      </c>
      <c r="G310" s="241">
        <f>ROUND(E310*F310,2)</f>
        <v>118.5</v>
      </c>
      <c r="H310" s="240">
        <v>61.85</v>
      </c>
      <c r="I310" s="241">
        <f>ROUND(E310*H310,2)</f>
        <v>61.85</v>
      </c>
      <c r="J310" s="240">
        <v>56.65</v>
      </c>
      <c r="K310" s="241">
        <f>ROUND(E310*J310,2)</f>
        <v>56.65</v>
      </c>
      <c r="L310" s="241">
        <v>12</v>
      </c>
      <c r="M310" s="241">
        <f>G310*(1+L310/100)</f>
        <v>132.72</v>
      </c>
      <c r="N310" s="239">
        <v>7.8799999999999999E-3</v>
      </c>
      <c r="O310" s="239">
        <f>ROUND(E310*N310,2)</f>
        <v>0.01</v>
      </c>
      <c r="P310" s="239">
        <v>0</v>
      </c>
      <c r="Q310" s="239">
        <f>ROUND(E310*P310,2)</f>
        <v>0</v>
      </c>
      <c r="R310" s="241" t="s">
        <v>227</v>
      </c>
      <c r="S310" s="241" t="s">
        <v>151</v>
      </c>
      <c r="T310" s="242" t="s">
        <v>151</v>
      </c>
      <c r="U310" s="222">
        <v>9.0999999999999998E-2</v>
      </c>
      <c r="V310" s="222">
        <f>ROUND(E310*U310,2)</f>
        <v>0.09</v>
      </c>
      <c r="W310" s="222"/>
      <c r="X310" s="222" t="s">
        <v>190</v>
      </c>
      <c r="Y310" s="222" t="s">
        <v>154</v>
      </c>
      <c r="Z310" s="212"/>
      <c r="AA310" s="212"/>
      <c r="AB310" s="212"/>
      <c r="AC310" s="212"/>
      <c r="AD310" s="212"/>
      <c r="AE310" s="212"/>
      <c r="AF310" s="212"/>
      <c r="AG310" s="212" t="s">
        <v>191</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2" x14ac:dyDescent="0.2">
      <c r="A311" s="219"/>
      <c r="B311" s="220"/>
      <c r="C311" s="263" t="s">
        <v>470</v>
      </c>
      <c r="D311" s="255"/>
      <c r="E311" s="255"/>
      <c r="F311" s="255"/>
      <c r="G311" s="255"/>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193</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ht="22.5" outlineLevel="1" x14ac:dyDescent="0.2">
      <c r="A312" s="236">
        <v>111</v>
      </c>
      <c r="B312" s="237" t="s">
        <v>479</v>
      </c>
      <c r="C312" s="247" t="s">
        <v>480</v>
      </c>
      <c r="D312" s="238" t="s">
        <v>226</v>
      </c>
      <c r="E312" s="239">
        <v>1</v>
      </c>
      <c r="F312" s="240">
        <v>233.5</v>
      </c>
      <c r="G312" s="241">
        <f>ROUND(E312*F312,2)</f>
        <v>233.5</v>
      </c>
      <c r="H312" s="240">
        <v>67.709999999999994</v>
      </c>
      <c r="I312" s="241">
        <f>ROUND(E312*H312,2)</f>
        <v>67.709999999999994</v>
      </c>
      <c r="J312" s="240">
        <v>165.79</v>
      </c>
      <c r="K312" s="241">
        <f>ROUND(E312*J312,2)</f>
        <v>165.79</v>
      </c>
      <c r="L312" s="241">
        <v>12</v>
      </c>
      <c r="M312" s="241">
        <f>G312*(1+L312/100)</f>
        <v>261.52000000000004</v>
      </c>
      <c r="N312" s="239">
        <v>5.6600000000000001E-3</v>
      </c>
      <c r="O312" s="239">
        <f>ROUND(E312*N312,2)</f>
        <v>0.01</v>
      </c>
      <c r="P312" s="239">
        <v>0</v>
      </c>
      <c r="Q312" s="239">
        <f>ROUND(E312*P312,2)</f>
        <v>0</v>
      </c>
      <c r="R312" s="241" t="s">
        <v>227</v>
      </c>
      <c r="S312" s="241" t="s">
        <v>151</v>
      </c>
      <c r="T312" s="242" t="s">
        <v>151</v>
      </c>
      <c r="U312" s="222">
        <v>0.245</v>
      </c>
      <c r="V312" s="222">
        <f>ROUND(E312*U312,2)</f>
        <v>0.25</v>
      </c>
      <c r="W312" s="222"/>
      <c r="X312" s="222" t="s">
        <v>190</v>
      </c>
      <c r="Y312" s="222" t="s">
        <v>154</v>
      </c>
      <c r="Z312" s="212"/>
      <c r="AA312" s="212"/>
      <c r="AB312" s="212"/>
      <c r="AC312" s="212"/>
      <c r="AD312" s="212"/>
      <c r="AE312" s="212"/>
      <c r="AF312" s="212"/>
      <c r="AG312" s="212" t="s">
        <v>191</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2" x14ac:dyDescent="0.2">
      <c r="A313" s="219"/>
      <c r="B313" s="220"/>
      <c r="C313" s="263" t="s">
        <v>470</v>
      </c>
      <c r="D313" s="255"/>
      <c r="E313" s="255"/>
      <c r="F313" s="255"/>
      <c r="G313" s="255"/>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193</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ht="22.5" outlineLevel="1" x14ac:dyDescent="0.2">
      <c r="A314" s="236">
        <v>112</v>
      </c>
      <c r="B314" s="237" t="s">
        <v>481</v>
      </c>
      <c r="C314" s="247" t="s">
        <v>482</v>
      </c>
      <c r="D314" s="238" t="s">
        <v>226</v>
      </c>
      <c r="E314" s="239">
        <v>1</v>
      </c>
      <c r="F314" s="240">
        <v>420</v>
      </c>
      <c r="G314" s="241">
        <f>ROUND(E314*F314,2)</f>
        <v>420</v>
      </c>
      <c r="H314" s="240">
        <v>239.61</v>
      </c>
      <c r="I314" s="241">
        <f>ROUND(E314*H314,2)</f>
        <v>239.61</v>
      </c>
      <c r="J314" s="240">
        <v>180.39</v>
      </c>
      <c r="K314" s="241">
        <f>ROUND(E314*J314,2)</f>
        <v>180.39</v>
      </c>
      <c r="L314" s="241">
        <v>12</v>
      </c>
      <c r="M314" s="241">
        <f>G314*(1+L314/100)</f>
        <v>470.40000000000003</v>
      </c>
      <c r="N314" s="239">
        <v>2.31E-3</v>
      </c>
      <c r="O314" s="239">
        <f>ROUND(E314*N314,2)</f>
        <v>0</v>
      </c>
      <c r="P314" s="239">
        <v>0</v>
      </c>
      <c r="Q314" s="239">
        <f>ROUND(E314*P314,2)</f>
        <v>0</v>
      </c>
      <c r="R314" s="241" t="s">
        <v>227</v>
      </c>
      <c r="S314" s="241" t="s">
        <v>151</v>
      </c>
      <c r="T314" s="242" t="s">
        <v>151</v>
      </c>
      <c r="U314" s="222">
        <v>0.24234</v>
      </c>
      <c r="V314" s="222">
        <f>ROUND(E314*U314,2)</f>
        <v>0.24</v>
      </c>
      <c r="W314" s="222"/>
      <c r="X314" s="222" t="s">
        <v>190</v>
      </c>
      <c r="Y314" s="222" t="s">
        <v>154</v>
      </c>
      <c r="Z314" s="212"/>
      <c r="AA314" s="212"/>
      <c r="AB314" s="212"/>
      <c r="AC314" s="212"/>
      <c r="AD314" s="212"/>
      <c r="AE314" s="212"/>
      <c r="AF314" s="212"/>
      <c r="AG314" s="212" t="s">
        <v>191</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2" x14ac:dyDescent="0.2">
      <c r="A315" s="219"/>
      <c r="B315" s="220"/>
      <c r="C315" s="263" t="s">
        <v>470</v>
      </c>
      <c r="D315" s="255"/>
      <c r="E315" s="255"/>
      <c r="F315" s="255"/>
      <c r="G315" s="255"/>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193</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
      <c r="A316" s="236">
        <v>113</v>
      </c>
      <c r="B316" s="237" t="s">
        <v>483</v>
      </c>
      <c r="C316" s="247" t="s">
        <v>484</v>
      </c>
      <c r="D316" s="238" t="s">
        <v>226</v>
      </c>
      <c r="E316" s="239">
        <v>1</v>
      </c>
      <c r="F316" s="240">
        <v>93.2</v>
      </c>
      <c r="G316" s="241">
        <f>ROUND(E316*F316,2)</f>
        <v>93.2</v>
      </c>
      <c r="H316" s="240">
        <v>42.77</v>
      </c>
      <c r="I316" s="241">
        <f>ROUND(E316*H316,2)</f>
        <v>42.77</v>
      </c>
      <c r="J316" s="240">
        <v>50.43</v>
      </c>
      <c r="K316" s="241">
        <f>ROUND(E316*J316,2)</f>
        <v>50.43</v>
      </c>
      <c r="L316" s="241">
        <v>12</v>
      </c>
      <c r="M316" s="241">
        <f>G316*(1+L316/100)</f>
        <v>104.38400000000001</v>
      </c>
      <c r="N316" s="239">
        <v>6.0499999999999998E-3</v>
      </c>
      <c r="O316" s="239">
        <f>ROUND(E316*N316,2)</f>
        <v>0.01</v>
      </c>
      <c r="P316" s="239">
        <v>0</v>
      </c>
      <c r="Q316" s="239">
        <f>ROUND(E316*P316,2)</f>
        <v>0</v>
      </c>
      <c r="R316" s="241" t="s">
        <v>227</v>
      </c>
      <c r="S316" s="241" t="s">
        <v>151</v>
      </c>
      <c r="T316" s="242" t="s">
        <v>151</v>
      </c>
      <c r="U316" s="222">
        <v>8.1000000000000003E-2</v>
      </c>
      <c r="V316" s="222">
        <f>ROUND(E316*U316,2)</f>
        <v>0.08</v>
      </c>
      <c r="W316" s="222"/>
      <c r="X316" s="222" t="s">
        <v>190</v>
      </c>
      <c r="Y316" s="222" t="s">
        <v>154</v>
      </c>
      <c r="Z316" s="212"/>
      <c r="AA316" s="212"/>
      <c r="AB316" s="212"/>
      <c r="AC316" s="212"/>
      <c r="AD316" s="212"/>
      <c r="AE316" s="212"/>
      <c r="AF316" s="212"/>
      <c r="AG316" s="212" t="s">
        <v>191</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2" x14ac:dyDescent="0.2">
      <c r="A317" s="219"/>
      <c r="B317" s="220"/>
      <c r="C317" s="263" t="s">
        <v>470</v>
      </c>
      <c r="D317" s="255"/>
      <c r="E317" s="255"/>
      <c r="F317" s="255"/>
      <c r="G317" s="255"/>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193</v>
      </c>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ht="22.5" outlineLevel="1" x14ac:dyDescent="0.2">
      <c r="A318" s="236">
        <v>114</v>
      </c>
      <c r="B318" s="237" t="s">
        <v>485</v>
      </c>
      <c r="C318" s="247" t="s">
        <v>486</v>
      </c>
      <c r="D318" s="238" t="s">
        <v>226</v>
      </c>
      <c r="E318" s="239">
        <v>1</v>
      </c>
      <c r="F318" s="240">
        <v>191.5</v>
      </c>
      <c r="G318" s="241">
        <f>ROUND(E318*F318,2)</f>
        <v>191.5</v>
      </c>
      <c r="H318" s="240">
        <v>25.8</v>
      </c>
      <c r="I318" s="241">
        <f>ROUND(E318*H318,2)</f>
        <v>25.8</v>
      </c>
      <c r="J318" s="240">
        <v>165.7</v>
      </c>
      <c r="K318" s="241">
        <f>ROUND(E318*J318,2)</f>
        <v>165.7</v>
      </c>
      <c r="L318" s="241">
        <v>12</v>
      </c>
      <c r="M318" s="241">
        <f>G318*(1+L318/100)</f>
        <v>214.48000000000002</v>
      </c>
      <c r="N318" s="239">
        <v>5.4000000000000003E-3</v>
      </c>
      <c r="O318" s="239">
        <f>ROUND(E318*N318,2)</f>
        <v>0.01</v>
      </c>
      <c r="P318" s="239">
        <v>0</v>
      </c>
      <c r="Q318" s="239">
        <f>ROUND(E318*P318,2)</f>
        <v>0</v>
      </c>
      <c r="R318" s="241" t="s">
        <v>227</v>
      </c>
      <c r="S318" s="241" t="s">
        <v>151</v>
      </c>
      <c r="T318" s="242" t="s">
        <v>151</v>
      </c>
      <c r="U318" s="222">
        <v>0.245</v>
      </c>
      <c r="V318" s="222">
        <f>ROUND(E318*U318,2)</f>
        <v>0.25</v>
      </c>
      <c r="W318" s="222"/>
      <c r="X318" s="222" t="s">
        <v>190</v>
      </c>
      <c r="Y318" s="222" t="s">
        <v>154</v>
      </c>
      <c r="Z318" s="212"/>
      <c r="AA318" s="212"/>
      <c r="AB318" s="212"/>
      <c r="AC318" s="212"/>
      <c r="AD318" s="212"/>
      <c r="AE318" s="212"/>
      <c r="AF318" s="212"/>
      <c r="AG318" s="212" t="s">
        <v>191</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2" x14ac:dyDescent="0.2">
      <c r="A319" s="219"/>
      <c r="B319" s="220"/>
      <c r="C319" s="263" t="s">
        <v>470</v>
      </c>
      <c r="D319" s="255"/>
      <c r="E319" s="255"/>
      <c r="F319" s="255"/>
      <c r="G319" s="255"/>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193</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ht="22.5" outlineLevel="1" x14ac:dyDescent="0.2">
      <c r="A320" s="236">
        <v>115</v>
      </c>
      <c r="B320" s="237" t="s">
        <v>487</v>
      </c>
      <c r="C320" s="247" t="s">
        <v>488</v>
      </c>
      <c r="D320" s="238" t="s">
        <v>226</v>
      </c>
      <c r="E320" s="239">
        <v>1</v>
      </c>
      <c r="F320" s="240">
        <v>244</v>
      </c>
      <c r="G320" s="241">
        <f>ROUND(E320*F320,2)</f>
        <v>244</v>
      </c>
      <c r="H320" s="240">
        <v>81.97</v>
      </c>
      <c r="I320" s="241">
        <f>ROUND(E320*H320,2)</f>
        <v>81.97</v>
      </c>
      <c r="J320" s="240">
        <v>162.03</v>
      </c>
      <c r="K320" s="241">
        <f>ROUND(E320*J320,2)</f>
        <v>162.03</v>
      </c>
      <c r="L320" s="241">
        <v>12</v>
      </c>
      <c r="M320" s="241">
        <f>G320*(1+L320/100)</f>
        <v>273.28000000000003</v>
      </c>
      <c r="N320" s="239">
        <v>2.9399999999999999E-3</v>
      </c>
      <c r="O320" s="239">
        <f>ROUND(E320*N320,2)</f>
        <v>0</v>
      </c>
      <c r="P320" s="239">
        <v>0</v>
      </c>
      <c r="Q320" s="239">
        <f>ROUND(E320*P320,2)</f>
        <v>0</v>
      </c>
      <c r="R320" s="241" t="s">
        <v>227</v>
      </c>
      <c r="S320" s="241" t="s">
        <v>151</v>
      </c>
      <c r="T320" s="242" t="s">
        <v>151</v>
      </c>
      <c r="U320" s="222">
        <v>0.24</v>
      </c>
      <c r="V320" s="222">
        <f>ROUND(E320*U320,2)</f>
        <v>0.24</v>
      </c>
      <c r="W320" s="222"/>
      <c r="X320" s="222" t="s">
        <v>190</v>
      </c>
      <c r="Y320" s="222" t="s">
        <v>154</v>
      </c>
      <c r="Z320" s="212"/>
      <c r="AA320" s="212"/>
      <c r="AB320" s="212"/>
      <c r="AC320" s="212"/>
      <c r="AD320" s="212"/>
      <c r="AE320" s="212"/>
      <c r="AF320" s="212"/>
      <c r="AG320" s="212" t="s">
        <v>191</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2" x14ac:dyDescent="0.2">
      <c r="A321" s="219"/>
      <c r="B321" s="220"/>
      <c r="C321" s="263" t="s">
        <v>470</v>
      </c>
      <c r="D321" s="255"/>
      <c r="E321" s="255"/>
      <c r="F321" s="255"/>
      <c r="G321" s="255"/>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193</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ht="22.5" outlineLevel="1" x14ac:dyDescent="0.2">
      <c r="A322" s="236">
        <v>116</v>
      </c>
      <c r="B322" s="237" t="s">
        <v>489</v>
      </c>
      <c r="C322" s="247" t="s">
        <v>490</v>
      </c>
      <c r="D322" s="238" t="s">
        <v>226</v>
      </c>
      <c r="E322" s="239">
        <v>1</v>
      </c>
      <c r="F322" s="240">
        <v>74.099999999999994</v>
      </c>
      <c r="G322" s="241">
        <f>ROUND(E322*F322,2)</f>
        <v>74.099999999999994</v>
      </c>
      <c r="H322" s="240">
        <v>27.37</v>
      </c>
      <c r="I322" s="241">
        <f>ROUND(E322*H322,2)</f>
        <v>27.37</v>
      </c>
      <c r="J322" s="240">
        <v>46.73</v>
      </c>
      <c r="K322" s="241">
        <f>ROUND(E322*J322,2)</f>
        <v>46.73</v>
      </c>
      <c r="L322" s="241">
        <v>12</v>
      </c>
      <c r="M322" s="241">
        <f>G322*(1+L322/100)</f>
        <v>82.992000000000004</v>
      </c>
      <c r="N322" s="239">
        <v>2.9999999999999997E-4</v>
      </c>
      <c r="O322" s="239">
        <f>ROUND(E322*N322,2)</f>
        <v>0</v>
      </c>
      <c r="P322" s="239">
        <v>0</v>
      </c>
      <c r="Q322" s="239">
        <f>ROUND(E322*P322,2)</f>
        <v>0</v>
      </c>
      <c r="R322" s="241" t="s">
        <v>227</v>
      </c>
      <c r="S322" s="241" t="s">
        <v>151</v>
      </c>
      <c r="T322" s="242" t="s">
        <v>151</v>
      </c>
      <c r="U322" s="222">
        <v>7.0000000000000007E-2</v>
      </c>
      <c r="V322" s="222">
        <f>ROUND(E322*U322,2)</f>
        <v>7.0000000000000007E-2</v>
      </c>
      <c r="W322" s="222"/>
      <c r="X322" s="222" t="s">
        <v>190</v>
      </c>
      <c r="Y322" s="222" t="s">
        <v>154</v>
      </c>
      <c r="Z322" s="212"/>
      <c r="AA322" s="212"/>
      <c r="AB322" s="212"/>
      <c r="AC322" s="212"/>
      <c r="AD322" s="212"/>
      <c r="AE322" s="212"/>
      <c r="AF322" s="212"/>
      <c r="AG322" s="212" t="s">
        <v>191</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2" x14ac:dyDescent="0.2">
      <c r="A323" s="219"/>
      <c r="B323" s="220"/>
      <c r="C323" s="263" t="s">
        <v>470</v>
      </c>
      <c r="D323" s="255"/>
      <c r="E323" s="255"/>
      <c r="F323" s="255"/>
      <c r="G323" s="255"/>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193</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ht="22.5" outlineLevel="1" x14ac:dyDescent="0.2">
      <c r="A324" s="236">
        <v>117</v>
      </c>
      <c r="B324" s="237" t="s">
        <v>491</v>
      </c>
      <c r="C324" s="247" t="s">
        <v>492</v>
      </c>
      <c r="D324" s="238" t="s">
        <v>278</v>
      </c>
      <c r="E324" s="239">
        <v>1</v>
      </c>
      <c r="F324" s="240">
        <v>82.9</v>
      </c>
      <c r="G324" s="241">
        <f>ROUND(E324*F324,2)</f>
        <v>82.9</v>
      </c>
      <c r="H324" s="240">
        <v>9.18</v>
      </c>
      <c r="I324" s="241">
        <f>ROUND(E324*H324,2)</f>
        <v>9.18</v>
      </c>
      <c r="J324" s="240">
        <v>73.72</v>
      </c>
      <c r="K324" s="241">
        <f>ROUND(E324*J324,2)</f>
        <v>73.72</v>
      </c>
      <c r="L324" s="241">
        <v>12</v>
      </c>
      <c r="M324" s="241">
        <f>G324*(1+L324/100)</f>
        <v>92.848000000000013</v>
      </c>
      <c r="N324" s="239">
        <v>1.56E-3</v>
      </c>
      <c r="O324" s="239">
        <f>ROUND(E324*N324,2)</f>
        <v>0</v>
      </c>
      <c r="P324" s="239">
        <v>0</v>
      </c>
      <c r="Q324" s="239">
        <f>ROUND(E324*P324,2)</f>
        <v>0</v>
      </c>
      <c r="R324" s="241" t="s">
        <v>189</v>
      </c>
      <c r="S324" s="241" t="s">
        <v>151</v>
      </c>
      <c r="T324" s="242" t="s">
        <v>151</v>
      </c>
      <c r="U324" s="222">
        <v>0.12</v>
      </c>
      <c r="V324" s="222">
        <f>ROUND(E324*U324,2)</f>
        <v>0.12</v>
      </c>
      <c r="W324" s="222"/>
      <c r="X324" s="222" t="s">
        <v>190</v>
      </c>
      <c r="Y324" s="222" t="s">
        <v>154</v>
      </c>
      <c r="Z324" s="212"/>
      <c r="AA324" s="212"/>
      <c r="AB324" s="212"/>
      <c r="AC324" s="212"/>
      <c r="AD324" s="212"/>
      <c r="AE324" s="212"/>
      <c r="AF324" s="212"/>
      <c r="AG324" s="212" t="s">
        <v>191</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2" x14ac:dyDescent="0.2">
      <c r="A325" s="219"/>
      <c r="B325" s="220"/>
      <c r="C325" s="263" t="s">
        <v>493</v>
      </c>
      <c r="D325" s="255"/>
      <c r="E325" s="255"/>
      <c r="F325" s="255"/>
      <c r="G325" s="255"/>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193</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ht="22.5" outlineLevel="1" x14ac:dyDescent="0.2">
      <c r="A326" s="236">
        <v>118</v>
      </c>
      <c r="B326" s="237" t="s">
        <v>494</v>
      </c>
      <c r="C326" s="247" t="s">
        <v>495</v>
      </c>
      <c r="D326" s="238" t="s">
        <v>226</v>
      </c>
      <c r="E326" s="239">
        <v>1</v>
      </c>
      <c r="F326" s="240">
        <v>220.5</v>
      </c>
      <c r="G326" s="241">
        <f>ROUND(E326*F326,2)</f>
        <v>220.5</v>
      </c>
      <c r="H326" s="240">
        <v>54.67</v>
      </c>
      <c r="I326" s="241">
        <f>ROUND(E326*H326,2)</f>
        <v>54.67</v>
      </c>
      <c r="J326" s="240">
        <v>165.83</v>
      </c>
      <c r="K326" s="241">
        <f>ROUND(E326*J326,2)</f>
        <v>165.83</v>
      </c>
      <c r="L326" s="241">
        <v>12</v>
      </c>
      <c r="M326" s="241">
        <f>G326*(1+L326/100)</f>
        <v>246.96000000000004</v>
      </c>
      <c r="N326" s="239">
        <v>5.0800000000000003E-3</v>
      </c>
      <c r="O326" s="239">
        <f>ROUND(E326*N326,2)</f>
        <v>0.01</v>
      </c>
      <c r="P326" s="239">
        <v>0</v>
      </c>
      <c r="Q326" s="239">
        <f>ROUND(E326*P326,2)</f>
        <v>0</v>
      </c>
      <c r="R326" s="241" t="s">
        <v>227</v>
      </c>
      <c r="S326" s="241" t="s">
        <v>151</v>
      </c>
      <c r="T326" s="242" t="s">
        <v>151</v>
      </c>
      <c r="U326" s="222">
        <v>0.245</v>
      </c>
      <c r="V326" s="222">
        <f>ROUND(E326*U326,2)</f>
        <v>0.25</v>
      </c>
      <c r="W326" s="222"/>
      <c r="X326" s="222" t="s">
        <v>190</v>
      </c>
      <c r="Y326" s="222" t="s">
        <v>154</v>
      </c>
      <c r="Z326" s="212"/>
      <c r="AA326" s="212"/>
      <c r="AB326" s="212"/>
      <c r="AC326" s="212"/>
      <c r="AD326" s="212"/>
      <c r="AE326" s="212"/>
      <c r="AF326" s="212"/>
      <c r="AG326" s="212" t="s">
        <v>191</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2" x14ac:dyDescent="0.2">
      <c r="A327" s="219"/>
      <c r="B327" s="220"/>
      <c r="C327" s="263" t="s">
        <v>470</v>
      </c>
      <c r="D327" s="255"/>
      <c r="E327" s="255"/>
      <c r="F327" s="255"/>
      <c r="G327" s="255"/>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193</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ht="22.5" outlineLevel="1" x14ac:dyDescent="0.2">
      <c r="A328" s="236">
        <v>119</v>
      </c>
      <c r="B328" s="237" t="s">
        <v>496</v>
      </c>
      <c r="C328" s="247" t="s">
        <v>497</v>
      </c>
      <c r="D328" s="238" t="s">
        <v>278</v>
      </c>
      <c r="E328" s="239">
        <v>1</v>
      </c>
      <c r="F328" s="240">
        <v>119</v>
      </c>
      <c r="G328" s="241">
        <f>ROUND(E328*F328,2)</f>
        <v>119</v>
      </c>
      <c r="H328" s="240">
        <v>25.48</v>
      </c>
      <c r="I328" s="241">
        <f>ROUND(E328*H328,2)</f>
        <v>25.48</v>
      </c>
      <c r="J328" s="240">
        <v>93.52</v>
      </c>
      <c r="K328" s="241">
        <f>ROUND(E328*J328,2)</f>
        <v>93.52</v>
      </c>
      <c r="L328" s="241">
        <v>12</v>
      </c>
      <c r="M328" s="241">
        <f>G328*(1+L328/100)</f>
        <v>133.28</v>
      </c>
      <c r="N328" s="239">
        <v>4.3299999999999996E-3</v>
      </c>
      <c r="O328" s="239">
        <f>ROUND(E328*N328,2)</f>
        <v>0</v>
      </c>
      <c r="P328" s="239">
        <v>0</v>
      </c>
      <c r="Q328" s="239">
        <f>ROUND(E328*P328,2)</f>
        <v>0</v>
      </c>
      <c r="R328" s="241" t="s">
        <v>189</v>
      </c>
      <c r="S328" s="241" t="s">
        <v>151</v>
      </c>
      <c r="T328" s="242" t="s">
        <v>151</v>
      </c>
      <c r="U328" s="222">
        <v>0.152</v>
      </c>
      <c r="V328" s="222">
        <f>ROUND(E328*U328,2)</f>
        <v>0.15</v>
      </c>
      <c r="W328" s="222"/>
      <c r="X328" s="222" t="s">
        <v>190</v>
      </c>
      <c r="Y328" s="222" t="s">
        <v>154</v>
      </c>
      <c r="Z328" s="212"/>
      <c r="AA328" s="212"/>
      <c r="AB328" s="212"/>
      <c r="AC328" s="212"/>
      <c r="AD328" s="212"/>
      <c r="AE328" s="212"/>
      <c r="AF328" s="212"/>
      <c r="AG328" s="212" t="s">
        <v>191</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2" x14ac:dyDescent="0.2">
      <c r="A329" s="219"/>
      <c r="B329" s="220"/>
      <c r="C329" s="263" t="s">
        <v>493</v>
      </c>
      <c r="D329" s="255"/>
      <c r="E329" s="255"/>
      <c r="F329" s="255"/>
      <c r="G329" s="255"/>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193</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ht="22.5" outlineLevel="1" x14ac:dyDescent="0.2">
      <c r="A330" s="236">
        <v>120</v>
      </c>
      <c r="B330" s="237" t="s">
        <v>498</v>
      </c>
      <c r="C330" s="247" t="s">
        <v>499</v>
      </c>
      <c r="D330" s="238" t="s">
        <v>278</v>
      </c>
      <c r="E330" s="239">
        <v>1</v>
      </c>
      <c r="F330" s="240">
        <v>165.5</v>
      </c>
      <c r="G330" s="241">
        <f>ROUND(E330*F330,2)</f>
        <v>165.5</v>
      </c>
      <c r="H330" s="240">
        <v>51.37</v>
      </c>
      <c r="I330" s="241">
        <f>ROUND(E330*H330,2)</f>
        <v>51.37</v>
      </c>
      <c r="J330" s="240">
        <v>114.13</v>
      </c>
      <c r="K330" s="241">
        <f>ROUND(E330*J330,2)</f>
        <v>114.13</v>
      </c>
      <c r="L330" s="241">
        <v>12</v>
      </c>
      <c r="M330" s="241">
        <f>G330*(1+L330/100)</f>
        <v>185.36</v>
      </c>
      <c r="N330" s="239">
        <v>8.6599999999999993E-3</v>
      </c>
      <c r="O330" s="239">
        <f>ROUND(E330*N330,2)</f>
        <v>0.01</v>
      </c>
      <c r="P330" s="239">
        <v>0</v>
      </c>
      <c r="Q330" s="239">
        <f>ROUND(E330*P330,2)</f>
        <v>0</v>
      </c>
      <c r="R330" s="241" t="s">
        <v>189</v>
      </c>
      <c r="S330" s="241" t="s">
        <v>151</v>
      </c>
      <c r="T330" s="242" t="s">
        <v>151</v>
      </c>
      <c r="U330" s="222">
        <v>0.186</v>
      </c>
      <c r="V330" s="222">
        <f>ROUND(E330*U330,2)</f>
        <v>0.19</v>
      </c>
      <c r="W330" s="222"/>
      <c r="X330" s="222" t="s">
        <v>190</v>
      </c>
      <c r="Y330" s="222" t="s">
        <v>154</v>
      </c>
      <c r="Z330" s="212"/>
      <c r="AA330" s="212"/>
      <c r="AB330" s="212"/>
      <c r="AC330" s="212"/>
      <c r="AD330" s="212"/>
      <c r="AE330" s="212"/>
      <c r="AF330" s="212"/>
      <c r="AG330" s="212" t="s">
        <v>191</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2" x14ac:dyDescent="0.2">
      <c r="A331" s="219"/>
      <c r="B331" s="220"/>
      <c r="C331" s="263" t="s">
        <v>493</v>
      </c>
      <c r="D331" s="255"/>
      <c r="E331" s="255"/>
      <c r="F331" s="255"/>
      <c r="G331" s="255"/>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193</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ht="22.5" outlineLevel="1" x14ac:dyDescent="0.2">
      <c r="A332" s="236">
        <v>121</v>
      </c>
      <c r="B332" s="237" t="s">
        <v>500</v>
      </c>
      <c r="C332" s="247" t="s">
        <v>501</v>
      </c>
      <c r="D332" s="238" t="s">
        <v>278</v>
      </c>
      <c r="E332" s="239">
        <v>1</v>
      </c>
      <c r="F332" s="240">
        <v>257.5</v>
      </c>
      <c r="G332" s="241">
        <f>ROUND(E332*F332,2)</f>
        <v>257.5</v>
      </c>
      <c r="H332" s="240">
        <v>102.27</v>
      </c>
      <c r="I332" s="241">
        <f>ROUND(E332*H332,2)</f>
        <v>102.27</v>
      </c>
      <c r="J332" s="240">
        <v>155.22999999999999</v>
      </c>
      <c r="K332" s="241">
        <f>ROUND(E332*J332,2)</f>
        <v>155.22999999999999</v>
      </c>
      <c r="L332" s="241">
        <v>12</v>
      </c>
      <c r="M332" s="241">
        <f>G332*(1+L332/100)</f>
        <v>288.40000000000003</v>
      </c>
      <c r="N332" s="239">
        <v>1.7330000000000002E-2</v>
      </c>
      <c r="O332" s="239">
        <f>ROUND(E332*N332,2)</f>
        <v>0.02</v>
      </c>
      <c r="P332" s="239">
        <v>0</v>
      </c>
      <c r="Q332" s="239">
        <f>ROUND(E332*P332,2)</f>
        <v>0</v>
      </c>
      <c r="R332" s="241" t="s">
        <v>189</v>
      </c>
      <c r="S332" s="241" t="s">
        <v>151</v>
      </c>
      <c r="T332" s="242" t="s">
        <v>151</v>
      </c>
      <c r="U332" s="222">
        <v>0.253</v>
      </c>
      <c r="V332" s="222">
        <f>ROUND(E332*U332,2)</f>
        <v>0.25</v>
      </c>
      <c r="W332" s="222"/>
      <c r="X332" s="222" t="s">
        <v>190</v>
      </c>
      <c r="Y332" s="222" t="s">
        <v>154</v>
      </c>
      <c r="Z332" s="212"/>
      <c r="AA332" s="212"/>
      <c r="AB332" s="212"/>
      <c r="AC332" s="212"/>
      <c r="AD332" s="212"/>
      <c r="AE332" s="212"/>
      <c r="AF332" s="212"/>
      <c r="AG332" s="212" t="s">
        <v>191</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2" x14ac:dyDescent="0.2">
      <c r="A333" s="219"/>
      <c r="B333" s="220"/>
      <c r="C333" s="263" t="s">
        <v>493</v>
      </c>
      <c r="D333" s="255"/>
      <c r="E333" s="255"/>
      <c r="F333" s="255"/>
      <c r="G333" s="255"/>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193</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ht="22.5" outlineLevel="1" x14ac:dyDescent="0.2">
      <c r="A334" s="236">
        <v>122</v>
      </c>
      <c r="B334" s="237" t="s">
        <v>502</v>
      </c>
      <c r="C334" s="247" t="s">
        <v>503</v>
      </c>
      <c r="D334" s="238" t="s">
        <v>278</v>
      </c>
      <c r="E334" s="239">
        <v>1</v>
      </c>
      <c r="F334" s="240">
        <v>318.5</v>
      </c>
      <c r="G334" s="241">
        <f>ROUND(E334*F334,2)</f>
        <v>318.5</v>
      </c>
      <c r="H334" s="240">
        <v>153.44</v>
      </c>
      <c r="I334" s="241">
        <f>ROUND(E334*H334,2)</f>
        <v>153.44</v>
      </c>
      <c r="J334" s="240">
        <v>165.06</v>
      </c>
      <c r="K334" s="241">
        <f>ROUND(E334*J334,2)</f>
        <v>165.06</v>
      </c>
      <c r="L334" s="241">
        <v>12</v>
      </c>
      <c r="M334" s="241">
        <f>G334*(1+L334/100)</f>
        <v>356.72</v>
      </c>
      <c r="N334" s="239">
        <v>2.5989999999999999E-2</v>
      </c>
      <c r="O334" s="239">
        <f>ROUND(E334*N334,2)</f>
        <v>0.03</v>
      </c>
      <c r="P334" s="239">
        <v>0</v>
      </c>
      <c r="Q334" s="239">
        <f>ROUND(E334*P334,2)</f>
        <v>0</v>
      </c>
      <c r="R334" s="241" t="s">
        <v>189</v>
      </c>
      <c r="S334" s="241" t="s">
        <v>151</v>
      </c>
      <c r="T334" s="242" t="s">
        <v>151</v>
      </c>
      <c r="U334" s="222">
        <v>0.26900000000000002</v>
      </c>
      <c r="V334" s="222">
        <f>ROUND(E334*U334,2)</f>
        <v>0.27</v>
      </c>
      <c r="W334" s="222"/>
      <c r="X334" s="222" t="s">
        <v>190</v>
      </c>
      <c r="Y334" s="222" t="s">
        <v>154</v>
      </c>
      <c r="Z334" s="212"/>
      <c r="AA334" s="212"/>
      <c r="AB334" s="212"/>
      <c r="AC334" s="212"/>
      <c r="AD334" s="212"/>
      <c r="AE334" s="212"/>
      <c r="AF334" s="212"/>
      <c r="AG334" s="212" t="s">
        <v>191</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2" x14ac:dyDescent="0.2">
      <c r="A335" s="219"/>
      <c r="B335" s="220"/>
      <c r="C335" s="263" t="s">
        <v>493</v>
      </c>
      <c r="D335" s="255"/>
      <c r="E335" s="255"/>
      <c r="F335" s="255"/>
      <c r="G335" s="255"/>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193</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ht="22.5" outlineLevel="1" x14ac:dyDescent="0.2">
      <c r="A336" s="236">
        <v>123</v>
      </c>
      <c r="B336" s="237" t="s">
        <v>504</v>
      </c>
      <c r="C336" s="247" t="s">
        <v>505</v>
      </c>
      <c r="D336" s="238" t="s">
        <v>278</v>
      </c>
      <c r="E336" s="239">
        <v>1</v>
      </c>
      <c r="F336" s="240">
        <v>409.5</v>
      </c>
      <c r="G336" s="241">
        <f>ROUND(E336*F336,2)</f>
        <v>409.5</v>
      </c>
      <c r="H336" s="240">
        <v>229.73</v>
      </c>
      <c r="I336" s="241">
        <f>ROUND(E336*H336,2)</f>
        <v>229.73</v>
      </c>
      <c r="J336" s="240">
        <v>179.77</v>
      </c>
      <c r="K336" s="241">
        <f>ROUND(E336*J336,2)</f>
        <v>179.77</v>
      </c>
      <c r="L336" s="241">
        <v>12</v>
      </c>
      <c r="M336" s="241">
        <f>G336*(1+L336/100)</f>
        <v>458.64000000000004</v>
      </c>
      <c r="N336" s="239">
        <v>3.8980000000000001E-2</v>
      </c>
      <c r="O336" s="239">
        <f>ROUND(E336*N336,2)</f>
        <v>0.04</v>
      </c>
      <c r="P336" s="239">
        <v>0</v>
      </c>
      <c r="Q336" s="239">
        <f>ROUND(E336*P336,2)</f>
        <v>0</v>
      </c>
      <c r="R336" s="241" t="s">
        <v>189</v>
      </c>
      <c r="S336" s="241" t="s">
        <v>151</v>
      </c>
      <c r="T336" s="242" t="s">
        <v>151</v>
      </c>
      <c r="U336" s="222">
        <v>0.29299999999999998</v>
      </c>
      <c r="V336" s="222">
        <f>ROUND(E336*U336,2)</f>
        <v>0.28999999999999998</v>
      </c>
      <c r="W336" s="222"/>
      <c r="X336" s="222" t="s">
        <v>190</v>
      </c>
      <c r="Y336" s="222" t="s">
        <v>154</v>
      </c>
      <c r="Z336" s="212"/>
      <c r="AA336" s="212"/>
      <c r="AB336" s="212"/>
      <c r="AC336" s="212"/>
      <c r="AD336" s="212"/>
      <c r="AE336" s="212"/>
      <c r="AF336" s="212"/>
      <c r="AG336" s="212" t="s">
        <v>191</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2" x14ac:dyDescent="0.2">
      <c r="A337" s="219"/>
      <c r="B337" s="220"/>
      <c r="C337" s="263" t="s">
        <v>493</v>
      </c>
      <c r="D337" s="255"/>
      <c r="E337" s="255"/>
      <c r="F337" s="255"/>
      <c r="G337" s="255"/>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193</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ht="22.5" outlineLevel="1" x14ac:dyDescent="0.2">
      <c r="A338" s="236">
        <v>124</v>
      </c>
      <c r="B338" s="237" t="s">
        <v>506</v>
      </c>
      <c r="C338" s="247" t="s">
        <v>507</v>
      </c>
      <c r="D338" s="238" t="s">
        <v>278</v>
      </c>
      <c r="E338" s="239">
        <v>1</v>
      </c>
      <c r="F338" s="240">
        <v>262</v>
      </c>
      <c r="G338" s="241">
        <f>ROUND(E338*F338,2)</f>
        <v>262</v>
      </c>
      <c r="H338" s="240">
        <v>102.48</v>
      </c>
      <c r="I338" s="241">
        <f>ROUND(E338*H338,2)</f>
        <v>102.48</v>
      </c>
      <c r="J338" s="240">
        <v>159.52000000000001</v>
      </c>
      <c r="K338" s="241">
        <f>ROUND(E338*J338,2)</f>
        <v>159.52000000000001</v>
      </c>
      <c r="L338" s="241">
        <v>12</v>
      </c>
      <c r="M338" s="241">
        <f>G338*(1+L338/100)</f>
        <v>293.44000000000005</v>
      </c>
      <c r="N338" s="239">
        <v>1.7330000000000002E-2</v>
      </c>
      <c r="O338" s="239">
        <f>ROUND(E338*N338,2)</f>
        <v>0.02</v>
      </c>
      <c r="P338" s="239">
        <v>0</v>
      </c>
      <c r="Q338" s="239">
        <f>ROUND(E338*P338,2)</f>
        <v>0</v>
      </c>
      <c r="R338" s="241" t="s">
        <v>189</v>
      </c>
      <c r="S338" s="241" t="s">
        <v>151</v>
      </c>
      <c r="T338" s="242" t="s">
        <v>151</v>
      </c>
      <c r="U338" s="222">
        <v>0.26</v>
      </c>
      <c r="V338" s="222">
        <f>ROUND(E338*U338,2)</f>
        <v>0.26</v>
      </c>
      <c r="W338" s="222"/>
      <c r="X338" s="222" t="s">
        <v>190</v>
      </c>
      <c r="Y338" s="222" t="s">
        <v>154</v>
      </c>
      <c r="Z338" s="212"/>
      <c r="AA338" s="212"/>
      <c r="AB338" s="212"/>
      <c r="AC338" s="212"/>
      <c r="AD338" s="212"/>
      <c r="AE338" s="212"/>
      <c r="AF338" s="212"/>
      <c r="AG338" s="212" t="s">
        <v>191</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2" x14ac:dyDescent="0.2">
      <c r="A339" s="219"/>
      <c r="B339" s="220"/>
      <c r="C339" s="263" t="s">
        <v>493</v>
      </c>
      <c r="D339" s="255"/>
      <c r="E339" s="255"/>
      <c r="F339" s="255"/>
      <c r="G339" s="255"/>
      <c r="H339" s="222"/>
      <c r="I339" s="222"/>
      <c r="J339" s="222"/>
      <c r="K339" s="222"/>
      <c r="L339" s="222"/>
      <c r="M339" s="222"/>
      <c r="N339" s="221"/>
      <c r="O339" s="221"/>
      <c r="P339" s="221"/>
      <c r="Q339" s="221"/>
      <c r="R339" s="222"/>
      <c r="S339" s="222"/>
      <c r="T339" s="222"/>
      <c r="U339" s="222"/>
      <c r="V339" s="222"/>
      <c r="W339" s="222"/>
      <c r="X339" s="222"/>
      <c r="Y339" s="222"/>
      <c r="Z339" s="212"/>
      <c r="AA339" s="212"/>
      <c r="AB339" s="212"/>
      <c r="AC339" s="212"/>
      <c r="AD339" s="212"/>
      <c r="AE339" s="212"/>
      <c r="AF339" s="212"/>
      <c r="AG339" s="212" t="s">
        <v>193</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ht="22.5" outlineLevel="1" x14ac:dyDescent="0.2">
      <c r="A340" s="236">
        <v>125</v>
      </c>
      <c r="B340" s="237" t="s">
        <v>508</v>
      </c>
      <c r="C340" s="247" t="s">
        <v>509</v>
      </c>
      <c r="D340" s="238" t="s">
        <v>278</v>
      </c>
      <c r="E340" s="239">
        <v>1</v>
      </c>
      <c r="F340" s="240">
        <v>387</v>
      </c>
      <c r="G340" s="241">
        <f>ROUND(E340*F340,2)</f>
        <v>387</v>
      </c>
      <c r="H340" s="240">
        <v>204.16</v>
      </c>
      <c r="I340" s="241">
        <f>ROUND(E340*H340,2)</f>
        <v>204.16</v>
      </c>
      <c r="J340" s="240">
        <v>182.84</v>
      </c>
      <c r="K340" s="241">
        <f>ROUND(E340*J340,2)</f>
        <v>182.84</v>
      </c>
      <c r="L340" s="241">
        <v>12</v>
      </c>
      <c r="M340" s="241">
        <f>G340*(1+L340/100)</f>
        <v>433.44000000000005</v>
      </c>
      <c r="N340" s="239">
        <v>3.465E-2</v>
      </c>
      <c r="O340" s="239">
        <f>ROUND(E340*N340,2)</f>
        <v>0.03</v>
      </c>
      <c r="P340" s="239">
        <v>0</v>
      </c>
      <c r="Q340" s="239">
        <f>ROUND(E340*P340,2)</f>
        <v>0</v>
      </c>
      <c r="R340" s="241" t="s">
        <v>189</v>
      </c>
      <c r="S340" s="241" t="s">
        <v>151</v>
      </c>
      <c r="T340" s="242" t="s">
        <v>151</v>
      </c>
      <c r="U340" s="222">
        <v>0.29799999999999999</v>
      </c>
      <c r="V340" s="222">
        <f>ROUND(E340*U340,2)</f>
        <v>0.3</v>
      </c>
      <c r="W340" s="222"/>
      <c r="X340" s="222" t="s">
        <v>190</v>
      </c>
      <c r="Y340" s="222" t="s">
        <v>154</v>
      </c>
      <c r="Z340" s="212"/>
      <c r="AA340" s="212"/>
      <c r="AB340" s="212"/>
      <c r="AC340" s="212"/>
      <c r="AD340" s="212"/>
      <c r="AE340" s="212"/>
      <c r="AF340" s="212"/>
      <c r="AG340" s="212" t="s">
        <v>191</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2" x14ac:dyDescent="0.2">
      <c r="A341" s="219"/>
      <c r="B341" s="220"/>
      <c r="C341" s="263" t="s">
        <v>493</v>
      </c>
      <c r="D341" s="255"/>
      <c r="E341" s="255"/>
      <c r="F341" s="255"/>
      <c r="G341" s="255"/>
      <c r="H341" s="222"/>
      <c r="I341" s="222"/>
      <c r="J341" s="222"/>
      <c r="K341" s="222"/>
      <c r="L341" s="222"/>
      <c r="M341" s="222"/>
      <c r="N341" s="221"/>
      <c r="O341" s="221"/>
      <c r="P341" s="221"/>
      <c r="Q341" s="221"/>
      <c r="R341" s="222"/>
      <c r="S341" s="222"/>
      <c r="T341" s="222"/>
      <c r="U341" s="222"/>
      <c r="V341" s="222"/>
      <c r="W341" s="222"/>
      <c r="X341" s="222"/>
      <c r="Y341" s="222"/>
      <c r="Z341" s="212"/>
      <c r="AA341" s="212"/>
      <c r="AB341" s="212"/>
      <c r="AC341" s="212"/>
      <c r="AD341" s="212"/>
      <c r="AE341" s="212"/>
      <c r="AF341" s="212"/>
      <c r="AG341" s="212" t="s">
        <v>193</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ht="22.5" outlineLevel="1" x14ac:dyDescent="0.2">
      <c r="A342" s="236">
        <v>126</v>
      </c>
      <c r="B342" s="237" t="s">
        <v>510</v>
      </c>
      <c r="C342" s="247" t="s">
        <v>511</v>
      </c>
      <c r="D342" s="238" t="s">
        <v>278</v>
      </c>
      <c r="E342" s="239">
        <v>1</v>
      </c>
      <c r="F342" s="240">
        <v>229</v>
      </c>
      <c r="G342" s="241">
        <f>ROUND(E342*F342,2)</f>
        <v>229</v>
      </c>
      <c r="H342" s="240">
        <v>76.83</v>
      </c>
      <c r="I342" s="241">
        <f>ROUND(E342*H342,2)</f>
        <v>76.83</v>
      </c>
      <c r="J342" s="240">
        <v>152.16999999999999</v>
      </c>
      <c r="K342" s="241">
        <f>ROUND(E342*J342,2)</f>
        <v>152.16999999999999</v>
      </c>
      <c r="L342" s="241">
        <v>12</v>
      </c>
      <c r="M342" s="241">
        <f>G342*(1+L342/100)</f>
        <v>256.48</v>
      </c>
      <c r="N342" s="239">
        <v>1.299E-2</v>
      </c>
      <c r="O342" s="239">
        <f>ROUND(E342*N342,2)</f>
        <v>0.01</v>
      </c>
      <c r="P342" s="239">
        <v>0</v>
      </c>
      <c r="Q342" s="239">
        <f>ROUND(E342*P342,2)</f>
        <v>0</v>
      </c>
      <c r="R342" s="241" t="s">
        <v>189</v>
      </c>
      <c r="S342" s="241" t="s">
        <v>151</v>
      </c>
      <c r="T342" s="242" t="s">
        <v>151</v>
      </c>
      <c r="U342" s="222">
        <v>0.248</v>
      </c>
      <c r="V342" s="222">
        <f>ROUND(E342*U342,2)</f>
        <v>0.25</v>
      </c>
      <c r="W342" s="222"/>
      <c r="X342" s="222" t="s">
        <v>190</v>
      </c>
      <c r="Y342" s="222" t="s">
        <v>154</v>
      </c>
      <c r="Z342" s="212"/>
      <c r="AA342" s="212"/>
      <c r="AB342" s="212"/>
      <c r="AC342" s="212"/>
      <c r="AD342" s="212"/>
      <c r="AE342" s="212"/>
      <c r="AF342" s="212"/>
      <c r="AG342" s="212" t="s">
        <v>191</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2" x14ac:dyDescent="0.2">
      <c r="A343" s="219"/>
      <c r="B343" s="220"/>
      <c r="C343" s="263" t="s">
        <v>493</v>
      </c>
      <c r="D343" s="255"/>
      <c r="E343" s="255"/>
      <c r="F343" s="255"/>
      <c r="G343" s="255"/>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193</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1" x14ac:dyDescent="0.2">
      <c r="A344" s="236">
        <v>127</v>
      </c>
      <c r="B344" s="237" t="s">
        <v>512</v>
      </c>
      <c r="C344" s="247" t="s">
        <v>513</v>
      </c>
      <c r="D344" s="238" t="s">
        <v>226</v>
      </c>
      <c r="E344" s="239">
        <v>1</v>
      </c>
      <c r="F344" s="240">
        <v>851</v>
      </c>
      <c r="G344" s="241">
        <f>ROUND(E344*F344,2)</f>
        <v>851</v>
      </c>
      <c r="H344" s="240">
        <v>412.96</v>
      </c>
      <c r="I344" s="241">
        <f>ROUND(E344*H344,2)</f>
        <v>412.96</v>
      </c>
      <c r="J344" s="240">
        <v>438.04</v>
      </c>
      <c r="K344" s="241">
        <f>ROUND(E344*J344,2)</f>
        <v>438.04</v>
      </c>
      <c r="L344" s="241">
        <v>12</v>
      </c>
      <c r="M344" s="241">
        <f>G344*(1+L344/100)</f>
        <v>953.12000000000012</v>
      </c>
      <c r="N344" s="239">
        <v>6.8000000000000005E-2</v>
      </c>
      <c r="O344" s="239">
        <f>ROUND(E344*N344,2)</f>
        <v>7.0000000000000007E-2</v>
      </c>
      <c r="P344" s="239">
        <v>0</v>
      </c>
      <c r="Q344" s="239">
        <f>ROUND(E344*P344,2)</f>
        <v>0</v>
      </c>
      <c r="R344" s="241" t="s">
        <v>189</v>
      </c>
      <c r="S344" s="241" t="s">
        <v>151</v>
      </c>
      <c r="T344" s="242" t="s">
        <v>151</v>
      </c>
      <c r="U344" s="222">
        <v>0.71397999999999995</v>
      </c>
      <c r="V344" s="222">
        <f>ROUND(E344*U344,2)</f>
        <v>0.71</v>
      </c>
      <c r="W344" s="222"/>
      <c r="X344" s="222" t="s">
        <v>190</v>
      </c>
      <c r="Y344" s="222" t="s">
        <v>154</v>
      </c>
      <c r="Z344" s="212"/>
      <c r="AA344" s="212"/>
      <c r="AB344" s="212"/>
      <c r="AC344" s="212"/>
      <c r="AD344" s="212"/>
      <c r="AE344" s="212"/>
      <c r="AF344" s="212"/>
      <c r="AG344" s="212" t="s">
        <v>191</v>
      </c>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2" x14ac:dyDescent="0.2">
      <c r="A345" s="219"/>
      <c r="B345" s="220"/>
      <c r="C345" s="263" t="s">
        <v>493</v>
      </c>
      <c r="D345" s="255"/>
      <c r="E345" s="255"/>
      <c r="F345" s="255"/>
      <c r="G345" s="255"/>
      <c r="H345" s="222"/>
      <c r="I345" s="222"/>
      <c r="J345" s="222"/>
      <c r="K345" s="222"/>
      <c r="L345" s="222"/>
      <c r="M345" s="222"/>
      <c r="N345" s="221"/>
      <c r="O345" s="221"/>
      <c r="P345" s="221"/>
      <c r="Q345" s="221"/>
      <c r="R345" s="222"/>
      <c r="S345" s="222"/>
      <c r="T345" s="222"/>
      <c r="U345" s="222"/>
      <c r="V345" s="222"/>
      <c r="W345" s="222"/>
      <c r="X345" s="222"/>
      <c r="Y345" s="222"/>
      <c r="Z345" s="212"/>
      <c r="AA345" s="212"/>
      <c r="AB345" s="212"/>
      <c r="AC345" s="212"/>
      <c r="AD345" s="212"/>
      <c r="AE345" s="212"/>
      <c r="AF345" s="212"/>
      <c r="AG345" s="212" t="s">
        <v>193</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ht="22.5" outlineLevel="1" x14ac:dyDescent="0.2">
      <c r="A346" s="236">
        <v>128</v>
      </c>
      <c r="B346" s="237" t="s">
        <v>514</v>
      </c>
      <c r="C346" s="247" t="s">
        <v>515</v>
      </c>
      <c r="D346" s="238" t="s">
        <v>226</v>
      </c>
      <c r="E346" s="239">
        <v>1</v>
      </c>
      <c r="F346" s="240">
        <v>915</v>
      </c>
      <c r="G346" s="241">
        <f>ROUND(E346*F346,2)</f>
        <v>915</v>
      </c>
      <c r="H346" s="240">
        <v>89.31</v>
      </c>
      <c r="I346" s="241">
        <f>ROUND(E346*H346,2)</f>
        <v>89.31</v>
      </c>
      <c r="J346" s="240">
        <v>825.69</v>
      </c>
      <c r="K346" s="241">
        <f>ROUND(E346*J346,2)</f>
        <v>825.69</v>
      </c>
      <c r="L346" s="241">
        <v>12</v>
      </c>
      <c r="M346" s="241">
        <f>G346*(1+L346/100)</f>
        <v>1024.8000000000002</v>
      </c>
      <c r="N346" s="239">
        <v>2.9360000000000001E-2</v>
      </c>
      <c r="O346" s="239">
        <f>ROUND(E346*N346,2)</f>
        <v>0.03</v>
      </c>
      <c r="P346" s="239">
        <v>0</v>
      </c>
      <c r="Q346" s="239">
        <f>ROUND(E346*P346,2)</f>
        <v>0</v>
      </c>
      <c r="R346" s="241" t="s">
        <v>189</v>
      </c>
      <c r="S346" s="241" t="s">
        <v>151</v>
      </c>
      <c r="T346" s="242" t="s">
        <v>151</v>
      </c>
      <c r="U346" s="222">
        <v>1.15889</v>
      </c>
      <c r="V346" s="222">
        <f>ROUND(E346*U346,2)</f>
        <v>1.1599999999999999</v>
      </c>
      <c r="W346" s="222"/>
      <c r="X346" s="222" t="s">
        <v>190</v>
      </c>
      <c r="Y346" s="222" t="s">
        <v>154</v>
      </c>
      <c r="Z346" s="212"/>
      <c r="AA346" s="212"/>
      <c r="AB346" s="212"/>
      <c r="AC346" s="212"/>
      <c r="AD346" s="212"/>
      <c r="AE346" s="212"/>
      <c r="AF346" s="212"/>
      <c r="AG346" s="212" t="s">
        <v>191</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2" x14ac:dyDescent="0.2">
      <c r="A347" s="219"/>
      <c r="B347" s="220"/>
      <c r="C347" s="248" t="s">
        <v>516</v>
      </c>
      <c r="D347" s="243"/>
      <c r="E347" s="243"/>
      <c r="F347" s="243"/>
      <c r="G347" s="243"/>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157</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ht="22.5" outlineLevel="1" x14ac:dyDescent="0.2">
      <c r="A348" s="236">
        <v>129</v>
      </c>
      <c r="B348" s="237" t="s">
        <v>517</v>
      </c>
      <c r="C348" s="247" t="s">
        <v>518</v>
      </c>
      <c r="D348" s="238" t="s">
        <v>226</v>
      </c>
      <c r="E348" s="239">
        <v>1</v>
      </c>
      <c r="F348" s="240">
        <v>783</v>
      </c>
      <c r="G348" s="241">
        <f>ROUND(E348*F348,2)</f>
        <v>783</v>
      </c>
      <c r="H348" s="240">
        <v>234.25</v>
      </c>
      <c r="I348" s="241">
        <f>ROUND(E348*H348,2)</f>
        <v>234.25</v>
      </c>
      <c r="J348" s="240">
        <v>548.75</v>
      </c>
      <c r="K348" s="241">
        <f>ROUND(E348*J348,2)</f>
        <v>548.75</v>
      </c>
      <c r="L348" s="241">
        <v>12</v>
      </c>
      <c r="M348" s="241">
        <f>G348*(1+L348/100)</f>
        <v>876.96</v>
      </c>
      <c r="N348" s="239">
        <v>3.2030000000000003E-2</v>
      </c>
      <c r="O348" s="239">
        <f>ROUND(E348*N348,2)</f>
        <v>0.03</v>
      </c>
      <c r="P348" s="239">
        <v>0</v>
      </c>
      <c r="Q348" s="239">
        <f>ROUND(E348*P348,2)</f>
        <v>0</v>
      </c>
      <c r="R348" s="241" t="s">
        <v>227</v>
      </c>
      <c r="S348" s="241" t="s">
        <v>151</v>
      </c>
      <c r="T348" s="242" t="s">
        <v>151</v>
      </c>
      <c r="U348" s="222">
        <v>0.81599999999999995</v>
      </c>
      <c r="V348" s="222">
        <f>ROUND(E348*U348,2)</f>
        <v>0.82</v>
      </c>
      <c r="W348" s="222"/>
      <c r="X348" s="222" t="s">
        <v>190</v>
      </c>
      <c r="Y348" s="222" t="s">
        <v>154</v>
      </c>
      <c r="Z348" s="212"/>
      <c r="AA348" s="212"/>
      <c r="AB348" s="212"/>
      <c r="AC348" s="212"/>
      <c r="AD348" s="212"/>
      <c r="AE348" s="212"/>
      <c r="AF348" s="212"/>
      <c r="AG348" s="212" t="s">
        <v>191</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2" x14ac:dyDescent="0.2">
      <c r="A349" s="219"/>
      <c r="B349" s="220"/>
      <c r="C349" s="263" t="s">
        <v>519</v>
      </c>
      <c r="D349" s="255"/>
      <c r="E349" s="255"/>
      <c r="F349" s="255"/>
      <c r="G349" s="255"/>
      <c r="H349" s="222"/>
      <c r="I349" s="222"/>
      <c r="J349" s="222"/>
      <c r="K349" s="222"/>
      <c r="L349" s="222"/>
      <c r="M349" s="222"/>
      <c r="N349" s="221"/>
      <c r="O349" s="221"/>
      <c r="P349" s="221"/>
      <c r="Q349" s="221"/>
      <c r="R349" s="222"/>
      <c r="S349" s="222"/>
      <c r="T349" s="222"/>
      <c r="U349" s="222"/>
      <c r="V349" s="222"/>
      <c r="W349" s="222"/>
      <c r="X349" s="222"/>
      <c r="Y349" s="222"/>
      <c r="Z349" s="212"/>
      <c r="AA349" s="212"/>
      <c r="AB349" s="212"/>
      <c r="AC349" s="212"/>
      <c r="AD349" s="212"/>
      <c r="AE349" s="212"/>
      <c r="AF349" s="212"/>
      <c r="AG349" s="212" t="s">
        <v>193</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2" x14ac:dyDescent="0.2">
      <c r="A350" s="219"/>
      <c r="B350" s="220"/>
      <c r="C350" s="249" t="s">
        <v>1164</v>
      </c>
      <c r="D350" s="244"/>
      <c r="E350" s="244"/>
      <c r="F350" s="244"/>
      <c r="G350" s="244"/>
      <c r="H350" s="222"/>
      <c r="I350" s="222"/>
      <c r="J350" s="222"/>
      <c r="K350" s="222"/>
      <c r="L350" s="222"/>
      <c r="M350" s="222"/>
      <c r="N350" s="221"/>
      <c r="O350" s="221"/>
      <c r="P350" s="221"/>
      <c r="Q350" s="221"/>
      <c r="R350" s="222"/>
      <c r="S350" s="222"/>
      <c r="T350" s="222"/>
      <c r="U350" s="222"/>
      <c r="V350" s="222"/>
      <c r="W350" s="222"/>
      <c r="X350" s="222"/>
      <c r="Y350" s="222"/>
      <c r="Z350" s="212"/>
      <c r="AA350" s="212"/>
      <c r="AB350" s="212"/>
      <c r="AC350" s="212"/>
      <c r="AD350" s="212"/>
      <c r="AE350" s="212"/>
      <c r="AF350" s="212"/>
      <c r="AG350" s="212" t="s">
        <v>157</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45" t="str">
        <f>C350</f>
        <v>Položka obsahuje cementový postřik podkladu tl. 3 mm, vápenocementové jádro tl. 15 mm a vápenný štuk tl. 2,5 mm.</v>
      </c>
      <c r="BB350" s="212"/>
      <c r="BC350" s="212"/>
      <c r="BD350" s="212"/>
      <c r="BE350" s="212"/>
      <c r="BF350" s="212"/>
      <c r="BG350" s="212"/>
      <c r="BH350" s="212"/>
    </row>
    <row r="351" spans="1:60" outlineLevel="3" x14ac:dyDescent="0.2">
      <c r="A351" s="219"/>
      <c r="B351" s="220"/>
      <c r="C351" s="249" t="s">
        <v>520</v>
      </c>
      <c r="D351" s="244"/>
      <c r="E351" s="244"/>
      <c r="F351" s="244"/>
      <c r="G351" s="244"/>
      <c r="H351" s="222"/>
      <c r="I351" s="222"/>
      <c r="J351" s="222"/>
      <c r="K351" s="222"/>
      <c r="L351" s="222"/>
      <c r="M351" s="222"/>
      <c r="N351" s="221"/>
      <c r="O351" s="221"/>
      <c r="P351" s="221"/>
      <c r="Q351" s="221"/>
      <c r="R351" s="222"/>
      <c r="S351" s="222"/>
      <c r="T351" s="222"/>
      <c r="U351" s="222"/>
      <c r="V351" s="222"/>
      <c r="W351" s="222"/>
      <c r="X351" s="222"/>
      <c r="Y351" s="222"/>
      <c r="Z351" s="212"/>
      <c r="AA351" s="212"/>
      <c r="AB351" s="212"/>
      <c r="AC351" s="212"/>
      <c r="AD351" s="212"/>
      <c r="AE351" s="212"/>
      <c r="AF351" s="212"/>
      <c r="AG351" s="212" t="s">
        <v>157</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ht="22.5" outlineLevel="1" x14ac:dyDescent="0.2">
      <c r="A352" s="256">
        <v>130</v>
      </c>
      <c r="B352" s="257" t="s">
        <v>521</v>
      </c>
      <c r="C352" s="264" t="s">
        <v>522</v>
      </c>
      <c r="D352" s="258" t="s">
        <v>226</v>
      </c>
      <c r="E352" s="259">
        <v>1</v>
      </c>
      <c r="F352" s="260">
        <v>361</v>
      </c>
      <c r="G352" s="261">
        <f>ROUND(E352*F352,2)</f>
        <v>361</v>
      </c>
      <c r="H352" s="260">
        <v>98.09</v>
      </c>
      <c r="I352" s="261">
        <f>ROUND(E352*H352,2)</f>
        <v>98.09</v>
      </c>
      <c r="J352" s="260">
        <v>262.91000000000003</v>
      </c>
      <c r="K352" s="261">
        <f>ROUND(E352*J352,2)</f>
        <v>262.91000000000003</v>
      </c>
      <c r="L352" s="261">
        <v>12</v>
      </c>
      <c r="M352" s="261">
        <f>G352*(1+L352/100)</f>
        <v>404.32000000000005</v>
      </c>
      <c r="N352" s="259">
        <v>3.6099999999999999E-3</v>
      </c>
      <c r="O352" s="259">
        <f>ROUND(E352*N352,2)</f>
        <v>0</v>
      </c>
      <c r="P352" s="259">
        <v>0</v>
      </c>
      <c r="Q352" s="259">
        <f>ROUND(E352*P352,2)</f>
        <v>0</v>
      </c>
      <c r="R352" s="261" t="s">
        <v>227</v>
      </c>
      <c r="S352" s="261" t="s">
        <v>151</v>
      </c>
      <c r="T352" s="262" t="s">
        <v>151</v>
      </c>
      <c r="U352" s="222">
        <v>0.36199999999999999</v>
      </c>
      <c r="V352" s="222">
        <f>ROUND(E352*U352,2)</f>
        <v>0.36</v>
      </c>
      <c r="W352" s="222"/>
      <c r="X352" s="222" t="s">
        <v>190</v>
      </c>
      <c r="Y352" s="222" t="s">
        <v>154</v>
      </c>
      <c r="Z352" s="212"/>
      <c r="AA352" s="212"/>
      <c r="AB352" s="212"/>
      <c r="AC352" s="212"/>
      <c r="AD352" s="212"/>
      <c r="AE352" s="212"/>
      <c r="AF352" s="212"/>
      <c r="AG352" s="212" t="s">
        <v>191</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1" x14ac:dyDescent="0.2">
      <c r="A353" s="256">
        <v>131</v>
      </c>
      <c r="B353" s="257" t="s">
        <v>523</v>
      </c>
      <c r="C353" s="264" t="s">
        <v>524</v>
      </c>
      <c r="D353" s="258" t="s">
        <v>278</v>
      </c>
      <c r="E353" s="259">
        <v>1</v>
      </c>
      <c r="F353" s="260">
        <v>138.5</v>
      </c>
      <c r="G353" s="261">
        <f>ROUND(E353*F353,2)</f>
        <v>138.5</v>
      </c>
      <c r="H353" s="260">
        <v>26.49</v>
      </c>
      <c r="I353" s="261">
        <f>ROUND(E353*H353,2)</f>
        <v>26.49</v>
      </c>
      <c r="J353" s="260">
        <v>112.01</v>
      </c>
      <c r="K353" s="261">
        <f>ROUND(E353*J353,2)</f>
        <v>112.01</v>
      </c>
      <c r="L353" s="261">
        <v>12</v>
      </c>
      <c r="M353" s="261">
        <f>G353*(1+L353/100)</f>
        <v>155.12</v>
      </c>
      <c r="N353" s="259">
        <v>2.5100000000000001E-3</v>
      </c>
      <c r="O353" s="259">
        <f>ROUND(E353*N353,2)</f>
        <v>0</v>
      </c>
      <c r="P353" s="259">
        <v>0</v>
      </c>
      <c r="Q353" s="259">
        <f>ROUND(E353*P353,2)</f>
        <v>0</v>
      </c>
      <c r="R353" s="261" t="s">
        <v>189</v>
      </c>
      <c r="S353" s="261" t="s">
        <v>151</v>
      </c>
      <c r="T353" s="262" t="s">
        <v>151</v>
      </c>
      <c r="U353" s="222">
        <v>0.18232999999999999</v>
      </c>
      <c r="V353" s="222">
        <f>ROUND(E353*U353,2)</f>
        <v>0.18</v>
      </c>
      <c r="W353" s="222"/>
      <c r="X353" s="222" t="s">
        <v>190</v>
      </c>
      <c r="Y353" s="222" t="s">
        <v>154</v>
      </c>
      <c r="Z353" s="212"/>
      <c r="AA353" s="212"/>
      <c r="AB353" s="212"/>
      <c r="AC353" s="212"/>
      <c r="AD353" s="212"/>
      <c r="AE353" s="212"/>
      <c r="AF353" s="212"/>
      <c r="AG353" s="212" t="s">
        <v>191</v>
      </c>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1" x14ac:dyDescent="0.2">
      <c r="A354" s="236">
        <v>132</v>
      </c>
      <c r="B354" s="237" t="s">
        <v>525</v>
      </c>
      <c r="C354" s="247" t="s">
        <v>526</v>
      </c>
      <c r="D354" s="238" t="s">
        <v>188</v>
      </c>
      <c r="E354" s="239">
        <v>1</v>
      </c>
      <c r="F354" s="240">
        <v>278.5</v>
      </c>
      <c r="G354" s="241">
        <f>ROUND(E354*F354,2)</f>
        <v>278.5</v>
      </c>
      <c r="H354" s="240">
        <v>45.75</v>
      </c>
      <c r="I354" s="241">
        <f>ROUND(E354*H354,2)</f>
        <v>45.75</v>
      </c>
      <c r="J354" s="240">
        <v>232.75</v>
      </c>
      <c r="K354" s="241">
        <f>ROUND(E354*J354,2)</f>
        <v>232.75</v>
      </c>
      <c r="L354" s="241">
        <v>12</v>
      </c>
      <c r="M354" s="241">
        <f>G354*(1+L354/100)</f>
        <v>311.92</v>
      </c>
      <c r="N354" s="239">
        <v>6.4900000000000001E-3</v>
      </c>
      <c r="O354" s="239">
        <f>ROUND(E354*N354,2)</f>
        <v>0.01</v>
      </c>
      <c r="P354" s="239">
        <v>0</v>
      </c>
      <c r="Q354" s="239">
        <f>ROUND(E354*P354,2)</f>
        <v>0</v>
      </c>
      <c r="R354" s="241" t="s">
        <v>189</v>
      </c>
      <c r="S354" s="241" t="s">
        <v>151</v>
      </c>
      <c r="T354" s="242" t="s">
        <v>151</v>
      </c>
      <c r="U354" s="222">
        <v>0.34111000000000002</v>
      </c>
      <c r="V354" s="222">
        <f>ROUND(E354*U354,2)</f>
        <v>0.34</v>
      </c>
      <c r="W354" s="222"/>
      <c r="X354" s="222" t="s">
        <v>190</v>
      </c>
      <c r="Y354" s="222" t="s">
        <v>154</v>
      </c>
      <c r="Z354" s="212"/>
      <c r="AA354" s="212"/>
      <c r="AB354" s="212"/>
      <c r="AC354" s="212"/>
      <c r="AD354" s="212"/>
      <c r="AE354" s="212"/>
      <c r="AF354" s="212"/>
      <c r="AG354" s="212" t="s">
        <v>191</v>
      </c>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2" x14ac:dyDescent="0.2">
      <c r="A355" s="219"/>
      <c r="B355" s="220"/>
      <c r="C355" s="263" t="s">
        <v>527</v>
      </c>
      <c r="D355" s="255"/>
      <c r="E355" s="255"/>
      <c r="F355" s="255"/>
      <c r="G355" s="255"/>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193</v>
      </c>
      <c r="AH355" s="212"/>
      <c r="AI355" s="212"/>
      <c r="AJ355" s="212"/>
      <c r="AK355" s="212"/>
      <c r="AL355" s="212"/>
      <c r="AM355" s="212"/>
      <c r="AN355" s="212"/>
      <c r="AO355" s="212"/>
      <c r="AP355" s="212"/>
      <c r="AQ355" s="212"/>
      <c r="AR355" s="212"/>
      <c r="AS355" s="212"/>
      <c r="AT355" s="212"/>
      <c r="AU355" s="212"/>
      <c r="AV355" s="212"/>
      <c r="AW355" s="212"/>
      <c r="AX355" s="212"/>
      <c r="AY355" s="212"/>
      <c r="AZ355" s="212"/>
      <c r="BA355" s="245" t="str">
        <f>C355</f>
        <v>jakoukoliv maltou, z pomocného pracovního lešení o výšce podlahy do 1900 mm a pro zatížení do 1,5 kPa,</v>
      </c>
      <c r="BB355" s="212"/>
      <c r="BC355" s="212"/>
      <c r="BD355" s="212"/>
      <c r="BE355" s="212"/>
      <c r="BF355" s="212"/>
      <c r="BG355" s="212"/>
      <c r="BH355" s="212"/>
    </row>
    <row r="356" spans="1:60" outlineLevel="1" x14ac:dyDescent="0.2">
      <c r="A356" s="236">
        <v>133</v>
      </c>
      <c r="B356" s="237" t="s">
        <v>528</v>
      </c>
      <c r="C356" s="247" t="s">
        <v>529</v>
      </c>
      <c r="D356" s="238" t="s">
        <v>188</v>
      </c>
      <c r="E356" s="239">
        <v>1</v>
      </c>
      <c r="F356" s="240">
        <v>423</v>
      </c>
      <c r="G356" s="241">
        <f>ROUND(E356*F356,2)</f>
        <v>423</v>
      </c>
      <c r="H356" s="240">
        <v>75.41</v>
      </c>
      <c r="I356" s="241">
        <f>ROUND(E356*H356,2)</f>
        <v>75.41</v>
      </c>
      <c r="J356" s="240">
        <v>347.59</v>
      </c>
      <c r="K356" s="241">
        <f>ROUND(E356*J356,2)</f>
        <v>347.59</v>
      </c>
      <c r="L356" s="241">
        <v>12</v>
      </c>
      <c r="M356" s="241">
        <f>G356*(1+L356/100)</f>
        <v>473.76000000000005</v>
      </c>
      <c r="N356" s="239">
        <v>1.4930000000000001E-2</v>
      </c>
      <c r="O356" s="239">
        <f>ROUND(E356*N356,2)</f>
        <v>0.01</v>
      </c>
      <c r="P356" s="239">
        <v>0</v>
      </c>
      <c r="Q356" s="239">
        <f>ROUND(E356*P356,2)</f>
        <v>0</v>
      </c>
      <c r="R356" s="241" t="s">
        <v>189</v>
      </c>
      <c r="S356" s="241" t="s">
        <v>151</v>
      </c>
      <c r="T356" s="242" t="s">
        <v>151</v>
      </c>
      <c r="U356" s="222">
        <v>0.51083000000000001</v>
      </c>
      <c r="V356" s="222">
        <f>ROUND(E356*U356,2)</f>
        <v>0.51</v>
      </c>
      <c r="W356" s="222"/>
      <c r="X356" s="222" t="s">
        <v>190</v>
      </c>
      <c r="Y356" s="222" t="s">
        <v>154</v>
      </c>
      <c r="Z356" s="212"/>
      <c r="AA356" s="212"/>
      <c r="AB356" s="212"/>
      <c r="AC356" s="212"/>
      <c r="AD356" s="212"/>
      <c r="AE356" s="212"/>
      <c r="AF356" s="212"/>
      <c r="AG356" s="212" t="s">
        <v>191</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2" x14ac:dyDescent="0.2">
      <c r="A357" s="219"/>
      <c r="B357" s="220"/>
      <c r="C357" s="263" t="s">
        <v>527</v>
      </c>
      <c r="D357" s="255"/>
      <c r="E357" s="255"/>
      <c r="F357" s="255"/>
      <c r="G357" s="255"/>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193</v>
      </c>
      <c r="AH357" s="212"/>
      <c r="AI357" s="212"/>
      <c r="AJ357" s="212"/>
      <c r="AK357" s="212"/>
      <c r="AL357" s="212"/>
      <c r="AM357" s="212"/>
      <c r="AN357" s="212"/>
      <c r="AO357" s="212"/>
      <c r="AP357" s="212"/>
      <c r="AQ357" s="212"/>
      <c r="AR357" s="212"/>
      <c r="AS357" s="212"/>
      <c r="AT357" s="212"/>
      <c r="AU357" s="212"/>
      <c r="AV357" s="212"/>
      <c r="AW357" s="212"/>
      <c r="AX357" s="212"/>
      <c r="AY357" s="212"/>
      <c r="AZ357" s="212"/>
      <c r="BA357" s="245" t="str">
        <f>C357</f>
        <v>jakoukoliv maltou, z pomocného pracovního lešení o výšce podlahy do 1900 mm a pro zatížení do 1,5 kPa,</v>
      </c>
      <c r="BB357" s="212"/>
      <c r="BC357" s="212"/>
      <c r="BD357" s="212"/>
      <c r="BE357" s="212"/>
      <c r="BF357" s="212"/>
      <c r="BG357" s="212"/>
      <c r="BH357" s="212"/>
    </row>
    <row r="358" spans="1:60" outlineLevel="1" x14ac:dyDescent="0.2">
      <c r="A358" s="236">
        <v>134</v>
      </c>
      <c r="B358" s="237" t="s">
        <v>530</v>
      </c>
      <c r="C358" s="247" t="s">
        <v>531</v>
      </c>
      <c r="D358" s="238" t="s">
        <v>188</v>
      </c>
      <c r="E358" s="239">
        <v>1</v>
      </c>
      <c r="F358" s="240">
        <v>1099</v>
      </c>
      <c r="G358" s="241">
        <f>ROUND(E358*F358,2)</f>
        <v>1099</v>
      </c>
      <c r="H358" s="240">
        <v>338.27</v>
      </c>
      <c r="I358" s="241">
        <f>ROUND(E358*H358,2)</f>
        <v>338.27</v>
      </c>
      <c r="J358" s="240">
        <v>760.73</v>
      </c>
      <c r="K358" s="241">
        <f>ROUND(E358*J358,2)</f>
        <v>760.73</v>
      </c>
      <c r="L358" s="241">
        <v>12</v>
      </c>
      <c r="M358" s="241">
        <f>G358*(1+L358/100)</f>
        <v>1230.8800000000001</v>
      </c>
      <c r="N358" s="239">
        <v>3.696E-2</v>
      </c>
      <c r="O358" s="239">
        <f>ROUND(E358*N358,2)</f>
        <v>0.04</v>
      </c>
      <c r="P358" s="239">
        <v>0</v>
      </c>
      <c r="Q358" s="239">
        <f>ROUND(E358*P358,2)</f>
        <v>0</v>
      </c>
      <c r="R358" s="241" t="s">
        <v>189</v>
      </c>
      <c r="S358" s="241" t="s">
        <v>151</v>
      </c>
      <c r="T358" s="242" t="s">
        <v>151</v>
      </c>
      <c r="U358" s="222">
        <v>1.0941000000000001</v>
      </c>
      <c r="V358" s="222">
        <f>ROUND(E358*U358,2)</f>
        <v>1.0900000000000001</v>
      </c>
      <c r="W358" s="222"/>
      <c r="X358" s="222" t="s">
        <v>190</v>
      </c>
      <c r="Y358" s="222" t="s">
        <v>154</v>
      </c>
      <c r="Z358" s="212"/>
      <c r="AA358" s="212"/>
      <c r="AB358" s="212"/>
      <c r="AC358" s="212"/>
      <c r="AD358" s="212"/>
      <c r="AE358" s="212"/>
      <c r="AF358" s="212"/>
      <c r="AG358" s="212" t="s">
        <v>191</v>
      </c>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2" x14ac:dyDescent="0.2">
      <c r="A359" s="219"/>
      <c r="B359" s="220"/>
      <c r="C359" s="263" t="s">
        <v>527</v>
      </c>
      <c r="D359" s="255"/>
      <c r="E359" s="255"/>
      <c r="F359" s="255"/>
      <c r="G359" s="255"/>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193</v>
      </c>
      <c r="AH359" s="212"/>
      <c r="AI359" s="212"/>
      <c r="AJ359" s="212"/>
      <c r="AK359" s="212"/>
      <c r="AL359" s="212"/>
      <c r="AM359" s="212"/>
      <c r="AN359" s="212"/>
      <c r="AO359" s="212"/>
      <c r="AP359" s="212"/>
      <c r="AQ359" s="212"/>
      <c r="AR359" s="212"/>
      <c r="AS359" s="212"/>
      <c r="AT359" s="212"/>
      <c r="AU359" s="212"/>
      <c r="AV359" s="212"/>
      <c r="AW359" s="212"/>
      <c r="AX359" s="212"/>
      <c r="AY359" s="212"/>
      <c r="AZ359" s="212"/>
      <c r="BA359" s="245" t="str">
        <f>C359</f>
        <v>jakoukoliv maltou, z pomocného pracovního lešení o výšce podlahy do 1900 mm a pro zatížení do 1,5 kPa,</v>
      </c>
      <c r="BB359" s="212"/>
      <c r="BC359" s="212"/>
      <c r="BD359" s="212"/>
      <c r="BE359" s="212"/>
      <c r="BF359" s="212"/>
      <c r="BG359" s="212"/>
      <c r="BH359" s="212"/>
    </row>
    <row r="360" spans="1:60" ht="22.5" outlineLevel="1" x14ac:dyDescent="0.2">
      <c r="A360" s="256">
        <v>135</v>
      </c>
      <c r="B360" s="257" t="s">
        <v>532</v>
      </c>
      <c r="C360" s="264" t="s">
        <v>533</v>
      </c>
      <c r="D360" s="258" t="s">
        <v>226</v>
      </c>
      <c r="E360" s="259">
        <v>1</v>
      </c>
      <c r="F360" s="260">
        <v>32.6</v>
      </c>
      <c r="G360" s="261">
        <f>ROUND(E360*F360,2)</f>
        <v>32.6</v>
      </c>
      <c r="H360" s="260">
        <v>3.09</v>
      </c>
      <c r="I360" s="261">
        <f>ROUND(E360*H360,2)</f>
        <v>3.09</v>
      </c>
      <c r="J360" s="260">
        <v>29.51</v>
      </c>
      <c r="K360" s="261">
        <f>ROUND(E360*J360,2)</f>
        <v>29.51</v>
      </c>
      <c r="L360" s="261">
        <v>12</v>
      </c>
      <c r="M360" s="261">
        <f>G360*(1+L360/100)</f>
        <v>36.512000000000008</v>
      </c>
      <c r="N360" s="259">
        <v>2.66E-3</v>
      </c>
      <c r="O360" s="259">
        <f>ROUND(E360*N360,2)</f>
        <v>0</v>
      </c>
      <c r="P360" s="259">
        <v>0</v>
      </c>
      <c r="Q360" s="259">
        <f>ROUND(E360*P360,2)</f>
        <v>0</v>
      </c>
      <c r="R360" s="261" t="s">
        <v>189</v>
      </c>
      <c r="S360" s="261" t="s">
        <v>151</v>
      </c>
      <c r="T360" s="262" t="s">
        <v>151</v>
      </c>
      <c r="U360" s="222">
        <v>4.795E-2</v>
      </c>
      <c r="V360" s="222">
        <f>ROUND(E360*U360,2)</f>
        <v>0.05</v>
      </c>
      <c r="W360" s="222"/>
      <c r="X360" s="222" t="s">
        <v>190</v>
      </c>
      <c r="Y360" s="222" t="s">
        <v>154</v>
      </c>
      <c r="Z360" s="212"/>
      <c r="AA360" s="212"/>
      <c r="AB360" s="212"/>
      <c r="AC360" s="212"/>
      <c r="AD360" s="212"/>
      <c r="AE360" s="212"/>
      <c r="AF360" s="212"/>
      <c r="AG360" s="212" t="s">
        <v>191</v>
      </c>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ht="22.5" outlineLevel="1" x14ac:dyDescent="0.2">
      <c r="A361" s="256">
        <v>136</v>
      </c>
      <c r="B361" s="257" t="s">
        <v>534</v>
      </c>
      <c r="C361" s="264" t="s">
        <v>535</v>
      </c>
      <c r="D361" s="258" t="s">
        <v>226</v>
      </c>
      <c r="E361" s="259">
        <v>1</v>
      </c>
      <c r="F361" s="260">
        <v>52.3</v>
      </c>
      <c r="G361" s="261">
        <f>ROUND(E361*F361,2)</f>
        <v>52.3</v>
      </c>
      <c r="H361" s="260">
        <v>3.4</v>
      </c>
      <c r="I361" s="261">
        <f>ROUND(E361*H361,2)</f>
        <v>3.4</v>
      </c>
      <c r="J361" s="260">
        <v>48.9</v>
      </c>
      <c r="K361" s="261">
        <f>ROUND(E361*J361,2)</f>
        <v>48.9</v>
      </c>
      <c r="L361" s="261">
        <v>12</v>
      </c>
      <c r="M361" s="261">
        <f>G361*(1+L361/100)</f>
        <v>58.576000000000001</v>
      </c>
      <c r="N361" s="259">
        <v>2.9299999999999999E-3</v>
      </c>
      <c r="O361" s="259">
        <f>ROUND(E361*N361,2)</f>
        <v>0</v>
      </c>
      <c r="P361" s="259">
        <v>0</v>
      </c>
      <c r="Q361" s="259">
        <f>ROUND(E361*P361,2)</f>
        <v>0</v>
      </c>
      <c r="R361" s="261" t="s">
        <v>189</v>
      </c>
      <c r="S361" s="261" t="s">
        <v>151</v>
      </c>
      <c r="T361" s="262" t="s">
        <v>151</v>
      </c>
      <c r="U361" s="222">
        <v>7.3249999999999996E-2</v>
      </c>
      <c r="V361" s="222">
        <f>ROUND(E361*U361,2)</f>
        <v>7.0000000000000007E-2</v>
      </c>
      <c r="W361" s="222"/>
      <c r="X361" s="222" t="s">
        <v>190</v>
      </c>
      <c r="Y361" s="222" t="s">
        <v>154</v>
      </c>
      <c r="Z361" s="212"/>
      <c r="AA361" s="212"/>
      <c r="AB361" s="212"/>
      <c r="AC361" s="212"/>
      <c r="AD361" s="212"/>
      <c r="AE361" s="212"/>
      <c r="AF361" s="212"/>
      <c r="AG361" s="212" t="s">
        <v>191</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ht="22.5" outlineLevel="1" x14ac:dyDescent="0.2">
      <c r="A362" s="256">
        <v>137</v>
      </c>
      <c r="B362" s="257" t="s">
        <v>536</v>
      </c>
      <c r="C362" s="264" t="s">
        <v>537</v>
      </c>
      <c r="D362" s="258" t="s">
        <v>226</v>
      </c>
      <c r="E362" s="259">
        <v>1</v>
      </c>
      <c r="F362" s="260">
        <v>82.3</v>
      </c>
      <c r="G362" s="261">
        <f>ROUND(E362*F362,2)</f>
        <v>82.3</v>
      </c>
      <c r="H362" s="260">
        <v>4.7300000000000004</v>
      </c>
      <c r="I362" s="261">
        <f>ROUND(E362*H362,2)</f>
        <v>4.7300000000000004</v>
      </c>
      <c r="J362" s="260">
        <v>77.569999999999993</v>
      </c>
      <c r="K362" s="261">
        <f>ROUND(E362*J362,2)</f>
        <v>77.569999999999993</v>
      </c>
      <c r="L362" s="261">
        <v>12</v>
      </c>
      <c r="M362" s="261">
        <f>G362*(1+L362/100)</f>
        <v>92.176000000000002</v>
      </c>
      <c r="N362" s="259">
        <v>3.2799999999999999E-3</v>
      </c>
      <c r="O362" s="259">
        <f>ROUND(E362*N362,2)</f>
        <v>0</v>
      </c>
      <c r="P362" s="259">
        <v>0</v>
      </c>
      <c r="Q362" s="259">
        <f>ROUND(E362*P362,2)</f>
        <v>0</v>
      </c>
      <c r="R362" s="261" t="s">
        <v>189</v>
      </c>
      <c r="S362" s="261" t="s">
        <v>151</v>
      </c>
      <c r="T362" s="262" t="s">
        <v>151</v>
      </c>
      <c r="U362" s="222">
        <v>0.10872</v>
      </c>
      <c r="V362" s="222">
        <f>ROUND(E362*U362,2)</f>
        <v>0.11</v>
      </c>
      <c r="W362" s="222"/>
      <c r="X362" s="222" t="s">
        <v>190</v>
      </c>
      <c r="Y362" s="222" t="s">
        <v>154</v>
      </c>
      <c r="Z362" s="212"/>
      <c r="AA362" s="212"/>
      <c r="AB362" s="212"/>
      <c r="AC362" s="212"/>
      <c r="AD362" s="212"/>
      <c r="AE362" s="212"/>
      <c r="AF362" s="212"/>
      <c r="AG362" s="212" t="s">
        <v>191</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ht="22.5" outlineLevel="1" x14ac:dyDescent="0.2">
      <c r="A363" s="256">
        <v>138</v>
      </c>
      <c r="B363" s="257" t="s">
        <v>538</v>
      </c>
      <c r="C363" s="264" t="s">
        <v>539</v>
      </c>
      <c r="D363" s="258" t="s">
        <v>226</v>
      </c>
      <c r="E363" s="259">
        <v>1</v>
      </c>
      <c r="F363" s="260">
        <v>56.4</v>
      </c>
      <c r="G363" s="261">
        <f>ROUND(E363*F363,2)</f>
        <v>56.4</v>
      </c>
      <c r="H363" s="260">
        <v>5.25</v>
      </c>
      <c r="I363" s="261">
        <f>ROUND(E363*H363,2)</f>
        <v>5.25</v>
      </c>
      <c r="J363" s="260">
        <v>51.15</v>
      </c>
      <c r="K363" s="261">
        <f>ROUND(E363*J363,2)</f>
        <v>51.15</v>
      </c>
      <c r="L363" s="261">
        <v>12</v>
      </c>
      <c r="M363" s="261">
        <f>G363*(1+L363/100)</f>
        <v>63.168000000000006</v>
      </c>
      <c r="N363" s="259">
        <v>4.5399999999999998E-3</v>
      </c>
      <c r="O363" s="259">
        <f>ROUND(E363*N363,2)</f>
        <v>0</v>
      </c>
      <c r="P363" s="259">
        <v>0</v>
      </c>
      <c r="Q363" s="259">
        <f>ROUND(E363*P363,2)</f>
        <v>0</v>
      </c>
      <c r="R363" s="261" t="s">
        <v>189</v>
      </c>
      <c r="S363" s="261" t="s">
        <v>151</v>
      </c>
      <c r="T363" s="262" t="s">
        <v>151</v>
      </c>
      <c r="U363" s="222">
        <v>8.3250000000000005E-2</v>
      </c>
      <c r="V363" s="222">
        <f>ROUND(E363*U363,2)</f>
        <v>0.08</v>
      </c>
      <c r="W363" s="222"/>
      <c r="X363" s="222" t="s">
        <v>190</v>
      </c>
      <c r="Y363" s="222" t="s">
        <v>154</v>
      </c>
      <c r="Z363" s="212"/>
      <c r="AA363" s="212"/>
      <c r="AB363" s="212"/>
      <c r="AC363" s="212"/>
      <c r="AD363" s="212"/>
      <c r="AE363" s="212"/>
      <c r="AF363" s="212"/>
      <c r="AG363" s="212" t="s">
        <v>191</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ht="22.5" outlineLevel="1" x14ac:dyDescent="0.2">
      <c r="A364" s="256">
        <v>139</v>
      </c>
      <c r="B364" s="257" t="s">
        <v>540</v>
      </c>
      <c r="C364" s="264" t="s">
        <v>541</v>
      </c>
      <c r="D364" s="258" t="s">
        <v>226</v>
      </c>
      <c r="E364" s="259">
        <v>1</v>
      </c>
      <c r="F364" s="260">
        <v>78.3</v>
      </c>
      <c r="G364" s="261">
        <f>ROUND(E364*F364,2)</f>
        <v>78.3</v>
      </c>
      <c r="H364" s="260">
        <v>6.17</v>
      </c>
      <c r="I364" s="261">
        <f>ROUND(E364*H364,2)</f>
        <v>6.17</v>
      </c>
      <c r="J364" s="260">
        <v>72.13</v>
      </c>
      <c r="K364" s="261">
        <f>ROUND(E364*J364,2)</f>
        <v>72.13</v>
      </c>
      <c r="L364" s="261">
        <v>12</v>
      </c>
      <c r="M364" s="261">
        <f>G364*(1+L364/100)</f>
        <v>87.696000000000012</v>
      </c>
      <c r="N364" s="259">
        <v>5.3400000000000001E-3</v>
      </c>
      <c r="O364" s="259">
        <f>ROUND(E364*N364,2)</f>
        <v>0.01</v>
      </c>
      <c r="P364" s="259">
        <v>0</v>
      </c>
      <c r="Q364" s="259">
        <f>ROUND(E364*P364,2)</f>
        <v>0</v>
      </c>
      <c r="R364" s="261" t="s">
        <v>189</v>
      </c>
      <c r="S364" s="261" t="s">
        <v>151</v>
      </c>
      <c r="T364" s="262" t="s">
        <v>151</v>
      </c>
      <c r="U364" s="222">
        <v>0.10854999999999999</v>
      </c>
      <c r="V364" s="222">
        <f>ROUND(E364*U364,2)</f>
        <v>0.11</v>
      </c>
      <c r="W364" s="222"/>
      <c r="X364" s="222" t="s">
        <v>190</v>
      </c>
      <c r="Y364" s="222" t="s">
        <v>154</v>
      </c>
      <c r="Z364" s="212"/>
      <c r="AA364" s="212"/>
      <c r="AB364" s="212"/>
      <c r="AC364" s="212"/>
      <c r="AD364" s="212"/>
      <c r="AE364" s="212"/>
      <c r="AF364" s="212"/>
      <c r="AG364" s="212" t="s">
        <v>191</v>
      </c>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ht="22.5" outlineLevel="1" x14ac:dyDescent="0.2">
      <c r="A365" s="256">
        <v>140</v>
      </c>
      <c r="B365" s="257" t="s">
        <v>542</v>
      </c>
      <c r="C365" s="264" t="s">
        <v>543</v>
      </c>
      <c r="D365" s="258" t="s">
        <v>226</v>
      </c>
      <c r="E365" s="259">
        <v>1</v>
      </c>
      <c r="F365" s="260">
        <v>128.5</v>
      </c>
      <c r="G365" s="261">
        <f>ROUND(E365*F365,2)</f>
        <v>128.5</v>
      </c>
      <c r="H365" s="260">
        <v>7.2</v>
      </c>
      <c r="I365" s="261">
        <f>ROUND(E365*H365,2)</f>
        <v>7.2</v>
      </c>
      <c r="J365" s="260">
        <v>121.3</v>
      </c>
      <c r="K365" s="261">
        <f>ROUND(E365*J365,2)</f>
        <v>121.3</v>
      </c>
      <c r="L365" s="261">
        <v>12</v>
      </c>
      <c r="M365" s="261">
        <f>G365*(1+L365/100)</f>
        <v>143.92000000000002</v>
      </c>
      <c r="N365" s="259">
        <v>5.4299999999999999E-3</v>
      </c>
      <c r="O365" s="259">
        <f>ROUND(E365*N365,2)</f>
        <v>0.01</v>
      </c>
      <c r="P365" s="259">
        <v>0</v>
      </c>
      <c r="Q365" s="259">
        <f>ROUND(E365*P365,2)</f>
        <v>0</v>
      </c>
      <c r="R365" s="261" t="s">
        <v>189</v>
      </c>
      <c r="S365" s="261" t="s">
        <v>151</v>
      </c>
      <c r="T365" s="262" t="s">
        <v>151</v>
      </c>
      <c r="U365" s="222">
        <v>0.16941999999999999</v>
      </c>
      <c r="V365" s="222">
        <f>ROUND(E365*U365,2)</f>
        <v>0.17</v>
      </c>
      <c r="W365" s="222"/>
      <c r="X365" s="222" t="s">
        <v>190</v>
      </c>
      <c r="Y365" s="222" t="s">
        <v>154</v>
      </c>
      <c r="Z365" s="212"/>
      <c r="AA365" s="212"/>
      <c r="AB365" s="212"/>
      <c r="AC365" s="212"/>
      <c r="AD365" s="212"/>
      <c r="AE365" s="212"/>
      <c r="AF365" s="212"/>
      <c r="AG365" s="212" t="s">
        <v>191</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ht="22.5" outlineLevel="1" x14ac:dyDescent="0.2">
      <c r="A366" s="236">
        <v>141</v>
      </c>
      <c r="B366" s="237" t="s">
        <v>544</v>
      </c>
      <c r="C366" s="247" t="s">
        <v>545</v>
      </c>
      <c r="D366" s="238" t="s">
        <v>226</v>
      </c>
      <c r="E366" s="239">
        <v>1</v>
      </c>
      <c r="F366" s="240">
        <v>179.5</v>
      </c>
      <c r="G366" s="241">
        <f>ROUND(E366*F366,2)</f>
        <v>179.5</v>
      </c>
      <c r="H366" s="240">
        <v>34.770000000000003</v>
      </c>
      <c r="I366" s="241">
        <f>ROUND(E366*H366,2)</f>
        <v>34.770000000000003</v>
      </c>
      <c r="J366" s="240">
        <v>144.72999999999999</v>
      </c>
      <c r="K366" s="241">
        <f>ROUND(E366*J366,2)</f>
        <v>144.72999999999999</v>
      </c>
      <c r="L366" s="241">
        <v>12</v>
      </c>
      <c r="M366" s="241">
        <f>G366*(1+L366/100)</f>
        <v>201.04000000000002</v>
      </c>
      <c r="N366" s="239">
        <v>1.554E-2</v>
      </c>
      <c r="O366" s="239">
        <f>ROUND(E366*N366,2)</f>
        <v>0.02</v>
      </c>
      <c r="P366" s="239">
        <v>0</v>
      </c>
      <c r="Q366" s="239">
        <f>ROUND(E366*P366,2)</f>
        <v>0</v>
      </c>
      <c r="R366" s="241" t="s">
        <v>189</v>
      </c>
      <c r="S366" s="241" t="s">
        <v>151</v>
      </c>
      <c r="T366" s="242" t="s">
        <v>151</v>
      </c>
      <c r="U366" s="222">
        <v>0.23580000000000001</v>
      </c>
      <c r="V366" s="222">
        <f>ROUND(E366*U366,2)</f>
        <v>0.24</v>
      </c>
      <c r="W366" s="222"/>
      <c r="X366" s="222" t="s">
        <v>190</v>
      </c>
      <c r="Y366" s="222" t="s">
        <v>154</v>
      </c>
      <c r="Z366" s="212"/>
      <c r="AA366" s="212"/>
      <c r="AB366" s="212"/>
      <c r="AC366" s="212"/>
      <c r="AD366" s="212"/>
      <c r="AE366" s="212"/>
      <c r="AF366" s="212"/>
      <c r="AG366" s="212" t="s">
        <v>191</v>
      </c>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2" x14ac:dyDescent="0.2">
      <c r="A367" s="219"/>
      <c r="B367" s="220"/>
      <c r="C367" s="248" t="s">
        <v>516</v>
      </c>
      <c r="D367" s="243"/>
      <c r="E367" s="243"/>
      <c r="F367" s="243"/>
      <c r="G367" s="243"/>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157</v>
      </c>
      <c r="AH367" s="212"/>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ht="22.5" outlineLevel="1" x14ac:dyDescent="0.2">
      <c r="A368" s="236">
        <v>142</v>
      </c>
      <c r="B368" s="237" t="s">
        <v>546</v>
      </c>
      <c r="C368" s="247" t="s">
        <v>547</v>
      </c>
      <c r="D368" s="238" t="s">
        <v>226</v>
      </c>
      <c r="E368" s="239">
        <v>1</v>
      </c>
      <c r="F368" s="240">
        <v>198</v>
      </c>
      <c r="G368" s="241">
        <f>ROUND(E368*F368,2)</f>
        <v>198</v>
      </c>
      <c r="H368" s="240">
        <v>35.08</v>
      </c>
      <c r="I368" s="241">
        <f>ROUND(E368*H368,2)</f>
        <v>35.08</v>
      </c>
      <c r="J368" s="240">
        <v>162.91999999999999</v>
      </c>
      <c r="K368" s="241">
        <f>ROUND(E368*J368,2)</f>
        <v>162.91999999999999</v>
      </c>
      <c r="L368" s="241">
        <v>12</v>
      </c>
      <c r="M368" s="241">
        <f>G368*(1+L368/100)</f>
        <v>221.76000000000002</v>
      </c>
      <c r="N368" s="239">
        <v>1.5810000000000001E-2</v>
      </c>
      <c r="O368" s="239">
        <f>ROUND(E368*N368,2)</f>
        <v>0.02</v>
      </c>
      <c r="P368" s="239">
        <v>0</v>
      </c>
      <c r="Q368" s="239">
        <f>ROUND(E368*P368,2)</f>
        <v>0</v>
      </c>
      <c r="R368" s="241" t="s">
        <v>189</v>
      </c>
      <c r="S368" s="241" t="s">
        <v>151</v>
      </c>
      <c r="T368" s="242" t="s">
        <v>151</v>
      </c>
      <c r="U368" s="222">
        <v>0.24845</v>
      </c>
      <c r="V368" s="222">
        <f>ROUND(E368*U368,2)</f>
        <v>0.25</v>
      </c>
      <c r="W368" s="222"/>
      <c r="X368" s="222" t="s">
        <v>190</v>
      </c>
      <c r="Y368" s="222" t="s">
        <v>154</v>
      </c>
      <c r="Z368" s="212"/>
      <c r="AA368" s="212"/>
      <c r="AB368" s="212"/>
      <c r="AC368" s="212"/>
      <c r="AD368" s="212"/>
      <c r="AE368" s="212"/>
      <c r="AF368" s="212"/>
      <c r="AG368" s="212" t="s">
        <v>191</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2" x14ac:dyDescent="0.2">
      <c r="A369" s="219"/>
      <c r="B369" s="220"/>
      <c r="C369" s="248" t="s">
        <v>516</v>
      </c>
      <c r="D369" s="243"/>
      <c r="E369" s="243"/>
      <c r="F369" s="243"/>
      <c r="G369" s="243"/>
      <c r="H369" s="222"/>
      <c r="I369" s="222"/>
      <c r="J369" s="222"/>
      <c r="K369" s="222"/>
      <c r="L369" s="222"/>
      <c r="M369" s="222"/>
      <c r="N369" s="221"/>
      <c r="O369" s="221"/>
      <c r="P369" s="221"/>
      <c r="Q369" s="221"/>
      <c r="R369" s="222"/>
      <c r="S369" s="222"/>
      <c r="T369" s="222"/>
      <c r="U369" s="222"/>
      <c r="V369" s="222"/>
      <c r="W369" s="222"/>
      <c r="X369" s="222"/>
      <c r="Y369" s="222"/>
      <c r="Z369" s="212"/>
      <c r="AA369" s="212"/>
      <c r="AB369" s="212"/>
      <c r="AC369" s="212"/>
      <c r="AD369" s="212"/>
      <c r="AE369" s="212"/>
      <c r="AF369" s="212"/>
      <c r="AG369" s="212" t="s">
        <v>157</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ht="22.5" outlineLevel="1" x14ac:dyDescent="0.2">
      <c r="A370" s="236">
        <v>143</v>
      </c>
      <c r="B370" s="237" t="s">
        <v>548</v>
      </c>
      <c r="C370" s="247" t="s">
        <v>549</v>
      </c>
      <c r="D370" s="238" t="s">
        <v>226</v>
      </c>
      <c r="E370" s="239">
        <v>1</v>
      </c>
      <c r="F370" s="240">
        <v>273</v>
      </c>
      <c r="G370" s="241">
        <f>ROUND(E370*F370,2)</f>
        <v>273</v>
      </c>
      <c r="H370" s="240">
        <v>38.08</v>
      </c>
      <c r="I370" s="241">
        <f>ROUND(E370*H370,2)</f>
        <v>38.08</v>
      </c>
      <c r="J370" s="240">
        <v>234.92</v>
      </c>
      <c r="K370" s="241">
        <f>ROUND(E370*J370,2)</f>
        <v>234.92</v>
      </c>
      <c r="L370" s="241">
        <v>12</v>
      </c>
      <c r="M370" s="241">
        <f>G370*(1+L370/100)</f>
        <v>305.76000000000005</v>
      </c>
      <c r="N370" s="239">
        <v>1.5740000000000001E-2</v>
      </c>
      <c r="O370" s="239">
        <f>ROUND(E370*N370,2)</f>
        <v>0.02</v>
      </c>
      <c r="P370" s="239">
        <v>0</v>
      </c>
      <c r="Q370" s="239">
        <f>ROUND(E370*P370,2)</f>
        <v>0</v>
      </c>
      <c r="R370" s="241" t="s">
        <v>189</v>
      </c>
      <c r="S370" s="241" t="s">
        <v>151</v>
      </c>
      <c r="T370" s="242" t="s">
        <v>151</v>
      </c>
      <c r="U370" s="222">
        <v>0.33481</v>
      </c>
      <c r="V370" s="222">
        <f>ROUND(E370*U370,2)</f>
        <v>0.33</v>
      </c>
      <c r="W370" s="222"/>
      <c r="X370" s="222" t="s">
        <v>190</v>
      </c>
      <c r="Y370" s="222" t="s">
        <v>154</v>
      </c>
      <c r="Z370" s="212"/>
      <c r="AA370" s="212"/>
      <c r="AB370" s="212"/>
      <c r="AC370" s="212"/>
      <c r="AD370" s="212"/>
      <c r="AE370" s="212"/>
      <c r="AF370" s="212"/>
      <c r="AG370" s="212" t="s">
        <v>191</v>
      </c>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2" x14ac:dyDescent="0.2">
      <c r="A371" s="219"/>
      <c r="B371" s="220"/>
      <c r="C371" s="248" t="s">
        <v>516</v>
      </c>
      <c r="D371" s="243"/>
      <c r="E371" s="243"/>
      <c r="F371" s="243"/>
      <c r="G371" s="243"/>
      <c r="H371" s="222"/>
      <c r="I371" s="222"/>
      <c r="J371" s="222"/>
      <c r="K371" s="222"/>
      <c r="L371" s="222"/>
      <c r="M371" s="222"/>
      <c r="N371" s="221"/>
      <c r="O371" s="221"/>
      <c r="P371" s="221"/>
      <c r="Q371" s="221"/>
      <c r="R371" s="222"/>
      <c r="S371" s="222"/>
      <c r="T371" s="222"/>
      <c r="U371" s="222"/>
      <c r="V371" s="222"/>
      <c r="W371" s="222"/>
      <c r="X371" s="222"/>
      <c r="Y371" s="222"/>
      <c r="Z371" s="212"/>
      <c r="AA371" s="212"/>
      <c r="AB371" s="212"/>
      <c r="AC371" s="212"/>
      <c r="AD371" s="212"/>
      <c r="AE371" s="212"/>
      <c r="AF371" s="212"/>
      <c r="AG371" s="212" t="s">
        <v>157</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ht="22.5" outlineLevel="1" x14ac:dyDescent="0.2">
      <c r="A372" s="236">
        <v>144</v>
      </c>
      <c r="B372" s="237" t="s">
        <v>550</v>
      </c>
      <c r="C372" s="247" t="s">
        <v>551</v>
      </c>
      <c r="D372" s="238" t="s">
        <v>226</v>
      </c>
      <c r="E372" s="239">
        <v>1</v>
      </c>
      <c r="F372" s="240">
        <v>273.5</v>
      </c>
      <c r="G372" s="241">
        <f>ROUND(E372*F372,2)</f>
        <v>273.5</v>
      </c>
      <c r="H372" s="240">
        <v>42.19</v>
      </c>
      <c r="I372" s="241">
        <f>ROUND(E372*H372,2)</f>
        <v>42.19</v>
      </c>
      <c r="J372" s="240">
        <v>231.31</v>
      </c>
      <c r="K372" s="241">
        <f>ROUND(E372*J372,2)</f>
        <v>231.31</v>
      </c>
      <c r="L372" s="241">
        <v>12</v>
      </c>
      <c r="M372" s="241">
        <f>G372*(1+L372/100)</f>
        <v>306.32000000000005</v>
      </c>
      <c r="N372" s="239">
        <v>2.1919999999999999E-2</v>
      </c>
      <c r="O372" s="239">
        <f>ROUND(E372*N372,2)</f>
        <v>0.02</v>
      </c>
      <c r="P372" s="239">
        <v>0</v>
      </c>
      <c r="Q372" s="239">
        <f>ROUND(E372*P372,2)</f>
        <v>0</v>
      </c>
      <c r="R372" s="241" t="s">
        <v>189</v>
      </c>
      <c r="S372" s="241" t="s">
        <v>151</v>
      </c>
      <c r="T372" s="242" t="s">
        <v>151</v>
      </c>
      <c r="U372" s="222">
        <v>0.377</v>
      </c>
      <c r="V372" s="222">
        <f>ROUND(E372*U372,2)</f>
        <v>0.38</v>
      </c>
      <c r="W372" s="222"/>
      <c r="X372" s="222" t="s">
        <v>190</v>
      </c>
      <c r="Y372" s="222" t="s">
        <v>154</v>
      </c>
      <c r="Z372" s="212"/>
      <c r="AA372" s="212"/>
      <c r="AB372" s="212"/>
      <c r="AC372" s="212"/>
      <c r="AD372" s="212"/>
      <c r="AE372" s="212"/>
      <c r="AF372" s="212"/>
      <c r="AG372" s="212" t="s">
        <v>191</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2" x14ac:dyDescent="0.2">
      <c r="A373" s="219"/>
      <c r="B373" s="220"/>
      <c r="C373" s="248" t="s">
        <v>516</v>
      </c>
      <c r="D373" s="243"/>
      <c r="E373" s="243"/>
      <c r="F373" s="243"/>
      <c r="G373" s="243"/>
      <c r="H373" s="222"/>
      <c r="I373" s="222"/>
      <c r="J373" s="222"/>
      <c r="K373" s="222"/>
      <c r="L373" s="222"/>
      <c r="M373" s="222"/>
      <c r="N373" s="221"/>
      <c r="O373" s="221"/>
      <c r="P373" s="221"/>
      <c r="Q373" s="221"/>
      <c r="R373" s="222"/>
      <c r="S373" s="222"/>
      <c r="T373" s="222"/>
      <c r="U373" s="222"/>
      <c r="V373" s="222"/>
      <c r="W373" s="222"/>
      <c r="X373" s="222"/>
      <c r="Y373" s="222"/>
      <c r="Z373" s="212"/>
      <c r="AA373" s="212"/>
      <c r="AB373" s="212"/>
      <c r="AC373" s="212"/>
      <c r="AD373" s="212"/>
      <c r="AE373" s="212"/>
      <c r="AF373" s="212"/>
      <c r="AG373" s="212" t="s">
        <v>157</v>
      </c>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ht="22.5" outlineLevel="1" x14ac:dyDescent="0.2">
      <c r="A374" s="236">
        <v>145</v>
      </c>
      <c r="B374" s="237" t="s">
        <v>552</v>
      </c>
      <c r="C374" s="247" t="s">
        <v>553</v>
      </c>
      <c r="D374" s="238" t="s">
        <v>226</v>
      </c>
      <c r="E374" s="239">
        <v>1</v>
      </c>
      <c r="F374" s="240">
        <v>461.5</v>
      </c>
      <c r="G374" s="241">
        <f>ROUND(E374*F374,2)</f>
        <v>461.5</v>
      </c>
      <c r="H374" s="240">
        <v>53.12</v>
      </c>
      <c r="I374" s="241">
        <f>ROUND(E374*H374,2)</f>
        <v>53.12</v>
      </c>
      <c r="J374" s="240">
        <v>408.38</v>
      </c>
      <c r="K374" s="241">
        <f>ROUND(E374*J374,2)</f>
        <v>408.38</v>
      </c>
      <c r="L374" s="241">
        <v>12</v>
      </c>
      <c r="M374" s="241">
        <f>G374*(1+L374/100)</f>
        <v>516.88</v>
      </c>
      <c r="N374" s="239">
        <v>2.606E-2</v>
      </c>
      <c r="O374" s="239">
        <f>ROUND(E374*N374,2)</f>
        <v>0.03</v>
      </c>
      <c r="P374" s="239">
        <v>0</v>
      </c>
      <c r="Q374" s="239">
        <f>ROUND(E374*P374,2)</f>
        <v>0</v>
      </c>
      <c r="R374" s="241" t="s">
        <v>189</v>
      </c>
      <c r="S374" s="241" t="s">
        <v>151</v>
      </c>
      <c r="T374" s="242" t="s">
        <v>151</v>
      </c>
      <c r="U374" s="222">
        <v>0.58225000000000005</v>
      </c>
      <c r="V374" s="222">
        <f>ROUND(E374*U374,2)</f>
        <v>0.57999999999999996</v>
      </c>
      <c r="W374" s="222"/>
      <c r="X374" s="222" t="s">
        <v>190</v>
      </c>
      <c r="Y374" s="222" t="s">
        <v>154</v>
      </c>
      <c r="Z374" s="212"/>
      <c r="AA374" s="212"/>
      <c r="AB374" s="212"/>
      <c r="AC374" s="212"/>
      <c r="AD374" s="212"/>
      <c r="AE374" s="212"/>
      <c r="AF374" s="212"/>
      <c r="AG374" s="212" t="s">
        <v>191</v>
      </c>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2" x14ac:dyDescent="0.2">
      <c r="A375" s="219"/>
      <c r="B375" s="220"/>
      <c r="C375" s="248" t="s">
        <v>516</v>
      </c>
      <c r="D375" s="243"/>
      <c r="E375" s="243"/>
      <c r="F375" s="243"/>
      <c r="G375" s="243"/>
      <c r="H375" s="222"/>
      <c r="I375" s="222"/>
      <c r="J375" s="222"/>
      <c r="K375" s="222"/>
      <c r="L375" s="222"/>
      <c r="M375" s="222"/>
      <c r="N375" s="221"/>
      <c r="O375" s="221"/>
      <c r="P375" s="221"/>
      <c r="Q375" s="221"/>
      <c r="R375" s="222"/>
      <c r="S375" s="222"/>
      <c r="T375" s="222"/>
      <c r="U375" s="222"/>
      <c r="V375" s="222"/>
      <c r="W375" s="222"/>
      <c r="X375" s="222"/>
      <c r="Y375" s="222"/>
      <c r="Z375" s="212"/>
      <c r="AA375" s="212"/>
      <c r="AB375" s="212"/>
      <c r="AC375" s="212"/>
      <c r="AD375" s="212"/>
      <c r="AE375" s="212"/>
      <c r="AF375" s="212"/>
      <c r="AG375" s="212" t="s">
        <v>157</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1" x14ac:dyDescent="0.2">
      <c r="A376" s="256">
        <v>146</v>
      </c>
      <c r="B376" s="257" t="s">
        <v>554</v>
      </c>
      <c r="C376" s="264" t="s">
        <v>555</v>
      </c>
      <c r="D376" s="258" t="s">
        <v>226</v>
      </c>
      <c r="E376" s="259">
        <v>1</v>
      </c>
      <c r="F376" s="260">
        <v>994</v>
      </c>
      <c r="G376" s="261">
        <f>ROUND(E376*F376,2)</f>
        <v>994</v>
      </c>
      <c r="H376" s="260">
        <v>472.37</v>
      </c>
      <c r="I376" s="261">
        <f>ROUND(E376*H376,2)</f>
        <v>472.37</v>
      </c>
      <c r="J376" s="260">
        <v>521.63</v>
      </c>
      <c r="K376" s="261">
        <f>ROUND(E376*J376,2)</f>
        <v>521.63</v>
      </c>
      <c r="L376" s="261">
        <v>12</v>
      </c>
      <c r="M376" s="261">
        <f>G376*(1+L376/100)</f>
        <v>1113.2800000000002</v>
      </c>
      <c r="N376" s="259">
        <v>3.2559999999999999E-2</v>
      </c>
      <c r="O376" s="259">
        <f>ROUND(E376*N376,2)</f>
        <v>0.03</v>
      </c>
      <c r="P376" s="259">
        <v>0</v>
      </c>
      <c r="Q376" s="259">
        <f>ROUND(E376*P376,2)</f>
        <v>0</v>
      </c>
      <c r="R376" s="261" t="s">
        <v>189</v>
      </c>
      <c r="S376" s="261" t="s">
        <v>151</v>
      </c>
      <c r="T376" s="262" t="s">
        <v>151</v>
      </c>
      <c r="U376" s="222">
        <v>0.73</v>
      </c>
      <c r="V376" s="222">
        <f>ROUND(E376*U376,2)</f>
        <v>0.73</v>
      </c>
      <c r="W376" s="222"/>
      <c r="X376" s="222" t="s">
        <v>190</v>
      </c>
      <c r="Y376" s="222" t="s">
        <v>154</v>
      </c>
      <c r="Z376" s="212"/>
      <c r="AA376" s="212"/>
      <c r="AB376" s="212"/>
      <c r="AC376" s="212"/>
      <c r="AD376" s="212"/>
      <c r="AE376" s="212"/>
      <c r="AF376" s="212"/>
      <c r="AG376" s="212" t="s">
        <v>191</v>
      </c>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ht="22.5" outlineLevel="1" x14ac:dyDescent="0.2">
      <c r="A377" s="256">
        <v>147</v>
      </c>
      <c r="B377" s="257" t="s">
        <v>556</v>
      </c>
      <c r="C377" s="264" t="s">
        <v>557</v>
      </c>
      <c r="D377" s="258" t="s">
        <v>226</v>
      </c>
      <c r="E377" s="259">
        <v>1</v>
      </c>
      <c r="F377" s="260">
        <v>972</v>
      </c>
      <c r="G377" s="261">
        <f>ROUND(E377*F377,2)</f>
        <v>972</v>
      </c>
      <c r="H377" s="260">
        <v>448.37</v>
      </c>
      <c r="I377" s="261">
        <f>ROUND(E377*H377,2)</f>
        <v>448.37</v>
      </c>
      <c r="J377" s="260">
        <v>523.63</v>
      </c>
      <c r="K377" s="261">
        <f>ROUND(E377*J377,2)</f>
        <v>523.63</v>
      </c>
      <c r="L377" s="261">
        <v>12</v>
      </c>
      <c r="M377" s="261">
        <f>G377*(1+L377/100)</f>
        <v>1088.6400000000001</v>
      </c>
      <c r="N377" s="259">
        <v>3.1600000000000003E-2</v>
      </c>
      <c r="O377" s="259">
        <f>ROUND(E377*N377,2)</f>
        <v>0.03</v>
      </c>
      <c r="P377" s="259">
        <v>0</v>
      </c>
      <c r="Q377" s="259">
        <f>ROUND(E377*P377,2)</f>
        <v>0</v>
      </c>
      <c r="R377" s="261" t="s">
        <v>189</v>
      </c>
      <c r="S377" s="261" t="s">
        <v>151</v>
      </c>
      <c r="T377" s="262" t="s">
        <v>151</v>
      </c>
      <c r="U377" s="222">
        <v>0.73</v>
      </c>
      <c r="V377" s="222">
        <f>ROUND(E377*U377,2)</f>
        <v>0.73</v>
      </c>
      <c r="W377" s="222"/>
      <c r="X377" s="222" t="s">
        <v>190</v>
      </c>
      <c r="Y377" s="222" t="s">
        <v>154</v>
      </c>
      <c r="Z377" s="212"/>
      <c r="AA377" s="212"/>
      <c r="AB377" s="212"/>
      <c r="AC377" s="212"/>
      <c r="AD377" s="212"/>
      <c r="AE377" s="212"/>
      <c r="AF377" s="212"/>
      <c r="AG377" s="212" t="s">
        <v>191</v>
      </c>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ht="22.5" outlineLevel="1" x14ac:dyDescent="0.2">
      <c r="A378" s="236">
        <v>148</v>
      </c>
      <c r="B378" s="237" t="s">
        <v>558</v>
      </c>
      <c r="C378" s="247" t="s">
        <v>559</v>
      </c>
      <c r="D378" s="238" t="s">
        <v>226</v>
      </c>
      <c r="E378" s="239">
        <v>1</v>
      </c>
      <c r="F378" s="240">
        <v>2355</v>
      </c>
      <c r="G378" s="241">
        <f>ROUND(E378*F378,2)</f>
        <v>2355</v>
      </c>
      <c r="H378" s="240">
        <v>623.74</v>
      </c>
      <c r="I378" s="241">
        <f>ROUND(E378*H378,2)</f>
        <v>623.74</v>
      </c>
      <c r="J378" s="240">
        <v>1731.26</v>
      </c>
      <c r="K378" s="241">
        <f>ROUND(E378*J378,2)</f>
        <v>1731.26</v>
      </c>
      <c r="L378" s="241">
        <v>12</v>
      </c>
      <c r="M378" s="241">
        <f>G378*(1+L378/100)</f>
        <v>2637.6000000000004</v>
      </c>
      <c r="N378" s="239">
        <v>4.9590000000000002E-2</v>
      </c>
      <c r="O378" s="239">
        <f>ROUND(E378*N378,2)</f>
        <v>0.05</v>
      </c>
      <c r="P378" s="239">
        <v>0</v>
      </c>
      <c r="Q378" s="239">
        <f>ROUND(E378*P378,2)</f>
        <v>0</v>
      </c>
      <c r="R378" s="241" t="s">
        <v>189</v>
      </c>
      <c r="S378" s="241" t="s">
        <v>151</v>
      </c>
      <c r="T378" s="242" t="s">
        <v>151</v>
      </c>
      <c r="U378" s="222">
        <v>2.6989899999999998</v>
      </c>
      <c r="V378" s="222">
        <f>ROUND(E378*U378,2)</f>
        <v>2.7</v>
      </c>
      <c r="W378" s="222"/>
      <c r="X378" s="222" t="s">
        <v>190</v>
      </c>
      <c r="Y378" s="222" t="s">
        <v>154</v>
      </c>
      <c r="Z378" s="212"/>
      <c r="AA378" s="212"/>
      <c r="AB378" s="212"/>
      <c r="AC378" s="212"/>
      <c r="AD378" s="212"/>
      <c r="AE378" s="212"/>
      <c r="AF378" s="212"/>
      <c r="AG378" s="212" t="s">
        <v>191</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2" x14ac:dyDescent="0.2">
      <c r="A379" s="219"/>
      <c r="B379" s="220"/>
      <c r="C379" s="263" t="s">
        <v>560</v>
      </c>
      <c r="D379" s="255"/>
      <c r="E379" s="255"/>
      <c r="F379" s="255"/>
      <c r="G379" s="255"/>
      <c r="H379" s="222"/>
      <c r="I379" s="222"/>
      <c r="J379" s="222"/>
      <c r="K379" s="222"/>
      <c r="L379" s="222"/>
      <c r="M379" s="222"/>
      <c r="N379" s="221"/>
      <c r="O379" s="221"/>
      <c r="P379" s="221"/>
      <c r="Q379" s="221"/>
      <c r="R379" s="222"/>
      <c r="S379" s="222"/>
      <c r="T379" s="222"/>
      <c r="U379" s="222"/>
      <c r="V379" s="222"/>
      <c r="W379" s="222"/>
      <c r="X379" s="222"/>
      <c r="Y379" s="222"/>
      <c r="Z379" s="212"/>
      <c r="AA379" s="212"/>
      <c r="AB379" s="212"/>
      <c r="AC379" s="212"/>
      <c r="AD379" s="212"/>
      <c r="AE379" s="212"/>
      <c r="AF379" s="212"/>
      <c r="AG379" s="212" t="s">
        <v>193</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
      <c r="A380" s="236">
        <v>149</v>
      </c>
      <c r="B380" s="237" t="s">
        <v>561</v>
      </c>
      <c r="C380" s="247" t="s">
        <v>562</v>
      </c>
      <c r="D380" s="238" t="s">
        <v>226</v>
      </c>
      <c r="E380" s="239">
        <v>1</v>
      </c>
      <c r="F380" s="240">
        <v>2550</v>
      </c>
      <c r="G380" s="241">
        <f>ROUND(E380*F380,2)</f>
        <v>2550</v>
      </c>
      <c r="H380" s="240">
        <v>715.28</v>
      </c>
      <c r="I380" s="241">
        <f>ROUND(E380*H380,2)</f>
        <v>715.28</v>
      </c>
      <c r="J380" s="240">
        <v>1834.72</v>
      </c>
      <c r="K380" s="241">
        <f>ROUND(E380*J380,2)</f>
        <v>1834.72</v>
      </c>
      <c r="L380" s="241">
        <v>12</v>
      </c>
      <c r="M380" s="241">
        <f>G380*(1+L380/100)</f>
        <v>2856.0000000000005</v>
      </c>
      <c r="N380" s="239">
        <v>5.3440000000000001E-2</v>
      </c>
      <c r="O380" s="239">
        <f>ROUND(E380*N380,2)</f>
        <v>0.05</v>
      </c>
      <c r="P380" s="239">
        <v>0</v>
      </c>
      <c r="Q380" s="239">
        <f>ROUND(E380*P380,2)</f>
        <v>0</v>
      </c>
      <c r="R380" s="241" t="s">
        <v>189</v>
      </c>
      <c r="S380" s="241" t="s">
        <v>151</v>
      </c>
      <c r="T380" s="242" t="s">
        <v>151</v>
      </c>
      <c r="U380" s="222">
        <v>2.8540199999999998</v>
      </c>
      <c r="V380" s="222">
        <f>ROUND(E380*U380,2)</f>
        <v>2.85</v>
      </c>
      <c r="W380" s="222"/>
      <c r="X380" s="222" t="s">
        <v>190</v>
      </c>
      <c r="Y380" s="222" t="s">
        <v>154</v>
      </c>
      <c r="Z380" s="212"/>
      <c r="AA380" s="212"/>
      <c r="AB380" s="212"/>
      <c r="AC380" s="212"/>
      <c r="AD380" s="212"/>
      <c r="AE380" s="212"/>
      <c r="AF380" s="212"/>
      <c r="AG380" s="212" t="s">
        <v>191</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2" x14ac:dyDescent="0.2">
      <c r="A381" s="219"/>
      <c r="B381" s="220"/>
      <c r="C381" s="263" t="s">
        <v>560</v>
      </c>
      <c r="D381" s="255"/>
      <c r="E381" s="255"/>
      <c r="F381" s="255"/>
      <c r="G381" s="255"/>
      <c r="H381" s="222"/>
      <c r="I381" s="222"/>
      <c r="J381" s="222"/>
      <c r="K381" s="222"/>
      <c r="L381" s="222"/>
      <c r="M381" s="222"/>
      <c r="N381" s="221"/>
      <c r="O381" s="221"/>
      <c r="P381" s="221"/>
      <c r="Q381" s="221"/>
      <c r="R381" s="222"/>
      <c r="S381" s="222"/>
      <c r="T381" s="222"/>
      <c r="U381" s="222"/>
      <c r="V381" s="222"/>
      <c r="W381" s="222"/>
      <c r="X381" s="222"/>
      <c r="Y381" s="222"/>
      <c r="Z381" s="212"/>
      <c r="AA381" s="212"/>
      <c r="AB381" s="212"/>
      <c r="AC381" s="212"/>
      <c r="AD381" s="212"/>
      <c r="AE381" s="212"/>
      <c r="AF381" s="212"/>
      <c r="AG381" s="212" t="s">
        <v>193</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ht="22.5" outlineLevel="1" x14ac:dyDescent="0.2">
      <c r="A382" s="236">
        <v>150</v>
      </c>
      <c r="B382" s="237" t="s">
        <v>563</v>
      </c>
      <c r="C382" s="247" t="s">
        <v>564</v>
      </c>
      <c r="D382" s="238" t="s">
        <v>226</v>
      </c>
      <c r="E382" s="239">
        <v>1</v>
      </c>
      <c r="F382" s="240">
        <v>1633</v>
      </c>
      <c r="G382" s="241">
        <f>ROUND(E382*F382,2)</f>
        <v>1633</v>
      </c>
      <c r="H382" s="240">
        <v>420.16</v>
      </c>
      <c r="I382" s="241">
        <f>ROUND(E382*H382,2)</f>
        <v>420.16</v>
      </c>
      <c r="J382" s="240">
        <v>1212.8399999999999</v>
      </c>
      <c r="K382" s="241">
        <f>ROUND(E382*J382,2)</f>
        <v>1212.8399999999999</v>
      </c>
      <c r="L382" s="241">
        <v>12</v>
      </c>
      <c r="M382" s="241">
        <f>G382*(1+L382/100)</f>
        <v>1828.9600000000003</v>
      </c>
      <c r="N382" s="239">
        <v>4.3150000000000001E-2</v>
      </c>
      <c r="O382" s="239">
        <f>ROUND(E382*N382,2)</f>
        <v>0.04</v>
      </c>
      <c r="P382" s="239">
        <v>0</v>
      </c>
      <c r="Q382" s="239">
        <f>ROUND(E382*P382,2)</f>
        <v>0</v>
      </c>
      <c r="R382" s="241" t="s">
        <v>189</v>
      </c>
      <c r="S382" s="241" t="s">
        <v>151</v>
      </c>
      <c r="T382" s="242" t="s">
        <v>151</v>
      </c>
      <c r="U382" s="222">
        <v>1.8719600000000001</v>
      </c>
      <c r="V382" s="222">
        <f>ROUND(E382*U382,2)</f>
        <v>1.87</v>
      </c>
      <c r="W382" s="222"/>
      <c r="X382" s="222" t="s">
        <v>190</v>
      </c>
      <c r="Y382" s="222" t="s">
        <v>154</v>
      </c>
      <c r="Z382" s="212"/>
      <c r="AA382" s="212"/>
      <c r="AB382" s="212"/>
      <c r="AC382" s="212"/>
      <c r="AD382" s="212"/>
      <c r="AE382" s="212"/>
      <c r="AF382" s="212"/>
      <c r="AG382" s="212" t="s">
        <v>191</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2" x14ac:dyDescent="0.2">
      <c r="A383" s="219"/>
      <c r="B383" s="220"/>
      <c r="C383" s="263" t="s">
        <v>560</v>
      </c>
      <c r="D383" s="255"/>
      <c r="E383" s="255"/>
      <c r="F383" s="255"/>
      <c r="G383" s="255"/>
      <c r="H383" s="222"/>
      <c r="I383" s="222"/>
      <c r="J383" s="222"/>
      <c r="K383" s="222"/>
      <c r="L383" s="222"/>
      <c r="M383" s="222"/>
      <c r="N383" s="221"/>
      <c r="O383" s="221"/>
      <c r="P383" s="221"/>
      <c r="Q383" s="221"/>
      <c r="R383" s="222"/>
      <c r="S383" s="222"/>
      <c r="T383" s="222"/>
      <c r="U383" s="222"/>
      <c r="V383" s="222"/>
      <c r="W383" s="222"/>
      <c r="X383" s="222"/>
      <c r="Y383" s="222"/>
      <c r="Z383" s="212"/>
      <c r="AA383" s="212"/>
      <c r="AB383" s="212"/>
      <c r="AC383" s="212"/>
      <c r="AD383" s="212"/>
      <c r="AE383" s="212"/>
      <c r="AF383" s="212"/>
      <c r="AG383" s="212" t="s">
        <v>193</v>
      </c>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ht="22.5" outlineLevel="1" x14ac:dyDescent="0.2">
      <c r="A384" s="236">
        <v>151</v>
      </c>
      <c r="B384" s="237" t="s">
        <v>565</v>
      </c>
      <c r="C384" s="247" t="s">
        <v>566</v>
      </c>
      <c r="D384" s="238" t="s">
        <v>226</v>
      </c>
      <c r="E384" s="239">
        <v>1</v>
      </c>
      <c r="F384" s="240">
        <v>1935</v>
      </c>
      <c r="G384" s="241">
        <f>ROUND(E384*F384,2)</f>
        <v>1935</v>
      </c>
      <c r="H384" s="240">
        <v>507.4</v>
      </c>
      <c r="I384" s="241">
        <f>ROUND(E384*H384,2)</f>
        <v>507.4</v>
      </c>
      <c r="J384" s="240">
        <v>1427.6</v>
      </c>
      <c r="K384" s="241">
        <f>ROUND(E384*J384,2)</f>
        <v>1427.6</v>
      </c>
      <c r="L384" s="241">
        <v>12</v>
      </c>
      <c r="M384" s="241">
        <f>G384*(1+L384/100)</f>
        <v>2167.2000000000003</v>
      </c>
      <c r="N384" s="239">
        <v>4.6309999999999997E-2</v>
      </c>
      <c r="O384" s="239">
        <f>ROUND(E384*N384,2)</f>
        <v>0.05</v>
      </c>
      <c r="P384" s="239">
        <v>0</v>
      </c>
      <c r="Q384" s="239">
        <f>ROUND(E384*P384,2)</f>
        <v>0</v>
      </c>
      <c r="R384" s="241" t="s">
        <v>189</v>
      </c>
      <c r="S384" s="241" t="s">
        <v>151</v>
      </c>
      <c r="T384" s="242" t="s">
        <v>151</v>
      </c>
      <c r="U384" s="222">
        <v>2.0917699999999999</v>
      </c>
      <c r="V384" s="222">
        <f>ROUND(E384*U384,2)</f>
        <v>2.09</v>
      </c>
      <c r="W384" s="222"/>
      <c r="X384" s="222" t="s">
        <v>190</v>
      </c>
      <c r="Y384" s="222" t="s">
        <v>154</v>
      </c>
      <c r="Z384" s="212"/>
      <c r="AA384" s="212"/>
      <c r="AB384" s="212"/>
      <c r="AC384" s="212"/>
      <c r="AD384" s="212"/>
      <c r="AE384" s="212"/>
      <c r="AF384" s="212"/>
      <c r="AG384" s="212" t="s">
        <v>191</v>
      </c>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2" x14ac:dyDescent="0.2">
      <c r="A385" s="219"/>
      <c r="B385" s="220"/>
      <c r="C385" s="263" t="s">
        <v>560</v>
      </c>
      <c r="D385" s="255"/>
      <c r="E385" s="255"/>
      <c r="F385" s="255"/>
      <c r="G385" s="255"/>
      <c r="H385" s="222"/>
      <c r="I385" s="222"/>
      <c r="J385" s="222"/>
      <c r="K385" s="222"/>
      <c r="L385" s="222"/>
      <c r="M385" s="222"/>
      <c r="N385" s="221"/>
      <c r="O385" s="221"/>
      <c r="P385" s="221"/>
      <c r="Q385" s="221"/>
      <c r="R385" s="222"/>
      <c r="S385" s="222"/>
      <c r="T385" s="222"/>
      <c r="U385" s="222"/>
      <c r="V385" s="222"/>
      <c r="W385" s="222"/>
      <c r="X385" s="222"/>
      <c r="Y385" s="222"/>
      <c r="Z385" s="212"/>
      <c r="AA385" s="212"/>
      <c r="AB385" s="212"/>
      <c r="AC385" s="212"/>
      <c r="AD385" s="212"/>
      <c r="AE385" s="212"/>
      <c r="AF385" s="212"/>
      <c r="AG385" s="212" t="s">
        <v>193</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1" x14ac:dyDescent="0.2">
      <c r="A386" s="256">
        <v>152</v>
      </c>
      <c r="B386" s="257" t="s">
        <v>523</v>
      </c>
      <c r="C386" s="264" t="s">
        <v>524</v>
      </c>
      <c r="D386" s="258" t="s">
        <v>278</v>
      </c>
      <c r="E386" s="259">
        <v>1</v>
      </c>
      <c r="F386" s="260">
        <v>138.5</v>
      </c>
      <c r="G386" s="261">
        <f>ROUND(E386*F386,2)</f>
        <v>138.5</v>
      </c>
      <c r="H386" s="260">
        <v>26.49</v>
      </c>
      <c r="I386" s="261">
        <f>ROUND(E386*H386,2)</f>
        <v>26.49</v>
      </c>
      <c r="J386" s="260">
        <v>112.01</v>
      </c>
      <c r="K386" s="261">
        <f>ROUND(E386*J386,2)</f>
        <v>112.01</v>
      </c>
      <c r="L386" s="261">
        <v>12</v>
      </c>
      <c r="M386" s="261">
        <f>G386*(1+L386/100)</f>
        <v>155.12</v>
      </c>
      <c r="N386" s="259">
        <v>2.5100000000000001E-3</v>
      </c>
      <c r="O386" s="259">
        <f>ROUND(E386*N386,2)</f>
        <v>0</v>
      </c>
      <c r="P386" s="259">
        <v>0</v>
      </c>
      <c r="Q386" s="259">
        <f>ROUND(E386*P386,2)</f>
        <v>0</v>
      </c>
      <c r="R386" s="261" t="s">
        <v>189</v>
      </c>
      <c r="S386" s="261" t="s">
        <v>151</v>
      </c>
      <c r="T386" s="262" t="s">
        <v>151</v>
      </c>
      <c r="U386" s="222">
        <v>0.18232999999999999</v>
      </c>
      <c r="V386" s="222">
        <f>ROUND(E386*U386,2)</f>
        <v>0.18</v>
      </c>
      <c r="W386" s="222"/>
      <c r="X386" s="222" t="s">
        <v>190</v>
      </c>
      <c r="Y386" s="222" t="s">
        <v>154</v>
      </c>
      <c r="Z386" s="212"/>
      <c r="AA386" s="212"/>
      <c r="AB386" s="212"/>
      <c r="AC386" s="212"/>
      <c r="AD386" s="212"/>
      <c r="AE386" s="212"/>
      <c r="AF386" s="212"/>
      <c r="AG386" s="212" t="s">
        <v>191</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1" x14ac:dyDescent="0.2">
      <c r="A387" s="236">
        <v>153</v>
      </c>
      <c r="B387" s="237" t="s">
        <v>567</v>
      </c>
      <c r="C387" s="247" t="s">
        <v>568</v>
      </c>
      <c r="D387" s="238" t="s">
        <v>278</v>
      </c>
      <c r="E387" s="239">
        <v>1</v>
      </c>
      <c r="F387" s="240">
        <v>104</v>
      </c>
      <c r="G387" s="241">
        <f>ROUND(E387*F387,2)</f>
        <v>104</v>
      </c>
      <c r="H387" s="240">
        <v>104</v>
      </c>
      <c r="I387" s="241">
        <f>ROUND(E387*H387,2)</f>
        <v>104</v>
      </c>
      <c r="J387" s="240">
        <v>0</v>
      </c>
      <c r="K387" s="241">
        <f>ROUND(E387*J387,2)</f>
        <v>0</v>
      </c>
      <c r="L387" s="241">
        <v>12</v>
      </c>
      <c r="M387" s="241">
        <f>G387*(1+L387/100)</f>
        <v>116.48000000000002</v>
      </c>
      <c r="N387" s="239">
        <v>4.6000000000000001E-4</v>
      </c>
      <c r="O387" s="239">
        <f>ROUND(E387*N387,2)</f>
        <v>0</v>
      </c>
      <c r="P387" s="239">
        <v>0</v>
      </c>
      <c r="Q387" s="239">
        <f>ROUND(E387*P387,2)</f>
        <v>0</v>
      </c>
      <c r="R387" s="241" t="s">
        <v>227</v>
      </c>
      <c r="S387" s="241" t="s">
        <v>151</v>
      </c>
      <c r="T387" s="242" t="s">
        <v>151</v>
      </c>
      <c r="U387" s="222">
        <v>0</v>
      </c>
      <c r="V387" s="222">
        <f>ROUND(E387*U387,2)</f>
        <v>0</v>
      </c>
      <c r="W387" s="222"/>
      <c r="X387" s="222" t="s">
        <v>190</v>
      </c>
      <c r="Y387" s="222" t="s">
        <v>154</v>
      </c>
      <c r="Z387" s="212"/>
      <c r="AA387" s="212"/>
      <c r="AB387" s="212"/>
      <c r="AC387" s="212"/>
      <c r="AD387" s="212"/>
      <c r="AE387" s="212"/>
      <c r="AF387" s="212"/>
      <c r="AG387" s="212" t="s">
        <v>191</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2" x14ac:dyDescent="0.2">
      <c r="A388" s="219"/>
      <c r="B388" s="220"/>
      <c r="C388" s="263" t="s">
        <v>569</v>
      </c>
      <c r="D388" s="255"/>
      <c r="E388" s="255"/>
      <c r="F388" s="255"/>
      <c r="G388" s="255"/>
      <c r="H388" s="222"/>
      <c r="I388" s="222"/>
      <c r="J388" s="222"/>
      <c r="K388" s="222"/>
      <c r="L388" s="222"/>
      <c r="M388" s="222"/>
      <c r="N388" s="221"/>
      <c r="O388" s="221"/>
      <c r="P388" s="221"/>
      <c r="Q388" s="221"/>
      <c r="R388" s="222"/>
      <c r="S388" s="222"/>
      <c r="T388" s="222"/>
      <c r="U388" s="222"/>
      <c r="V388" s="222"/>
      <c r="W388" s="222"/>
      <c r="X388" s="222"/>
      <c r="Y388" s="222"/>
      <c r="Z388" s="212"/>
      <c r="AA388" s="212"/>
      <c r="AB388" s="212"/>
      <c r="AC388" s="212"/>
      <c r="AD388" s="212"/>
      <c r="AE388" s="212"/>
      <c r="AF388" s="212"/>
      <c r="AG388" s="212" t="s">
        <v>193</v>
      </c>
      <c r="AH388" s="212"/>
      <c r="AI388" s="212"/>
      <c r="AJ388" s="212"/>
      <c r="AK388" s="212"/>
      <c r="AL388" s="212"/>
      <c r="AM388" s="212"/>
      <c r="AN388" s="212"/>
      <c r="AO388" s="212"/>
      <c r="AP388" s="212"/>
      <c r="AQ388" s="212"/>
      <c r="AR388" s="212"/>
      <c r="AS388" s="212"/>
      <c r="AT388" s="212"/>
      <c r="AU388" s="212"/>
      <c r="AV388" s="212"/>
      <c r="AW388" s="212"/>
      <c r="AX388" s="212"/>
      <c r="AY388" s="212"/>
      <c r="AZ388" s="212"/>
      <c r="BA388" s="245" t="str">
        <f>C388</f>
        <v>omítka vápenocementová, strojně nebo ručně nanášená v podlaží i ve schodišti na jakýkoliv druh podkladu, kompletní souvrství</v>
      </c>
      <c r="BB388" s="212"/>
      <c r="BC388" s="212"/>
      <c r="BD388" s="212"/>
      <c r="BE388" s="212"/>
      <c r="BF388" s="212"/>
      <c r="BG388" s="212"/>
      <c r="BH388" s="212"/>
    </row>
    <row r="389" spans="1:60" x14ac:dyDescent="0.2">
      <c r="A389" s="229" t="s">
        <v>146</v>
      </c>
      <c r="B389" s="230" t="s">
        <v>81</v>
      </c>
      <c r="C389" s="246" t="s">
        <v>82</v>
      </c>
      <c r="D389" s="231"/>
      <c r="E389" s="232"/>
      <c r="F389" s="233"/>
      <c r="G389" s="233">
        <f>SUMIF(AG390:AG404,"&lt;&gt;NOR",G390:G404)</f>
        <v>1644.3</v>
      </c>
      <c r="H389" s="233"/>
      <c r="I389" s="233">
        <f>SUM(I390:I404)</f>
        <v>637.49</v>
      </c>
      <c r="J389" s="233"/>
      <c r="K389" s="233">
        <f>SUM(K390:K404)</f>
        <v>1006.81</v>
      </c>
      <c r="L389" s="233"/>
      <c r="M389" s="233">
        <f>SUM(M390:M404)</f>
        <v>1841.6160000000002</v>
      </c>
      <c r="N389" s="232"/>
      <c r="O389" s="232">
        <f>SUM(O390:O404)</f>
        <v>0</v>
      </c>
      <c r="P389" s="232"/>
      <c r="Q389" s="232">
        <f>SUM(Q390:Q404)</f>
        <v>0</v>
      </c>
      <c r="R389" s="233"/>
      <c r="S389" s="233"/>
      <c r="T389" s="234"/>
      <c r="U389" s="228"/>
      <c r="V389" s="228">
        <f>SUM(V390:V404)</f>
        <v>1.5599999999999998</v>
      </c>
      <c r="W389" s="228"/>
      <c r="X389" s="228"/>
      <c r="Y389" s="228"/>
      <c r="AG389" t="s">
        <v>147</v>
      </c>
    </row>
    <row r="390" spans="1:60" outlineLevel="1" x14ac:dyDescent="0.2">
      <c r="A390" s="256">
        <v>154</v>
      </c>
      <c r="B390" s="257" t="s">
        <v>570</v>
      </c>
      <c r="C390" s="264" t="s">
        <v>571</v>
      </c>
      <c r="D390" s="258" t="s">
        <v>226</v>
      </c>
      <c r="E390" s="259">
        <v>1</v>
      </c>
      <c r="F390" s="260">
        <v>83.8</v>
      </c>
      <c r="G390" s="261">
        <f>ROUND(E390*F390,2)</f>
        <v>83.8</v>
      </c>
      <c r="H390" s="260">
        <v>5.48</v>
      </c>
      <c r="I390" s="261">
        <f>ROUND(E390*H390,2)</f>
        <v>5.48</v>
      </c>
      <c r="J390" s="260">
        <v>78.319999999999993</v>
      </c>
      <c r="K390" s="261">
        <f>ROUND(E390*J390,2)</f>
        <v>78.319999999999993</v>
      </c>
      <c r="L390" s="261">
        <v>12</v>
      </c>
      <c r="M390" s="261">
        <f>G390*(1+L390/100)</f>
        <v>93.856000000000009</v>
      </c>
      <c r="N390" s="259">
        <v>2.0000000000000002E-5</v>
      </c>
      <c r="O390" s="259">
        <f>ROUND(E390*N390,2)</f>
        <v>0</v>
      </c>
      <c r="P390" s="259">
        <v>0</v>
      </c>
      <c r="Q390" s="259">
        <f>ROUND(E390*P390,2)</f>
        <v>0</v>
      </c>
      <c r="R390" s="261" t="s">
        <v>227</v>
      </c>
      <c r="S390" s="261" t="s">
        <v>151</v>
      </c>
      <c r="T390" s="262" t="s">
        <v>151</v>
      </c>
      <c r="U390" s="222">
        <v>0.11</v>
      </c>
      <c r="V390" s="222">
        <f>ROUND(E390*U390,2)</f>
        <v>0.11</v>
      </c>
      <c r="W390" s="222"/>
      <c r="X390" s="222" t="s">
        <v>190</v>
      </c>
      <c r="Y390" s="222" t="s">
        <v>154</v>
      </c>
      <c r="Z390" s="212"/>
      <c r="AA390" s="212"/>
      <c r="AB390" s="212"/>
      <c r="AC390" s="212"/>
      <c r="AD390" s="212"/>
      <c r="AE390" s="212"/>
      <c r="AF390" s="212"/>
      <c r="AG390" s="212" t="s">
        <v>191</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1" x14ac:dyDescent="0.2">
      <c r="A391" s="256">
        <v>155</v>
      </c>
      <c r="B391" s="257" t="s">
        <v>572</v>
      </c>
      <c r="C391" s="264" t="s">
        <v>573</v>
      </c>
      <c r="D391" s="258" t="s">
        <v>226</v>
      </c>
      <c r="E391" s="259">
        <v>1</v>
      </c>
      <c r="F391" s="260">
        <v>136</v>
      </c>
      <c r="G391" s="261">
        <f>ROUND(E391*F391,2)</f>
        <v>136</v>
      </c>
      <c r="H391" s="260">
        <v>7.75</v>
      </c>
      <c r="I391" s="261">
        <f>ROUND(E391*H391,2)</f>
        <v>7.75</v>
      </c>
      <c r="J391" s="260">
        <v>128.25</v>
      </c>
      <c r="K391" s="261">
        <f>ROUND(E391*J391,2)</f>
        <v>128.25</v>
      </c>
      <c r="L391" s="261">
        <v>12</v>
      </c>
      <c r="M391" s="261">
        <f>G391*(1+L391/100)</f>
        <v>152.32000000000002</v>
      </c>
      <c r="N391" s="259">
        <v>2.0000000000000002E-5</v>
      </c>
      <c r="O391" s="259">
        <f>ROUND(E391*N391,2)</f>
        <v>0</v>
      </c>
      <c r="P391" s="259">
        <v>0</v>
      </c>
      <c r="Q391" s="259">
        <f>ROUND(E391*P391,2)</f>
        <v>0</v>
      </c>
      <c r="R391" s="261" t="s">
        <v>227</v>
      </c>
      <c r="S391" s="261" t="s">
        <v>151</v>
      </c>
      <c r="T391" s="262" t="s">
        <v>151</v>
      </c>
      <c r="U391" s="222">
        <v>0.18</v>
      </c>
      <c r="V391" s="222">
        <f>ROUND(E391*U391,2)</f>
        <v>0.18</v>
      </c>
      <c r="W391" s="222"/>
      <c r="X391" s="222" t="s">
        <v>190</v>
      </c>
      <c r="Y391" s="222" t="s">
        <v>154</v>
      </c>
      <c r="Z391" s="212"/>
      <c r="AA391" s="212"/>
      <c r="AB391" s="212"/>
      <c r="AC391" s="212"/>
      <c r="AD391" s="212"/>
      <c r="AE391" s="212"/>
      <c r="AF391" s="212"/>
      <c r="AG391" s="212" t="s">
        <v>191</v>
      </c>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
      <c r="A392" s="256">
        <v>156</v>
      </c>
      <c r="B392" s="257" t="s">
        <v>574</v>
      </c>
      <c r="C392" s="264" t="s">
        <v>575</v>
      </c>
      <c r="D392" s="258" t="s">
        <v>226</v>
      </c>
      <c r="E392" s="259">
        <v>1</v>
      </c>
      <c r="F392" s="260">
        <v>242</v>
      </c>
      <c r="G392" s="261">
        <f>ROUND(E392*F392,2)</f>
        <v>242</v>
      </c>
      <c r="H392" s="260">
        <v>0</v>
      </c>
      <c r="I392" s="261">
        <f>ROUND(E392*H392,2)</f>
        <v>0</v>
      </c>
      <c r="J392" s="260">
        <v>242</v>
      </c>
      <c r="K392" s="261">
        <f>ROUND(E392*J392,2)</f>
        <v>242</v>
      </c>
      <c r="L392" s="261">
        <v>12</v>
      </c>
      <c r="M392" s="261">
        <f>G392*(1+L392/100)</f>
        <v>271.04000000000002</v>
      </c>
      <c r="N392" s="259">
        <v>0</v>
      </c>
      <c r="O392" s="259">
        <f>ROUND(E392*N392,2)</f>
        <v>0</v>
      </c>
      <c r="P392" s="259">
        <v>0</v>
      </c>
      <c r="Q392" s="259">
        <f>ROUND(E392*P392,2)</f>
        <v>0</v>
      </c>
      <c r="R392" s="261" t="s">
        <v>227</v>
      </c>
      <c r="S392" s="261" t="s">
        <v>151</v>
      </c>
      <c r="T392" s="262" t="s">
        <v>151</v>
      </c>
      <c r="U392" s="222">
        <v>0.43</v>
      </c>
      <c r="V392" s="222">
        <f>ROUND(E392*U392,2)</f>
        <v>0.43</v>
      </c>
      <c r="W392" s="222"/>
      <c r="X392" s="222" t="s">
        <v>190</v>
      </c>
      <c r="Y392" s="222" t="s">
        <v>154</v>
      </c>
      <c r="Z392" s="212"/>
      <c r="AA392" s="212"/>
      <c r="AB392" s="212"/>
      <c r="AC392" s="212"/>
      <c r="AD392" s="212"/>
      <c r="AE392" s="212"/>
      <c r="AF392" s="212"/>
      <c r="AG392" s="212" t="s">
        <v>191</v>
      </c>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ht="33.75" outlineLevel="1" x14ac:dyDescent="0.2">
      <c r="A393" s="236">
        <v>157</v>
      </c>
      <c r="B393" s="237" t="s">
        <v>576</v>
      </c>
      <c r="C393" s="247" t="s">
        <v>577</v>
      </c>
      <c r="D393" s="238" t="s">
        <v>226</v>
      </c>
      <c r="E393" s="239">
        <v>1</v>
      </c>
      <c r="F393" s="240">
        <v>268.5</v>
      </c>
      <c r="G393" s="241">
        <f>ROUND(E393*F393,2)</f>
        <v>268.5</v>
      </c>
      <c r="H393" s="240">
        <v>128.94</v>
      </c>
      <c r="I393" s="241">
        <f>ROUND(E393*H393,2)</f>
        <v>128.94</v>
      </c>
      <c r="J393" s="240">
        <v>139.56</v>
      </c>
      <c r="K393" s="241">
        <f>ROUND(E393*J393,2)</f>
        <v>139.56</v>
      </c>
      <c r="L393" s="241">
        <v>12</v>
      </c>
      <c r="M393" s="241">
        <f>G393*(1+L393/100)</f>
        <v>300.72000000000003</v>
      </c>
      <c r="N393" s="239">
        <v>5.1000000000000004E-4</v>
      </c>
      <c r="O393" s="239">
        <f>ROUND(E393*N393,2)</f>
        <v>0</v>
      </c>
      <c r="P393" s="239">
        <v>0</v>
      </c>
      <c r="Q393" s="239">
        <f>ROUND(E393*P393,2)</f>
        <v>0</v>
      </c>
      <c r="R393" s="241" t="s">
        <v>227</v>
      </c>
      <c r="S393" s="241" t="s">
        <v>151</v>
      </c>
      <c r="T393" s="242" t="s">
        <v>151</v>
      </c>
      <c r="U393" s="222">
        <v>0.21</v>
      </c>
      <c r="V393" s="222">
        <f>ROUND(E393*U393,2)</f>
        <v>0.21</v>
      </c>
      <c r="W393" s="222"/>
      <c r="X393" s="222" t="s">
        <v>190</v>
      </c>
      <c r="Y393" s="222" t="s">
        <v>154</v>
      </c>
      <c r="Z393" s="212"/>
      <c r="AA393" s="212"/>
      <c r="AB393" s="212"/>
      <c r="AC393" s="212"/>
      <c r="AD393" s="212"/>
      <c r="AE393" s="212"/>
      <c r="AF393" s="212"/>
      <c r="AG393" s="212" t="s">
        <v>191</v>
      </c>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2" x14ac:dyDescent="0.2">
      <c r="A394" s="219"/>
      <c r="B394" s="220"/>
      <c r="C394" s="263" t="s">
        <v>578</v>
      </c>
      <c r="D394" s="255"/>
      <c r="E394" s="255"/>
      <c r="F394" s="255"/>
      <c r="G394" s="255"/>
      <c r="H394" s="222"/>
      <c r="I394" s="222"/>
      <c r="J394" s="222"/>
      <c r="K394" s="222"/>
      <c r="L394" s="222"/>
      <c r="M394" s="222"/>
      <c r="N394" s="221"/>
      <c r="O394" s="221"/>
      <c r="P394" s="221"/>
      <c r="Q394" s="221"/>
      <c r="R394" s="222"/>
      <c r="S394" s="222"/>
      <c r="T394" s="222"/>
      <c r="U394" s="222"/>
      <c r="V394" s="222"/>
      <c r="W394" s="222"/>
      <c r="X394" s="222"/>
      <c r="Y394" s="222"/>
      <c r="Z394" s="212"/>
      <c r="AA394" s="212"/>
      <c r="AB394" s="212"/>
      <c r="AC394" s="212"/>
      <c r="AD394" s="212"/>
      <c r="AE394" s="212"/>
      <c r="AF394" s="212"/>
      <c r="AG394" s="212" t="s">
        <v>193</v>
      </c>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2" x14ac:dyDescent="0.2">
      <c r="A395" s="219"/>
      <c r="B395" s="220"/>
      <c r="C395" s="249" t="s">
        <v>579</v>
      </c>
      <c r="D395" s="244"/>
      <c r="E395" s="244"/>
      <c r="F395" s="244"/>
      <c r="G395" s="244"/>
      <c r="H395" s="222"/>
      <c r="I395" s="222"/>
      <c r="J395" s="222"/>
      <c r="K395" s="222"/>
      <c r="L395" s="222"/>
      <c r="M395" s="222"/>
      <c r="N395" s="221"/>
      <c r="O395" s="221"/>
      <c r="P395" s="221"/>
      <c r="Q395" s="221"/>
      <c r="R395" s="222"/>
      <c r="S395" s="222"/>
      <c r="T395" s="222"/>
      <c r="U395" s="222"/>
      <c r="V395" s="222"/>
      <c r="W395" s="222"/>
      <c r="X395" s="222"/>
      <c r="Y395" s="222"/>
      <c r="Z395" s="212"/>
      <c r="AA395" s="212"/>
      <c r="AB395" s="212"/>
      <c r="AC395" s="212"/>
      <c r="AD395" s="212"/>
      <c r="AE395" s="212"/>
      <c r="AF395" s="212"/>
      <c r="AG395" s="212" t="s">
        <v>157</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ht="33.75" outlineLevel="1" x14ac:dyDescent="0.2">
      <c r="A396" s="236">
        <v>158</v>
      </c>
      <c r="B396" s="237" t="s">
        <v>580</v>
      </c>
      <c r="C396" s="247" t="s">
        <v>581</v>
      </c>
      <c r="D396" s="238" t="s">
        <v>226</v>
      </c>
      <c r="E396" s="239">
        <v>1</v>
      </c>
      <c r="F396" s="240">
        <v>288</v>
      </c>
      <c r="G396" s="241">
        <f>ROUND(E396*F396,2)</f>
        <v>288</v>
      </c>
      <c r="H396" s="240">
        <v>148.44</v>
      </c>
      <c r="I396" s="241">
        <f>ROUND(E396*H396,2)</f>
        <v>148.44</v>
      </c>
      <c r="J396" s="240">
        <v>139.56</v>
      </c>
      <c r="K396" s="241">
        <f>ROUND(E396*J396,2)</f>
        <v>139.56</v>
      </c>
      <c r="L396" s="241">
        <v>12</v>
      </c>
      <c r="M396" s="241">
        <f>G396*(1+L396/100)</f>
        <v>322.56000000000006</v>
      </c>
      <c r="N396" s="239">
        <v>5.9000000000000003E-4</v>
      </c>
      <c r="O396" s="239">
        <f>ROUND(E396*N396,2)</f>
        <v>0</v>
      </c>
      <c r="P396" s="239">
        <v>0</v>
      </c>
      <c r="Q396" s="239">
        <f>ROUND(E396*P396,2)</f>
        <v>0</v>
      </c>
      <c r="R396" s="241" t="s">
        <v>227</v>
      </c>
      <c r="S396" s="241" t="s">
        <v>151</v>
      </c>
      <c r="T396" s="242" t="s">
        <v>151</v>
      </c>
      <c r="U396" s="222">
        <v>0.21</v>
      </c>
      <c r="V396" s="222">
        <f>ROUND(E396*U396,2)</f>
        <v>0.21</v>
      </c>
      <c r="W396" s="222"/>
      <c r="X396" s="222" t="s">
        <v>190</v>
      </c>
      <c r="Y396" s="222" t="s">
        <v>154</v>
      </c>
      <c r="Z396" s="212"/>
      <c r="AA396" s="212"/>
      <c r="AB396" s="212"/>
      <c r="AC396" s="212"/>
      <c r="AD396" s="212"/>
      <c r="AE396" s="212"/>
      <c r="AF396" s="212"/>
      <c r="AG396" s="212" t="s">
        <v>191</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2" x14ac:dyDescent="0.2">
      <c r="A397" s="219"/>
      <c r="B397" s="220"/>
      <c r="C397" s="263" t="s">
        <v>578</v>
      </c>
      <c r="D397" s="255"/>
      <c r="E397" s="255"/>
      <c r="F397" s="255"/>
      <c r="G397" s="255"/>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193</v>
      </c>
      <c r="AH397" s="212"/>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2" x14ac:dyDescent="0.2">
      <c r="A398" s="219"/>
      <c r="B398" s="220"/>
      <c r="C398" s="249" t="s">
        <v>579</v>
      </c>
      <c r="D398" s="244"/>
      <c r="E398" s="244"/>
      <c r="F398" s="244"/>
      <c r="G398" s="244"/>
      <c r="H398" s="222"/>
      <c r="I398" s="222"/>
      <c r="J398" s="222"/>
      <c r="K398" s="222"/>
      <c r="L398" s="222"/>
      <c r="M398" s="222"/>
      <c r="N398" s="221"/>
      <c r="O398" s="221"/>
      <c r="P398" s="221"/>
      <c r="Q398" s="221"/>
      <c r="R398" s="222"/>
      <c r="S398" s="222"/>
      <c r="T398" s="222"/>
      <c r="U398" s="222"/>
      <c r="V398" s="222"/>
      <c r="W398" s="222"/>
      <c r="X398" s="222"/>
      <c r="Y398" s="222"/>
      <c r="Z398" s="212"/>
      <c r="AA398" s="212"/>
      <c r="AB398" s="212"/>
      <c r="AC398" s="212"/>
      <c r="AD398" s="212"/>
      <c r="AE398" s="212"/>
      <c r="AF398" s="212"/>
      <c r="AG398" s="212" t="s">
        <v>157</v>
      </c>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ht="33.75" outlineLevel="1" x14ac:dyDescent="0.2">
      <c r="A399" s="236">
        <v>159</v>
      </c>
      <c r="B399" s="237" t="s">
        <v>582</v>
      </c>
      <c r="C399" s="247" t="s">
        <v>583</v>
      </c>
      <c r="D399" s="238" t="s">
        <v>226</v>
      </c>
      <c r="E399" s="239">
        <v>1</v>
      </c>
      <c r="F399" s="240">
        <v>305.5</v>
      </c>
      <c r="G399" s="241">
        <f>ROUND(E399*F399,2)</f>
        <v>305.5</v>
      </c>
      <c r="H399" s="240">
        <v>165.94</v>
      </c>
      <c r="I399" s="241">
        <f>ROUND(E399*H399,2)</f>
        <v>165.94</v>
      </c>
      <c r="J399" s="240">
        <v>139.56</v>
      </c>
      <c r="K399" s="241">
        <f>ROUND(E399*J399,2)</f>
        <v>139.56</v>
      </c>
      <c r="L399" s="241">
        <v>12</v>
      </c>
      <c r="M399" s="241">
        <f>G399*(1+L399/100)</f>
        <v>342.16</v>
      </c>
      <c r="N399" s="239">
        <v>6.6E-4</v>
      </c>
      <c r="O399" s="239">
        <f>ROUND(E399*N399,2)</f>
        <v>0</v>
      </c>
      <c r="P399" s="239">
        <v>0</v>
      </c>
      <c r="Q399" s="239">
        <f>ROUND(E399*P399,2)</f>
        <v>0</v>
      </c>
      <c r="R399" s="241" t="s">
        <v>227</v>
      </c>
      <c r="S399" s="241" t="s">
        <v>151</v>
      </c>
      <c r="T399" s="242" t="s">
        <v>151</v>
      </c>
      <c r="U399" s="222">
        <v>0.21</v>
      </c>
      <c r="V399" s="222">
        <f>ROUND(E399*U399,2)</f>
        <v>0.21</v>
      </c>
      <c r="W399" s="222"/>
      <c r="X399" s="222" t="s">
        <v>190</v>
      </c>
      <c r="Y399" s="222" t="s">
        <v>154</v>
      </c>
      <c r="Z399" s="212"/>
      <c r="AA399" s="212"/>
      <c r="AB399" s="212"/>
      <c r="AC399" s="212"/>
      <c r="AD399" s="212"/>
      <c r="AE399" s="212"/>
      <c r="AF399" s="212"/>
      <c r="AG399" s="212" t="s">
        <v>191</v>
      </c>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2" x14ac:dyDescent="0.2">
      <c r="A400" s="219"/>
      <c r="B400" s="220"/>
      <c r="C400" s="263" t="s">
        <v>578</v>
      </c>
      <c r="D400" s="255"/>
      <c r="E400" s="255"/>
      <c r="F400" s="255"/>
      <c r="G400" s="255"/>
      <c r="H400" s="222"/>
      <c r="I400" s="222"/>
      <c r="J400" s="222"/>
      <c r="K400" s="222"/>
      <c r="L400" s="222"/>
      <c r="M400" s="222"/>
      <c r="N400" s="221"/>
      <c r="O400" s="221"/>
      <c r="P400" s="221"/>
      <c r="Q400" s="221"/>
      <c r="R400" s="222"/>
      <c r="S400" s="222"/>
      <c r="T400" s="222"/>
      <c r="U400" s="222"/>
      <c r="V400" s="222"/>
      <c r="W400" s="222"/>
      <c r="X400" s="222"/>
      <c r="Y400" s="222"/>
      <c r="Z400" s="212"/>
      <c r="AA400" s="212"/>
      <c r="AB400" s="212"/>
      <c r="AC400" s="212"/>
      <c r="AD400" s="212"/>
      <c r="AE400" s="212"/>
      <c r="AF400" s="212"/>
      <c r="AG400" s="212" t="s">
        <v>193</v>
      </c>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2" x14ac:dyDescent="0.2">
      <c r="A401" s="219"/>
      <c r="B401" s="220"/>
      <c r="C401" s="249" t="s">
        <v>579</v>
      </c>
      <c r="D401" s="244"/>
      <c r="E401" s="244"/>
      <c r="F401" s="244"/>
      <c r="G401" s="244"/>
      <c r="H401" s="222"/>
      <c r="I401" s="222"/>
      <c r="J401" s="222"/>
      <c r="K401" s="222"/>
      <c r="L401" s="222"/>
      <c r="M401" s="222"/>
      <c r="N401" s="221"/>
      <c r="O401" s="221"/>
      <c r="P401" s="221"/>
      <c r="Q401" s="221"/>
      <c r="R401" s="222"/>
      <c r="S401" s="222"/>
      <c r="T401" s="222"/>
      <c r="U401" s="222"/>
      <c r="V401" s="222"/>
      <c r="W401" s="222"/>
      <c r="X401" s="222"/>
      <c r="Y401" s="222"/>
      <c r="Z401" s="212"/>
      <c r="AA401" s="212"/>
      <c r="AB401" s="212"/>
      <c r="AC401" s="212"/>
      <c r="AD401" s="212"/>
      <c r="AE401" s="212"/>
      <c r="AF401" s="212"/>
      <c r="AG401" s="212" t="s">
        <v>157</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ht="33.75" outlineLevel="1" x14ac:dyDescent="0.2">
      <c r="A402" s="236">
        <v>160</v>
      </c>
      <c r="B402" s="237" t="s">
        <v>584</v>
      </c>
      <c r="C402" s="247" t="s">
        <v>585</v>
      </c>
      <c r="D402" s="238" t="s">
        <v>226</v>
      </c>
      <c r="E402" s="239">
        <v>1</v>
      </c>
      <c r="F402" s="240">
        <v>320.5</v>
      </c>
      <c r="G402" s="241">
        <f>ROUND(E402*F402,2)</f>
        <v>320.5</v>
      </c>
      <c r="H402" s="240">
        <v>180.94</v>
      </c>
      <c r="I402" s="241">
        <f>ROUND(E402*H402,2)</f>
        <v>180.94</v>
      </c>
      <c r="J402" s="240">
        <v>139.56</v>
      </c>
      <c r="K402" s="241">
        <f>ROUND(E402*J402,2)</f>
        <v>139.56</v>
      </c>
      <c r="L402" s="241">
        <v>12</v>
      </c>
      <c r="M402" s="241">
        <f>G402*(1+L402/100)</f>
        <v>358.96000000000004</v>
      </c>
      <c r="N402" s="239">
        <v>7.2000000000000005E-4</v>
      </c>
      <c r="O402" s="239">
        <f>ROUND(E402*N402,2)</f>
        <v>0</v>
      </c>
      <c r="P402" s="239">
        <v>0</v>
      </c>
      <c r="Q402" s="239">
        <f>ROUND(E402*P402,2)</f>
        <v>0</v>
      </c>
      <c r="R402" s="241" t="s">
        <v>227</v>
      </c>
      <c r="S402" s="241" t="s">
        <v>151</v>
      </c>
      <c r="T402" s="242" t="s">
        <v>151</v>
      </c>
      <c r="U402" s="222">
        <v>0.21</v>
      </c>
      <c r="V402" s="222">
        <f>ROUND(E402*U402,2)</f>
        <v>0.21</v>
      </c>
      <c r="W402" s="222"/>
      <c r="X402" s="222" t="s">
        <v>190</v>
      </c>
      <c r="Y402" s="222" t="s">
        <v>154</v>
      </c>
      <c r="Z402" s="212"/>
      <c r="AA402" s="212"/>
      <c r="AB402" s="212"/>
      <c r="AC402" s="212"/>
      <c r="AD402" s="212"/>
      <c r="AE402" s="212"/>
      <c r="AF402" s="212"/>
      <c r="AG402" s="212" t="s">
        <v>191</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2" x14ac:dyDescent="0.2">
      <c r="A403" s="219"/>
      <c r="B403" s="220"/>
      <c r="C403" s="263" t="s">
        <v>578</v>
      </c>
      <c r="D403" s="255"/>
      <c r="E403" s="255"/>
      <c r="F403" s="255"/>
      <c r="G403" s="255"/>
      <c r="H403" s="222"/>
      <c r="I403" s="222"/>
      <c r="J403" s="222"/>
      <c r="K403" s="222"/>
      <c r="L403" s="222"/>
      <c r="M403" s="222"/>
      <c r="N403" s="221"/>
      <c r="O403" s="221"/>
      <c r="P403" s="221"/>
      <c r="Q403" s="221"/>
      <c r="R403" s="222"/>
      <c r="S403" s="222"/>
      <c r="T403" s="222"/>
      <c r="U403" s="222"/>
      <c r="V403" s="222"/>
      <c r="W403" s="222"/>
      <c r="X403" s="222"/>
      <c r="Y403" s="222"/>
      <c r="Z403" s="212"/>
      <c r="AA403" s="212"/>
      <c r="AB403" s="212"/>
      <c r="AC403" s="212"/>
      <c r="AD403" s="212"/>
      <c r="AE403" s="212"/>
      <c r="AF403" s="212"/>
      <c r="AG403" s="212" t="s">
        <v>193</v>
      </c>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2" x14ac:dyDescent="0.2">
      <c r="A404" s="219"/>
      <c r="B404" s="220"/>
      <c r="C404" s="249" t="s">
        <v>579</v>
      </c>
      <c r="D404" s="244"/>
      <c r="E404" s="244"/>
      <c r="F404" s="244"/>
      <c r="G404" s="244"/>
      <c r="H404" s="222"/>
      <c r="I404" s="222"/>
      <c r="J404" s="222"/>
      <c r="K404" s="222"/>
      <c r="L404" s="222"/>
      <c r="M404" s="222"/>
      <c r="N404" s="221"/>
      <c r="O404" s="221"/>
      <c r="P404" s="221"/>
      <c r="Q404" s="221"/>
      <c r="R404" s="222"/>
      <c r="S404" s="222"/>
      <c r="T404" s="222"/>
      <c r="U404" s="222"/>
      <c r="V404" s="222"/>
      <c r="W404" s="222"/>
      <c r="X404" s="222"/>
      <c r="Y404" s="222"/>
      <c r="Z404" s="212"/>
      <c r="AA404" s="212"/>
      <c r="AB404" s="212"/>
      <c r="AC404" s="212"/>
      <c r="AD404" s="212"/>
      <c r="AE404" s="212"/>
      <c r="AF404" s="212"/>
      <c r="AG404" s="212" t="s">
        <v>157</v>
      </c>
      <c r="AH404" s="212"/>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x14ac:dyDescent="0.2">
      <c r="A405" s="229" t="s">
        <v>146</v>
      </c>
      <c r="B405" s="230" t="s">
        <v>83</v>
      </c>
      <c r="C405" s="246" t="s">
        <v>84</v>
      </c>
      <c r="D405" s="231"/>
      <c r="E405" s="232"/>
      <c r="F405" s="233"/>
      <c r="G405" s="233">
        <f>SUMIF(AG406:AG417,"&lt;&gt;NOR",G406:G417)</f>
        <v>20652.5</v>
      </c>
      <c r="H405" s="233"/>
      <c r="I405" s="233">
        <f>SUM(I406:I417)</f>
        <v>16788.009999999998</v>
      </c>
      <c r="J405" s="233"/>
      <c r="K405" s="233">
        <f>SUM(K406:K417)</f>
        <v>3864.4900000000007</v>
      </c>
      <c r="L405" s="233"/>
      <c r="M405" s="233">
        <f>SUM(M406:M417)</f>
        <v>23130.799999999999</v>
      </c>
      <c r="N405" s="232"/>
      <c r="O405" s="232">
        <f>SUM(O406:O417)</f>
        <v>1.03</v>
      </c>
      <c r="P405" s="232"/>
      <c r="Q405" s="232">
        <f>SUM(Q406:Q417)</f>
        <v>0</v>
      </c>
      <c r="R405" s="233"/>
      <c r="S405" s="233"/>
      <c r="T405" s="234"/>
      <c r="U405" s="228"/>
      <c r="V405" s="228">
        <f>SUM(V406:V417)</f>
        <v>6.55</v>
      </c>
      <c r="W405" s="228"/>
      <c r="X405" s="228"/>
      <c r="Y405" s="228"/>
      <c r="AG405" t="s">
        <v>147</v>
      </c>
    </row>
    <row r="406" spans="1:60" outlineLevel="1" x14ac:dyDescent="0.2">
      <c r="A406" s="236">
        <v>161</v>
      </c>
      <c r="B406" s="237" t="s">
        <v>586</v>
      </c>
      <c r="C406" s="247" t="s">
        <v>587</v>
      </c>
      <c r="D406" s="238" t="s">
        <v>202</v>
      </c>
      <c r="E406" s="239">
        <v>1</v>
      </c>
      <c r="F406" s="240">
        <v>9805</v>
      </c>
      <c r="G406" s="241">
        <f>ROUND(E406*F406,2)</f>
        <v>9805</v>
      </c>
      <c r="H406" s="240">
        <v>8748.8700000000008</v>
      </c>
      <c r="I406" s="241">
        <f>ROUND(E406*H406,2)</f>
        <v>8748.8700000000008</v>
      </c>
      <c r="J406" s="240">
        <v>1056.1300000000001</v>
      </c>
      <c r="K406" s="241">
        <f>ROUND(E406*J406,2)</f>
        <v>1056.1300000000001</v>
      </c>
      <c r="L406" s="241">
        <v>12</v>
      </c>
      <c r="M406" s="241">
        <f>G406*(1+L406/100)</f>
        <v>10981.6</v>
      </c>
      <c r="N406" s="239">
        <v>0.38850000000000001</v>
      </c>
      <c r="O406" s="239">
        <f>ROUND(E406*N406,2)</f>
        <v>0.39</v>
      </c>
      <c r="P406" s="239">
        <v>0</v>
      </c>
      <c r="Q406" s="239">
        <f>ROUND(E406*P406,2)</f>
        <v>0</v>
      </c>
      <c r="R406" s="241" t="s">
        <v>227</v>
      </c>
      <c r="S406" s="241" t="s">
        <v>151</v>
      </c>
      <c r="T406" s="242" t="s">
        <v>151</v>
      </c>
      <c r="U406" s="222">
        <v>1.8360000000000001</v>
      </c>
      <c r="V406" s="222">
        <f>ROUND(E406*U406,2)</f>
        <v>1.84</v>
      </c>
      <c r="W406" s="222"/>
      <c r="X406" s="222" t="s">
        <v>190</v>
      </c>
      <c r="Y406" s="222" t="s">
        <v>154</v>
      </c>
      <c r="Z406" s="212"/>
      <c r="AA406" s="212"/>
      <c r="AB406" s="212"/>
      <c r="AC406" s="212"/>
      <c r="AD406" s="212"/>
      <c r="AE406" s="212"/>
      <c r="AF406" s="212"/>
      <c r="AG406" s="212" t="s">
        <v>191</v>
      </c>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2" x14ac:dyDescent="0.2">
      <c r="A407" s="219"/>
      <c r="B407" s="220"/>
      <c r="C407" s="263" t="s">
        <v>588</v>
      </c>
      <c r="D407" s="255"/>
      <c r="E407" s="255"/>
      <c r="F407" s="255"/>
      <c r="G407" s="255"/>
      <c r="H407" s="222"/>
      <c r="I407" s="222"/>
      <c r="J407" s="222"/>
      <c r="K407" s="222"/>
      <c r="L407" s="222"/>
      <c r="M407" s="222"/>
      <c r="N407" s="221"/>
      <c r="O407" s="221"/>
      <c r="P407" s="221"/>
      <c r="Q407" s="221"/>
      <c r="R407" s="222"/>
      <c r="S407" s="222"/>
      <c r="T407" s="222"/>
      <c r="U407" s="222"/>
      <c r="V407" s="222"/>
      <c r="W407" s="222"/>
      <c r="X407" s="222"/>
      <c r="Y407" s="222"/>
      <c r="Z407" s="212"/>
      <c r="AA407" s="212"/>
      <c r="AB407" s="212"/>
      <c r="AC407" s="212"/>
      <c r="AD407" s="212"/>
      <c r="AE407" s="212"/>
      <c r="AF407" s="212"/>
      <c r="AG407" s="212" t="s">
        <v>193</v>
      </c>
      <c r="AH407" s="212"/>
      <c r="AI407" s="212"/>
      <c r="AJ407" s="212"/>
      <c r="AK407" s="212"/>
      <c r="AL407" s="212"/>
      <c r="AM407" s="212"/>
      <c r="AN407" s="212"/>
      <c r="AO407" s="212"/>
      <c r="AP407" s="212"/>
      <c r="AQ407" s="212"/>
      <c r="AR407" s="212"/>
      <c r="AS407" s="212"/>
      <c r="AT407" s="212"/>
      <c r="AU407" s="212"/>
      <c r="AV407" s="212"/>
      <c r="AW407" s="212"/>
      <c r="AX407" s="212"/>
      <c r="AY407" s="212"/>
      <c r="AZ407" s="212"/>
      <c r="BA407" s="245" t="str">
        <f>C407</f>
        <v>pod  mazaniny a dlažby, popř. na plochých střechách vodorovný nebo ve spádu s udusáním a urovnáním povrchu</v>
      </c>
      <c r="BB407" s="212"/>
      <c r="BC407" s="212"/>
      <c r="BD407" s="212"/>
      <c r="BE407" s="212"/>
      <c r="BF407" s="212"/>
      <c r="BG407" s="212"/>
      <c r="BH407" s="212"/>
    </row>
    <row r="408" spans="1:60" outlineLevel="1" x14ac:dyDescent="0.2">
      <c r="A408" s="236">
        <v>162</v>
      </c>
      <c r="B408" s="237" t="s">
        <v>589</v>
      </c>
      <c r="C408" s="247" t="s">
        <v>590</v>
      </c>
      <c r="D408" s="238" t="s">
        <v>202</v>
      </c>
      <c r="E408" s="239">
        <v>1</v>
      </c>
      <c r="F408" s="240">
        <v>4010</v>
      </c>
      <c r="G408" s="241">
        <f>ROUND(E408*F408,2)</f>
        <v>4010</v>
      </c>
      <c r="H408" s="240">
        <v>2953.87</v>
      </c>
      <c r="I408" s="241">
        <f>ROUND(E408*H408,2)</f>
        <v>2953.87</v>
      </c>
      <c r="J408" s="240">
        <v>1056.1300000000001</v>
      </c>
      <c r="K408" s="241">
        <f>ROUND(E408*J408,2)</f>
        <v>1056.1300000000001</v>
      </c>
      <c r="L408" s="241">
        <v>12</v>
      </c>
      <c r="M408" s="241">
        <f>G408*(1+L408/100)</f>
        <v>4491.2000000000007</v>
      </c>
      <c r="N408" s="239">
        <v>0.42</v>
      </c>
      <c r="O408" s="239">
        <f>ROUND(E408*N408,2)</f>
        <v>0.42</v>
      </c>
      <c r="P408" s="239">
        <v>0</v>
      </c>
      <c r="Q408" s="239">
        <f>ROUND(E408*P408,2)</f>
        <v>0</v>
      </c>
      <c r="R408" s="241" t="s">
        <v>227</v>
      </c>
      <c r="S408" s="241" t="s">
        <v>151</v>
      </c>
      <c r="T408" s="242" t="s">
        <v>151</v>
      </c>
      <c r="U408" s="222">
        <v>1.8360000000000001</v>
      </c>
      <c r="V408" s="222">
        <f>ROUND(E408*U408,2)</f>
        <v>1.84</v>
      </c>
      <c r="W408" s="222"/>
      <c r="X408" s="222" t="s">
        <v>190</v>
      </c>
      <c r="Y408" s="222" t="s">
        <v>154</v>
      </c>
      <c r="Z408" s="212"/>
      <c r="AA408" s="212"/>
      <c r="AB408" s="212"/>
      <c r="AC408" s="212"/>
      <c r="AD408" s="212"/>
      <c r="AE408" s="212"/>
      <c r="AF408" s="212"/>
      <c r="AG408" s="212" t="s">
        <v>191</v>
      </c>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2" x14ac:dyDescent="0.2">
      <c r="A409" s="219"/>
      <c r="B409" s="220"/>
      <c r="C409" s="263" t="s">
        <v>588</v>
      </c>
      <c r="D409" s="255"/>
      <c r="E409" s="255"/>
      <c r="F409" s="255"/>
      <c r="G409" s="255"/>
      <c r="H409" s="222"/>
      <c r="I409" s="222"/>
      <c r="J409" s="222"/>
      <c r="K409" s="222"/>
      <c r="L409" s="222"/>
      <c r="M409" s="222"/>
      <c r="N409" s="221"/>
      <c r="O409" s="221"/>
      <c r="P409" s="221"/>
      <c r="Q409" s="221"/>
      <c r="R409" s="222"/>
      <c r="S409" s="222"/>
      <c r="T409" s="222"/>
      <c r="U409" s="222"/>
      <c r="V409" s="222"/>
      <c r="W409" s="222"/>
      <c r="X409" s="222"/>
      <c r="Y409" s="222"/>
      <c r="Z409" s="212"/>
      <c r="AA409" s="212"/>
      <c r="AB409" s="212"/>
      <c r="AC409" s="212"/>
      <c r="AD409" s="212"/>
      <c r="AE409" s="212"/>
      <c r="AF409" s="212"/>
      <c r="AG409" s="212" t="s">
        <v>193</v>
      </c>
      <c r="AH409" s="212"/>
      <c r="AI409" s="212"/>
      <c r="AJ409" s="212"/>
      <c r="AK409" s="212"/>
      <c r="AL409" s="212"/>
      <c r="AM409" s="212"/>
      <c r="AN409" s="212"/>
      <c r="AO409" s="212"/>
      <c r="AP409" s="212"/>
      <c r="AQ409" s="212"/>
      <c r="AR409" s="212"/>
      <c r="AS409" s="212"/>
      <c r="AT409" s="212"/>
      <c r="AU409" s="212"/>
      <c r="AV409" s="212"/>
      <c r="AW409" s="212"/>
      <c r="AX409" s="212"/>
      <c r="AY409" s="212"/>
      <c r="AZ409" s="212"/>
      <c r="BA409" s="245" t="str">
        <f>C409</f>
        <v>pod  mazaniny a dlažby, popř. na plochých střechách vodorovný nebo ve spádu s udusáním a urovnáním povrchu</v>
      </c>
      <c r="BB409" s="212"/>
      <c r="BC409" s="212"/>
      <c r="BD409" s="212"/>
      <c r="BE409" s="212"/>
      <c r="BF409" s="212"/>
      <c r="BG409" s="212"/>
      <c r="BH409" s="212"/>
    </row>
    <row r="410" spans="1:60" outlineLevel="1" x14ac:dyDescent="0.2">
      <c r="A410" s="236">
        <v>163</v>
      </c>
      <c r="B410" s="237" t="s">
        <v>591</v>
      </c>
      <c r="C410" s="247" t="s">
        <v>592</v>
      </c>
      <c r="D410" s="238" t="s">
        <v>202</v>
      </c>
      <c r="E410" s="239">
        <v>1</v>
      </c>
      <c r="F410" s="240">
        <v>5085</v>
      </c>
      <c r="G410" s="241">
        <f>ROUND(E410*F410,2)</f>
        <v>5085</v>
      </c>
      <c r="H410" s="240">
        <v>4028.87</v>
      </c>
      <c r="I410" s="241">
        <f>ROUND(E410*H410,2)</f>
        <v>4028.87</v>
      </c>
      <c r="J410" s="240">
        <v>1056.1300000000001</v>
      </c>
      <c r="K410" s="241">
        <f>ROUND(E410*J410,2)</f>
        <v>1056.1300000000001</v>
      </c>
      <c r="L410" s="241">
        <v>12</v>
      </c>
      <c r="M410" s="241">
        <f>G410*(1+L410/100)</f>
        <v>5695.2000000000007</v>
      </c>
      <c r="N410" s="239">
        <v>0.20250000000000001</v>
      </c>
      <c r="O410" s="239">
        <f>ROUND(E410*N410,2)</f>
        <v>0.2</v>
      </c>
      <c r="P410" s="239">
        <v>0</v>
      </c>
      <c r="Q410" s="239">
        <f>ROUND(E410*P410,2)</f>
        <v>0</v>
      </c>
      <c r="R410" s="241" t="s">
        <v>227</v>
      </c>
      <c r="S410" s="241" t="s">
        <v>151</v>
      </c>
      <c r="T410" s="242" t="s">
        <v>151</v>
      </c>
      <c r="U410" s="222">
        <v>1.8360000000000001</v>
      </c>
      <c r="V410" s="222">
        <f>ROUND(E410*U410,2)</f>
        <v>1.84</v>
      </c>
      <c r="W410" s="222"/>
      <c r="X410" s="222" t="s">
        <v>190</v>
      </c>
      <c r="Y410" s="222" t="s">
        <v>154</v>
      </c>
      <c r="Z410" s="212"/>
      <c r="AA410" s="212"/>
      <c r="AB410" s="212"/>
      <c r="AC410" s="212"/>
      <c r="AD410" s="212"/>
      <c r="AE410" s="212"/>
      <c r="AF410" s="212"/>
      <c r="AG410" s="212" t="s">
        <v>593</v>
      </c>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2" x14ac:dyDescent="0.2">
      <c r="A411" s="219"/>
      <c r="B411" s="220"/>
      <c r="C411" s="263" t="s">
        <v>588</v>
      </c>
      <c r="D411" s="255"/>
      <c r="E411" s="255"/>
      <c r="F411" s="255"/>
      <c r="G411" s="255"/>
      <c r="H411" s="222"/>
      <c r="I411" s="222"/>
      <c r="J411" s="222"/>
      <c r="K411" s="222"/>
      <c r="L411" s="222"/>
      <c r="M411" s="222"/>
      <c r="N411" s="221"/>
      <c r="O411" s="221"/>
      <c r="P411" s="221"/>
      <c r="Q411" s="221"/>
      <c r="R411" s="222"/>
      <c r="S411" s="222"/>
      <c r="T411" s="222"/>
      <c r="U411" s="222"/>
      <c r="V411" s="222"/>
      <c r="W411" s="222"/>
      <c r="X411" s="222"/>
      <c r="Y411" s="222"/>
      <c r="Z411" s="212"/>
      <c r="AA411" s="212"/>
      <c r="AB411" s="212"/>
      <c r="AC411" s="212"/>
      <c r="AD411" s="212"/>
      <c r="AE411" s="212"/>
      <c r="AF411" s="212"/>
      <c r="AG411" s="212" t="s">
        <v>193</v>
      </c>
      <c r="AH411" s="212"/>
      <c r="AI411" s="212"/>
      <c r="AJ411" s="212"/>
      <c r="AK411" s="212"/>
      <c r="AL411" s="212"/>
      <c r="AM411" s="212"/>
      <c r="AN411" s="212"/>
      <c r="AO411" s="212"/>
      <c r="AP411" s="212"/>
      <c r="AQ411" s="212"/>
      <c r="AR411" s="212"/>
      <c r="AS411" s="212"/>
      <c r="AT411" s="212"/>
      <c r="AU411" s="212"/>
      <c r="AV411" s="212"/>
      <c r="AW411" s="212"/>
      <c r="AX411" s="212"/>
      <c r="AY411" s="212"/>
      <c r="AZ411" s="212"/>
      <c r="BA411" s="245" t="str">
        <f>C411</f>
        <v>pod  mazaniny a dlažby, popř. na plochých střechách vodorovný nebo ve spádu s udusáním a urovnáním povrchu</v>
      </c>
      <c r="BB411" s="212"/>
      <c r="BC411" s="212"/>
      <c r="BD411" s="212"/>
      <c r="BE411" s="212"/>
      <c r="BF411" s="212"/>
      <c r="BG411" s="212"/>
      <c r="BH411" s="212"/>
    </row>
    <row r="412" spans="1:60" ht="22.5" outlineLevel="1" x14ac:dyDescent="0.2">
      <c r="A412" s="236">
        <v>164</v>
      </c>
      <c r="B412" s="237" t="s">
        <v>594</v>
      </c>
      <c r="C412" s="247" t="s">
        <v>595</v>
      </c>
      <c r="D412" s="238" t="s">
        <v>226</v>
      </c>
      <c r="E412" s="239">
        <v>1</v>
      </c>
      <c r="F412" s="240">
        <v>447.5</v>
      </c>
      <c r="G412" s="241">
        <f>ROUND(E412*F412,2)</f>
        <v>447.5</v>
      </c>
      <c r="H412" s="240">
        <v>217.97</v>
      </c>
      <c r="I412" s="241">
        <f>ROUND(E412*H412,2)</f>
        <v>217.97</v>
      </c>
      <c r="J412" s="240">
        <v>229.53</v>
      </c>
      <c r="K412" s="241">
        <f>ROUND(E412*J412,2)</f>
        <v>229.53</v>
      </c>
      <c r="L412" s="241">
        <v>12</v>
      </c>
      <c r="M412" s="241">
        <f>G412*(1+L412/100)</f>
        <v>501.20000000000005</v>
      </c>
      <c r="N412" s="239">
        <v>3.15E-3</v>
      </c>
      <c r="O412" s="239">
        <f>ROUND(E412*N412,2)</f>
        <v>0</v>
      </c>
      <c r="P412" s="239">
        <v>0</v>
      </c>
      <c r="Q412" s="239">
        <f>ROUND(E412*P412,2)</f>
        <v>0</v>
      </c>
      <c r="R412" s="241" t="s">
        <v>227</v>
      </c>
      <c r="S412" s="241" t="s">
        <v>151</v>
      </c>
      <c r="T412" s="242" t="s">
        <v>151</v>
      </c>
      <c r="U412" s="222">
        <v>0.34200000000000003</v>
      </c>
      <c r="V412" s="222">
        <f>ROUND(E412*U412,2)</f>
        <v>0.34</v>
      </c>
      <c r="W412" s="222"/>
      <c r="X412" s="222" t="s">
        <v>190</v>
      </c>
      <c r="Y412" s="222" t="s">
        <v>154</v>
      </c>
      <c r="Z412" s="212"/>
      <c r="AA412" s="212"/>
      <c r="AB412" s="212"/>
      <c r="AC412" s="212"/>
      <c r="AD412" s="212"/>
      <c r="AE412" s="212"/>
      <c r="AF412" s="212"/>
      <c r="AG412" s="212" t="s">
        <v>191</v>
      </c>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2" x14ac:dyDescent="0.2">
      <c r="A413" s="219"/>
      <c r="B413" s="220"/>
      <c r="C413" s="263" t="s">
        <v>596</v>
      </c>
      <c r="D413" s="255"/>
      <c r="E413" s="255"/>
      <c r="F413" s="255"/>
      <c r="G413" s="255"/>
      <c r="H413" s="222"/>
      <c r="I413" s="222"/>
      <c r="J413" s="222"/>
      <c r="K413" s="222"/>
      <c r="L413" s="222"/>
      <c r="M413" s="222"/>
      <c r="N413" s="221"/>
      <c r="O413" s="221"/>
      <c r="P413" s="221"/>
      <c r="Q413" s="221"/>
      <c r="R413" s="222"/>
      <c r="S413" s="222"/>
      <c r="T413" s="222"/>
      <c r="U413" s="222"/>
      <c r="V413" s="222"/>
      <c r="W413" s="222"/>
      <c r="X413" s="222"/>
      <c r="Y413" s="222"/>
      <c r="Z413" s="212"/>
      <c r="AA413" s="212"/>
      <c r="AB413" s="212"/>
      <c r="AC413" s="212"/>
      <c r="AD413" s="212"/>
      <c r="AE413" s="212"/>
      <c r="AF413" s="212"/>
      <c r="AG413" s="212" t="s">
        <v>193</v>
      </c>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ht="22.5" outlineLevel="1" x14ac:dyDescent="0.2">
      <c r="A414" s="236">
        <v>165</v>
      </c>
      <c r="B414" s="237" t="s">
        <v>597</v>
      </c>
      <c r="C414" s="247" t="s">
        <v>598</v>
      </c>
      <c r="D414" s="238" t="s">
        <v>226</v>
      </c>
      <c r="E414" s="239">
        <v>1</v>
      </c>
      <c r="F414" s="240">
        <v>583</v>
      </c>
      <c r="G414" s="241">
        <f>ROUND(E414*F414,2)</f>
        <v>583</v>
      </c>
      <c r="H414" s="240">
        <v>352.23</v>
      </c>
      <c r="I414" s="241">
        <f>ROUND(E414*H414,2)</f>
        <v>352.23</v>
      </c>
      <c r="J414" s="240">
        <v>230.77</v>
      </c>
      <c r="K414" s="241">
        <f>ROUND(E414*J414,2)</f>
        <v>230.77</v>
      </c>
      <c r="L414" s="241">
        <v>12</v>
      </c>
      <c r="M414" s="241">
        <f>G414*(1+L414/100)</f>
        <v>652.96</v>
      </c>
      <c r="N414" s="239">
        <v>6.0899999999999999E-3</v>
      </c>
      <c r="O414" s="239">
        <f>ROUND(E414*N414,2)</f>
        <v>0.01</v>
      </c>
      <c r="P414" s="239">
        <v>0</v>
      </c>
      <c r="Q414" s="239">
        <f>ROUND(E414*P414,2)</f>
        <v>0</v>
      </c>
      <c r="R414" s="241" t="s">
        <v>227</v>
      </c>
      <c r="S414" s="241" t="s">
        <v>151</v>
      </c>
      <c r="T414" s="242" t="s">
        <v>151</v>
      </c>
      <c r="U414" s="222">
        <v>0.34399999999999997</v>
      </c>
      <c r="V414" s="222">
        <f>ROUND(E414*U414,2)</f>
        <v>0.34</v>
      </c>
      <c r="W414" s="222"/>
      <c r="X414" s="222" t="s">
        <v>190</v>
      </c>
      <c r="Y414" s="222" t="s">
        <v>154</v>
      </c>
      <c r="Z414" s="212"/>
      <c r="AA414" s="212"/>
      <c r="AB414" s="212"/>
      <c r="AC414" s="212"/>
      <c r="AD414" s="212"/>
      <c r="AE414" s="212"/>
      <c r="AF414" s="212"/>
      <c r="AG414" s="212" t="s">
        <v>191</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2" x14ac:dyDescent="0.2">
      <c r="A415" s="219"/>
      <c r="B415" s="220"/>
      <c r="C415" s="263" t="s">
        <v>596</v>
      </c>
      <c r="D415" s="255"/>
      <c r="E415" s="255"/>
      <c r="F415" s="255"/>
      <c r="G415" s="255"/>
      <c r="H415" s="222"/>
      <c r="I415" s="222"/>
      <c r="J415" s="222"/>
      <c r="K415" s="222"/>
      <c r="L415" s="222"/>
      <c r="M415" s="222"/>
      <c r="N415" s="221"/>
      <c r="O415" s="221"/>
      <c r="P415" s="221"/>
      <c r="Q415" s="221"/>
      <c r="R415" s="222"/>
      <c r="S415" s="222"/>
      <c r="T415" s="222"/>
      <c r="U415" s="222"/>
      <c r="V415" s="222"/>
      <c r="W415" s="222"/>
      <c r="X415" s="222"/>
      <c r="Y415" s="222"/>
      <c r="Z415" s="212"/>
      <c r="AA415" s="212"/>
      <c r="AB415" s="212"/>
      <c r="AC415" s="212"/>
      <c r="AD415" s="212"/>
      <c r="AE415" s="212"/>
      <c r="AF415" s="212"/>
      <c r="AG415" s="212" t="s">
        <v>193</v>
      </c>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ht="22.5" outlineLevel="1" x14ac:dyDescent="0.2">
      <c r="A416" s="236">
        <v>166</v>
      </c>
      <c r="B416" s="237" t="s">
        <v>599</v>
      </c>
      <c r="C416" s="247" t="s">
        <v>600</v>
      </c>
      <c r="D416" s="238" t="s">
        <v>226</v>
      </c>
      <c r="E416" s="239">
        <v>1</v>
      </c>
      <c r="F416" s="240">
        <v>722</v>
      </c>
      <c r="G416" s="241">
        <f>ROUND(E416*F416,2)</f>
        <v>722</v>
      </c>
      <c r="H416" s="240">
        <v>486.2</v>
      </c>
      <c r="I416" s="241">
        <f>ROUND(E416*H416,2)</f>
        <v>486.2</v>
      </c>
      <c r="J416" s="240">
        <v>235.8</v>
      </c>
      <c r="K416" s="241">
        <f>ROUND(E416*J416,2)</f>
        <v>235.8</v>
      </c>
      <c r="L416" s="241">
        <v>12</v>
      </c>
      <c r="M416" s="241">
        <f>G416*(1+L416/100)</f>
        <v>808.6400000000001</v>
      </c>
      <c r="N416" s="239">
        <v>9.0299999999999998E-3</v>
      </c>
      <c r="O416" s="239">
        <f>ROUND(E416*N416,2)</f>
        <v>0.01</v>
      </c>
      <c r="P416" s="239">
        <v>0</v>
      </c>
      <c r="Q416" s="239">
        <f>ROUND(E416*P416,2)</f>
        <v>0</v>
      </c>
      <c r="R416" s="241" t="s">
        <v>227</v>
      </c>
      <c r="S416" s="241" t="s">
        <v>151</v>
      </c>
      <c r="T416" s="242" t="s">
        <v>151</v>
      </c>
      <c r="U416" s="222">
        <v>0.35149999999999998</v>
      </c>
      <c r="V416" s="222">
        <f>ROUND(E416*U416,2)</f>
        <v>0.35</v>
      </c>
      <c r="W416" s="222"/>
      <c r="X416" s="222" t="s">
        <v>190</v>
      </c>
      <c r="Y416" s="222" t="s">
        <v>154</v>
      </c>
      <c r="Z416" s="212"/>
      <c r="AA416" s="212"/>
      <c r="AB416" s="212"/>
      <c r="AC416" s="212"/>
      <c r="AD416" s="212"/>
      <c r="AE416" s="212"/>
      <c r="AF416" s="212"/>
      <c r="AG416" s="212" t="s">
        <v>191</v>
      </c>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2" x14ac:dyDescent="0.2">
      <c r="A417" s="219"/>
      <c r="B417" s="220"/>
      <c r="C417" s="263" t="s">
        <v>596</v>
      </c>
      <c r="D417" s="255"/>
      <c r="E417" s="255"/>
      <c r="F417" s="255"/>
      <c r="G417" s="255"/>
      <c r="H417" s="222"/>
      <c r="I417" s="222"/>
      <c r="J417" s="222"/>
      <c r="K417" s="222"/>
      <c r="L417" s="222"/>
      <c r="M417" s="222"/>
      <c r="N417" s="221"/>
      <c r="O417" s="221"/>
      <c r="P417" s="221"/>
      <c r="Q417" s="221"/>
      <c r="R417" s="222"/>
      <c r="S417" s="222"/>
      <c r="T417" s="222"/>
      <c r="U417" s="222"/>
      <c r="V417" s="222"/>
      <c r="W417" s="222"/>
      <c r="X417" s="222"/>
      <c r="Y417" s="222"/>
      <c r="Z417" s="212"/>
      <c r="AA417" s="212"/>
      <c r="AB417" s="212"/>
      <c r="AC417" s="212"/>
      <c r="AD417" s="212"/>
      <c r="AE417" s="212"/>
      <c r="AF417" s="212"/>
      <c r="AG417" s="212" t="s">
        <v>193</v>
      </c>
      <c r="AH417" s="212"/>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x14ac:dyDescent="0.2">
      <c r="A418" s="229" t="s">
        <v>146</v>
      </c>
      <c r="B418" s="230" t="s">
        <v>85</v>
      </c>
      <c r="C418" s="246" t="s">
        <v>86</v>
      </c>
      <c r="D418" s="231"/>
      <c r="E418" s="232"/>
      <c r="F418" s="233"/>
      <c r="G418" s="233">
        <f>SUMIF(AG419:AG435,"&lt;&gt;NOR",G419:G435)</f>
        <v>9022</v>
      </c>
      <c r="H418" s="233"/>
      <c r="I418" s="233">
        <f>SUM(I419:I435)</f>
        <v>7311.1299999999992</v>
      </c>
      <c r="J418" s="233"/>
      <c r="K418" s="233">
        <f>SUM(K419:K435)</f>
        <v>1710.8700000000001</v>
      </c>
      <c r="L418" s="233"/>
      <c r="M418" s="233">
        <f>SUM(M419:M435)</f>
        <v>10104.640000000001</v>
      </c>
      <c r="N418" s="232"/>
      <c r="O418" s="232">
        <f>SUM(O419:O435)</f>
        <v>0.24000000000000002</v>
      </c>
      <c r="P418" s="232"/>
      <c r="Q418" s="232">
        <f>SUM(Q419:Q435)</f>
        <v>0</v>
      </c>
      <c r="R418" s="233"/>
      <c r="S418" s="233"/>
      <c r="T418" s="234"/>
      <c r="U418" s="228"/>
      <c r="V418" s="228">
        <f>SUM(V419:V435)</f>
        <v>2.4700000000000002</v>
      </c>
      <c r="W418" s="228"/>
      <c r="X418" s="228"/>
      <c r="Y418" s="228"/>
      <c r="AG418" t="s">
        <v>147</v>
      </c>
    </row>
    <row r="419" spans="1:60" ht="22.5" outlineLevel="1" x14ac:dyDescent="0.2">
      <c r="A419" s="236">
        <v>167</v>
      </c>
      <c r="B419" s="237" t="s">
        <v>601</v>
      </c>
      <c r="C419" s="247" t="s">
        <v>602</v>
      </c>
      <c r="D419" s="238" t="s">
        <v>226</v>
      </c>
      <c r="E419" s="239">
        <v>1</v>
      </c>
      <c r="F419" s="240">
        <v>755</v>
      </c>
      <c r="G419" s="241">
        <f>ROUND(E419*F419,2)</f>
        <v>755</v>
      </c>
      <c r="H419" s="240">
        <v>556.35</v>
      </c>
      <c r="I419" s="241">
        <f>ROUND(E419*H419,2)</f>
        <v>556.35</v>
      </c>
      <c r="J419" s="240">
        <v>198.65</v>
      </c>
      <c r="K419" s="241">
        <f>ROUND(E419*J419,2)</f>
        <v>198.65</v>
      </c>
      <c r="L419" s="241">
        <v>12</v>
      </c>
      <c r="M419" s="241">
        <f>G419*(1+L419/100)</f>
        <v>845.60000000000014</v>
      </c>
      <c r="N419" s="239">
        <v>2.6270000000000002E-2</v>
      </c>
      <c r="O419" s="239">
        <f>ROUND(E419*N419,2)</f>
        <v>0.03</v>
      </c>
      <c r="P419" s="239">
        <v>0</v>
      </c>
      <c r="Q419" s="239">
        <f>ROUND(E419*P419,2)</f>
        <v>0</v>
      </c>
      <c r="R419" s="241" t="s">
        <v>227</v>
      </c>
      <c r="S419" s="241" t="s">
        <v>151</v>
      </c>
      <c r="T419" s="242" t="s">
        <v>151</v>
      </c>
      <c r="U419" s="222">
        <v>0.3</v>
      </c>
      <c r="V419" s="222">
        <f>ROUND(E419*U419,2)</f>
        <v>0.3</v>
      </c>
      <c r="W419" s="222"/>
      <c r="X419" s="222" t="s">
        <v>190</v>
      </c>
      <c r="Y419" s="222" t="s">
        <v>154</v>
      </c>
      <c r="Z419" s="212"/>
      <c r="AA419" s="212"/>
      <c r="AB419" s="212"/>
      <c r="AC419" s="212"/>
      <c r="AD419" s="212"/>
      <c r="AE419" s="212"/>
      <c r="AF419" s="212"/>
      <c r="AG419" s="212" t="s">
        <v>191</v>
      </c>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2" x14ac:dyDescent="0.2">
      <c r="A420" s="219"/>
      <c r="B420" s="220"/>
      <c r="C420" s="263" t="s">
        <v>603</v>
      </c>
      <c r="D420" s="255"/>
      <c r="E420" s="255"/>
      <c r="F420" s="255"/>
      <c r="G420" s="255"/>
      <c r="H420" s="222"/>
      <c r="I420" s="222"/>
      <c r="J420" s="222"/>
      <c r="K420" s="222"/>
      <c r="L420" s="222"/>
      <c r="M420" s="222"/>
      <c r="N420" s="221"/>
      <c r="O420" s="221"/>
      <c r="P420" s="221"/>
      <c r="Q420" s="221"/>
      <c r="R420" s="222"/>
      <c r="S420" s="222"/>
      <c r="T420" s="222"/>
      <c r="U420" s="222"/>
      <c r="V420" s="222"/>
      <c r="W420" s="222"/>
      <c r="X420" s="222"/>
      <c r="Y420" s="222"/>
      <c r="Z420" s="212"/>
      <c r="AA420" s="212"/>
      <c r="AB420" s="212"/>
      <c r="AC420" s="212"/>
      <c r="AD420" s="212"/>
      <c r="AE420" s="212"/>
      <c r="AF420" s="212"/>
      <c r="AG420" s="212" t="s">
        <v>193</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ht="22.5" outlineLevel="1" x14ac:dyDescent="0.2">
      <c r="A421" s="236">
        <v>168</v>
      </c>
      <c r="B421" s="237" t="s">
        <v>604</v>
      </c>
      <c r="C421" s="247" t="s">
        <v>605</v>
      </c>
      <c r="D421" s="238" t="s">
        <v>226</v>
      </c>
      <c r="E421" s="239">
        <v>1</v>
      </c>
      <c r="F421" s="240">
        <v>900</v>
      </c>
      <c r="G421" s="241">
        <f>ROUND(E421*F421,2)</f>
        <v>900</v>
      </c>
      <c r="H421" s="240">
        <v>772.59</v>
      </c>
      <c r="I421" s="241">
        <f>ROUND(E421*H421,2)</f>
        <v>772.59</v>
      </c>
      <c r="J421" s="240">
        <v>127.41</v>
      </c>
      <c r="K421" s="241">
        <f>ROUND(E421*J421,2)</f>
        <v>127.41</v>
      </c>
      <c r="L421" s="241">
        <v>12</v>
      </c>
      <c r="M421" s="241">
        <f>G421*(1+L421/100)</f>
        <v>1008.0000000000001</v>
      </c>
      <c r="N421" s="239">
        <v>2.3769999999999999E-2</v>
      </c>
      <c r="O421" s="239">
        <f>ROUND(E421*N421,2)</f>
        <v>0.02</v>
      </c>
      <c r="P421" s="239">
        <v>0</v>
      </c>
      <c r="Q421" s="239">
        <f>ROUND(E421*P421,2)</f>
        <v>0</v>
      </c>
      <c r="R421" s="241" t="s">
        <v>227</v>
      </c>
      <c r="S421" s="241" t="s">
        <v>151</v>
      </c>
      <c r="T421" s="242" t="s">
        <v>151</v>
      </c>
      <c r="U421" s="222">
        <v>0.2</v>
      </c>
      <c r="V421" s="222">
        <f>ROUND(E421*U421,2)</f>
        <v>0.2</v>
      </c>
      <c r="W421" s="222"/>
      <c r="X421" s="222" t="s">
        <v>190</v>
      </c>
      <c r="Y421" s="222" t="s">
        <v>154</v>
      </c>
      <c r="Z421" s="212"/>
      <c r="AA421" s="212"/>
      <c r="AB421" s="212"/>
      <c r="AC421" s="212"/>
      <c r="AD421" s="212"/>
      <c r="AE421" s="212"/>
      <c r="AF421" s="212"/>
      <c r="AG421" s="212" t="s">
        <v>191</v>
      </c>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2" x14ac:dyDescent="0.2">
      <c r="A422" s="219"/>
      <c r="B422" s="220"/>
      <c r="C422" s="248" t="s">
        <v>606</v>
      </c>
      <c r="D422" s="243"/>
      <c r="E422" s="243"/>
      <c r="F422" s="243"/>
      <c r="G422" s="243"/>
      <c r="H422" s="222"/>
      <c r="I422" s="222"/>
      <c r="J422" s="222"/>
      <c r="K422" s="222"/>
      <c r="L422" s="222"/>
      <c r="M422" s="222"/>
      <c r="N422" s="221"/>
      <c r="O422" s="221"/>
      <c r="P422" s="221"/>
      <c r="Q422" s="221"/>
      <c r="R422" s="222"/>
      <c r="S422" s="222"/>
      <c r="T422" s="222"/>
      <c r="U422" s="222"/>
      <c r="V422" s="222"/>
      <c r="W422" s="222"/>
      <c r="X422" s="222"/>
      <c r="Y422" s="222"/>
      <c r="Z422" s="212"/>
      <c r="AA422" s="212"/>
      <c r="AB422" s="212"/>
      <c r="AC422" s="212"/>
      <c r="AD422" s="212"/>
      <c r="AE422" s="212"/>
      <c r="AF422" s="212"/>
      <c r="AG422" s="212" t="s">
        <v>157</v>
      </c>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ht="22.5" outlineLevel="1" x14ac:dyDescent="0.2">
      <c r="A423" s="236">
        <v>169</v>
      </c>
      <c r="B423" s="237" t="s">
        <v>607</v>
      </c>
      <c r="C423" s="247" t="s">
        <v>608</v>
      </c>
      <c r="D423" s="238" t="s">
        <v>226</v>
      </c>
      <c r="E423" s="239">
        <v>1</v>
      </c>
      <c r="F423" s="240">
        <v>1035</v>
      </c>
      <c r="G423" s="241">
        <f>ROUND(E423*F423,2)</f>
        <v>1035</v>
      </c>
      <c r="H423" s="240">
        <v>907.59</v>
      </c>
      <c r="I423" s="241">
        <f>ROUND(E423*H423,2)</f>
        <v>907.59</v>
      </c>
      <c r="J423" s="240">
        <v>127.41</v>
      </c>
      <c r="K423" s="241">
        <f>ROUND(E423*J423,2)</f>
        <v>127.41</v>
      </c>
      <c r="L423" s="241">
        <v>12</v>
      </c>
      <c r="M423" s="241">
        <f>G423*(1+L423/100)</f>
        <v>1159.2</v>
      </c>
      <c r="N423" s="239">
        <v>3.8469999999999997E-2</v>
      </c>
      <c r="O423" s="239">
        <f>ROUND(E423*N423,2)</f>
        <v>0.04</v>
      </c>
      <c r="P423" s="239">
        <v>0</v>
      </c>
      <c r="Q423" s="239">
        <f>ROUND(E423*P423,2)</f>
        <v>0</v>
      </c>
      <c r="R423" s="241" t="s">
        <v>227</v>
      </c>
      <c r="S423" s="241" t="s">
        <v>151</v>
      </c>
      <c r="T423" s="242" t="s">
        <v>151</v>
      </c>
      <c r="U423" s="222">
        <v>0.2</v>
      </c>
      <c r="V423" s="222">
        <f>ROUND(E423*U423,2)</f>
        <v>0.2</v>
      </c>
      <c r="W423" s="222"/>
      <c r="X423" s="222" t="s">
        <v>190</v>
      </c>
      <c r="Y423" s="222" t="s">
        <v>154</v>
      </c>
      <c r="Z423" s="212"/>
      <c r="AA423" s="212"/>
      <c r="AB423" s="212"/>
      <c r="AC423" s="212"/>
      <c r="AD423" s="212"/>
      <c r="AE423" s="212"/>
      <c r="AF423" s="212"/>
      <c r="AG423" s="212" t="s">
        <v>191</v>
      </c>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2" x14ac:dyDescent="0.2">
      <c r="A424" s="219"/>
      <c r="B424" s="220"/>
      <c r="C424" s="248" t="s">
        <v>606</v>
      </c>
      <c r="D424" s="243"/>
      <c r="E424" s="243"/>
      <c r="F424" s="243"/>
      <c r="G424" s="243"/>
      <c r="H424" s="222"/>
      <c r="I424" s="222"/>
      <c r="J424" s="222"/>
      <c r="K424" s="222"/>
      <c r="L424" s="222"/>
      <c r="M424" s="222"/>
      <c r="N424" s="221"/>
      <c r="O424" s="221"/>
      <c r="P424" s="221"/>
      <c r="Q424" s="221"/>
      <c r="R424" s="222"/>
      <c r="S424" s="222"/>
      <c r="T424" s="222"/>
      <c r="U424" s="222"/>
      <c r="V424" s="222"/>
      <c r="W424" s="222"/>
      <c r="X424" s="222"/>
      <c r="Y424" s="222"/>
      <c r="Z424" s="212"/>
      <c r="AA424" s="212"/>
      <c r="AB424" s="212"/>
      <c r="AC424" s="212"/>
      <c r="AD424" s="212"/>
      <c r="AE424" s="212"/>
      <c r="AF424" s="212"/>
      <c r="AG424" s="212" t="s">
        <v>157</v>
      </c>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ht="22.5" outlineLevel="1" x14ac:dyDescent="0.2">
      <c r="A425" s="236">
        <v>170</v>
      </c>
      <c r="B425" s="237" t="s">
        <v>609</v>
      </c>
      <c r="C425" s="247" t="s">
        <v>610</v>
      </c>
      <c r="D425" s="238" t="s">
        <v>226</v>
      </c>
      <c r="E425" s="239">
        <v>1</v>
      </c>
      <c r="F425" s="240">
        <v>951</v>
      </c>
      <c r="G425" s="241">
        <f>ROUND(E425*F425,2)</f>
        <v>951</v>
      </c>
      <c r="H425" s="240">
        <v>737.28</v>
      </c>
      <c r="I425" s="241">
        <f>ROUND(E425*H425,2)</f>
        <v>737.28</v>
      </c>
      <c r="J425" s="240">
        <v>213.72</v>
      </c>
      <c r="K425" s="241">
        <f>ROUND(E425*J425,2)</f>
        <v>213.72</v>
      </c>
      <c r="L425" s="241">
        <v>12</v>
      </c>
      <c r="M425" s="241">
        <f>G425*(1+L425/100)</f>
        <v>1065.1200000000001</v>
      </c>
      <c r="N425" s="239">
        <v>2.427E-2</v>
      </c>
      <c r="O425" s="239">
        <f>ROUND(E425*N425,2)</f>
        <v>0.02</v>
      </c>
      <c r="P425" s="239">
        <v>0</v>
      </c>
      <c r="Q425" s="239">
        <f>ROUND(E425*P425,2)</f>
        <v>0</v>
      </c>
      <c r="R425" s="241" t="s">
        <v>227</v>
      </c>
      <c r="S425" s="241" t="s">
        <v>151</v>
      </c>
      <c r="T425" s="242" t="s">
        <v>151</v>
      </c>
      <c r="U425" s="222">
        <v>0.3</v>
      </c>
      <c r="V425" s="222">
        <f>ROUND(E425*U425,2)</f>
        <v>0.3</v>
      </c>
      <c r="W425" s="222"/>
      <c r="X425" s="222" t="s">
        <v>190</v>
      </c>
      <c r="Y425" s="222" t="s">
        <v>154</v>
      </c>
      <c r="Z425" s="212"/>
      <c r="AA425" s="212"/>
      <c r="AB425" s="212"/>
      <c r="AC425" s="212"/>
      <c r="AD425" s="212"/>
      <c r="AE425" s="212"/>
      <c r="AF425" s="212"/>
      <c r="AG425" s="212" t="s">
        <v>191</v>
      </c>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ht="22.5" outlineLevel="2" x14ac:dyDescent="0.2">
      <c r="A426" s="219"/>
      <c r="B426" s="220"/>
      <c r="C426" s="248" t="s">
        <v>611</v>
      </c>
      <c r="D426" s="243"/>
      <c r="E426" s="243"/>
      <c r="F426" s="243"/>
      <c r="G426" s="243"/>
      <c r="H426" s="222"/>
      <c r="I426" s="222"/>
      <c r="J426" s="222"/>
      <c r="K426" s="222"/>
      <c r="L426" s="222"/>
      <c r="M426" s="222"/>
      <c r="N426" s="221"/>
      <c r="O426" s="221"/>
      <c r="P426" s="221"/>
      <c r="Q426" s="221"/>
      <c r="R426" s="222"/>
      <c r="S426" s="222"/>
      <c r="T426" s="222"/>
      <c r="U426" s="222"/>
      <c r="V426" s="222"/>
      <c r="W426" s="222"/>
      <c r="X426" s="222"/>
      <c r="Y426" s="222"/>
      <c r="Z426" s="212"/>
      <c r="AA426" s="212"/>
      <c r="AB426" s="212"/>
      <c r="AC426" s="212"/>
      <c r="AD426" s="212"/>
      <c r="AE426" s="212"/>
      <c r="AF426" s="212"/>
      <c r="AG426" s="212" t="s">
        <v>157</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45" t="str">
        <f>C426</f>
        <v>Umístění okrajových pásků, úprava dílců na potřebný rozměr, položení podlahových dílců ve dvou vrstvách, lepení spojů, sešroubování v místě spojů, zatmelení spár.</v>
      </c>
      <c r="BB426" s="212"/>
      <c r="BC426" s="212"/>
      <c r="BD426" s="212"/>
      <c r="BE426" s="212"/>
      <c r="BF426" s="212"/>
      <c r="BG426" s="212"/>
      <c r="BH426" s="212"/>
    </row>
    <row r="427" spans="1:60" outlineLevel="1" x14ac:dyDescent="0.2">
      <c r="A427" s="236">
        <v>171</v>
      </c>
      <c r="B427" s="237" t="s">
        <v>612</v>
      </c>
      <c r="C427" s="247" t="s">
        <v>613</v>
      </c>
      <c r="D427" s="238" t="s">
        <v>226</v>
      </c>
      <c r="E427" s="239">
        <v>1</v>
      </c>
      <c r="F427" s="240">
        <v>1015</v>
      </c>
      <c r="G427" s="241">
        <f>ROUND(E427*F427,2)</f>
        <v>1015</v>
      </c>
      <c r="H427" s="240">
        <v>801.28</v>
      </c>
      <c r="I427" s="241">
        <f>ROUND(E427*H427,2)</f>
        <v>801.28</v>
      </c>
      <c r="J427" s="240">
        <v>213.72</v>
      </c>
      <c r="K427" s="241">
        <f>ROUND(E427*J427,2)</f>
        <v>213.72</v>
      </c>
      <c r="L427" s="241">
        <v>12</v>
      </c>
      <c r="M427" s="241">
        <f>G427*(1+L427/100)</f>
        <v>1136.8000000000002</v>
      </c>
      <c r="N427" s="239">
        <v>3.1620000000000002E-2</v>
      </c>
      <c r="O427" s="239">
        <f>ROUND(E427*N427,2)</f>
        <v>0.03</v>
      </c>
      <c r="P427" s="239">
        <v>0</v>
      </c>
      <c r="Q427" s="239">
        <f>ROUND(E427*P427,2)</f>
        <v>0</v>
      </c>
      <c r="R427" s="241" t="s">
        <v>227</v>
      </c>
      <c r="S427" s="241" t="s">
        <v>151</v>
      </c>
      <c r="T427" s="242" t="s">
        <v>151</v>
      </c>
      <c r="U427" s="222">
        <v>0.3</v>
      </c>
      <c r="V427" s="222">
        <f>ROUND(E427*U427,2)</f>
        <v>0.3</v>
      </c>
      <c r="W427" s="222"/>
      <c r="X427" s="222" t="s">
        <v>190</v>
      </c>
      <c r="Y427" s="222" t="s">
        <v>154</v>
      </c>
      <c r="Z427" s="212"/>
      <c r="AA427" s="212"/>
      <c r="AB427" s="212"/>
      <c r="AC427" s="212"/>
      <c r="AD427" s="212"/>
      <c r="AE427" s="212"/>
      <c r="AF427" s="212"/>
      <c r="AG427" s="212" t="s">
        <v>191</v>
      </c>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ht="22.5" outlineLevel="2" x14ac:dyDescent="0.2">
      <c r="A428" s="219"/>
      <c r="B428" s="220"/>
      <c r="C428" s="248" t="s">
        <v>614</v>
      </c>
      <c r="D428" s="243"/>
      <c r="E428" s="243"/>
      <c r="F428" s="243"/>
      <c r="G428" s="243"/>
      <c r="H428" s="222"/>
      <c r="I428" s="222"/>
      <c r="J428" s="222"/>
      <c r="K428" s="222"/>
      <c r="L428" s="222"/>
      <c r="M428" s="222"/>
      <c r="N428" s="221"/>
      <c r="O428" s="221"/>
      <c r="P428" s="221"/>
      <c r="Q428" s="221"/>
      <c r="R428" s="222"/>
      <c r="S428" s="222"/>
      <c r="T428" s="222"/>
      <c r="U428" s="222"/>
      <c r="V428" s="222"/>
      <c r="W428" s="222"/>
      <c r="X428" s="222"/>
      <c r="Y428" s="222"/>
      <c r="Z428" s="212"/>
      <c r="AA428" s="212"/>
      <c r="AB428" s="212"/>
      <c r="AC428" s="212"/>
      <c r="AD428" s="212"/>
      <c r="AE428" s="212"/>
      <c r="AF428" s="212"/>
      <c r="AG428" s="212" t="s">
        <v>157</v>
      </c>
      <c r="AH428" s="212"/>
      <c r="AI428" s="212"/>
      <c r="AJ428" s="212"/>
      <c r="AK428" s="212"/>
      <c r="AL428" s="212"/>
      <c r="AM428" s="212"/>
      <c r="AN428" s="212"/>
      <c r="AO428" s="212"/>
      <c r="AP428" s="212"/>
      <c r="AQ428" s="212"/>
      <c r="AR428" s="212"/>
      <c r="AS428" s="212"/>
      <c r="AT428" s="212"/>
      <c r="AU428" s="212"/>
      <c r="AV428" s="212"/>
      <c r="AW428" s="212"/>
      <c r="AX428" s="212"/>
      <c r="AY428" s="212"/>
      <c r="AZ428" s="212"/>
      <c r="BA428" s="245" t="str">
        <f>C428</f>
        <v>Umístění okrajových pásků, úprava dílců na potřebný rozměr, položení dvou vrstev z podlahových dílců, lepení spojů, sešroubování v místě spojů, zatmelení spár.</v>
      </c>
      <c r="BB428" s="212"/>
      <c r="BC428" s="212"/>
      <c r="BD428" s="212"/>
      <c r="BE428" s="212"/>
      <c r="BF428" s="212"/>
      <c r="BG428" s="212"/>
      <c r="BH428" s="212"/>
    </row>
    <row r="429" spans="1:60" ht="22.5" outlineLevel="1" x14ac:dyDescent="0.2">
      <c r="A429" s="236">
        <v>172</v>
      </c>
      <c r="B429" s="237" t="s">
        <v>615</v>
      </c>
      <c r="C429" s="247" t="s">
        <v>616</v>
      </c>
      <c r="D429" s="238" t="s">
        <v>226</v>
      </c>
      <c r="E429" s="239">
        <v>1</v>
      </c>
      <c r="F429" s="240">
        <v>1229</v>
      </c>
      <c r="G429" s="241">
        <f>ROUND(E429*F429,2)</f>
        <v>1229</v>
      </c>
      <c r="H429" s="240">
        <v>1015.28</v>
      </c>
      <c r="I429" s="241">
        <f>ROUND(E429*H429,2)</f>
        <v>1015.28</v>
      </c>
      <c r="J429" s="240">
        <v>213.72</v>
      </c>
      <c r="K429" s="241">
        <f>ROUND(E429*J429,2)</f>
        <v>213.72</v>
      </c>
      <c r="L429" s="241">
        <v>12</v>
      </c>
      <c r="M429" s="241">
        <f>G429*(1+L429/100)</f>
        <v>1376.48</v>
      </c>
      <c r="N429" s="239">
        <v>2.69E-2</v>
      </c>
      <c r="O429" s="239">
        <f>ROUND(E429*N429,2)</f>
        <v>0.03</v>
      </c>
      <c r="P429" s="239">
        <v>0</v>
      </c>
      <c r="Q429" s="239">
        <f>ROUND(E429*P429,2)</f>
        <v>0</v>
      </c>
      <c r="R429" s="241" t="s">
        <v>227</v>
      </c>
      <c r="S429" s="241" t="s">
        <v>151</v>
      </c>
      <c r="T429" s="242" t="s">
        <v>151</v>
      </c>
      <c r="U429" s="222">
        <v>0.3</v>
      </c>
      <c r="V429" s="222">
        <f>ROUND(E429*U429,2)</f>
        <v>0.3</v>
      </c>
      <c r="W429" s="222"/>
      <c r="X429" s="222" t="s">
        <v>190</v>
      </c>
      <c r="Y429" s="222" t="s">
        <v>154</v>
      </c>
      <c r="Z429" s="212"/>
      <c r="AA429" s="212"/>
      <c r="AB429" s="212"/>
      <c r="AC429" s="212"/>
      <c r="AD429" s="212"/>
      <c r="AE429" s="212"/>
      <c r="AF429" s="212"/>
      <c r="AG429" s="212" t="s">
        <v>191</v>
      </c>
      <c r="AH429" s="212"/>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ht="22.5" outlineLevel="2" x14ac:dyDescent="0.2">
      <c r="A430" s="219"/>
      <c r="B430" s="220"/>
      <c r="C430" s="248" t="s">
        <v>617</v>
      </c>
      <c r="D430" s="243"/>
      <c r="E430" s="243"/>
      <c r="F430" s="243"/>
      <c r="G430" s="243"/>
      <c r="H430" s="222"/>
      <c r="I430" s="222"/>
      <c r="J430" s="222"/>
      <c r="K430" s="222"/>
      <c r="L430" s="222"/>
      <c r="M430" s="222"/>
      <c r="N430" s="221"/>
      <c r="O430" s="221"/>
      <c r="P430" s="221"/>
      <c r="Q430" s="221"/>
      <c r="R430" s="222"/>
      <c r="S430" s="222"/>
      <c r="T430" s="222"/>
      <c r="U430" s="222"/>
      <c r="V430" s="222"/>
      <c r="W430" s="222"/>
      <c r="X430" s="222"/>
      <c r="Y430" s="222"/>
      <c r="Z430" s="212"/>
      <c r="AA430" s="212"/>
      <c r="AB430" s="212"/>
      <c r="AC430" s="212"/>
      <c r="AD430" s="212"/>
      <c r="AE430" s="212"/>
      <c r="AF430" s="212"/>
      <c r="AG430" s="212" t="s">
        <v>157</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45" t="str">
        <f>C430</f>
        <v>Umístění okrajových pásků, úprava dílců na potřebný rozměr, položení dílce sestávajícího ze dvou podlahových desek a z dřevovláknité (desky jsou plošně slepeny k sobě již z výroby), lepení spojů, sešroubování v místě spojů, zatmelení spár.</v>
      </c>
      <c r="BB430" s="212"/>
      <c r="BC430" s="212"/>
      <c r="BD430" s="212"/>
      <c r="BE430" s="212"/>
      <c r="BF430" s="212"/>
      <c r="BG430" s="212"/>
      <c r="BH430" s="212"/>
    </row>
    <row r="431" spans="1:60" ht="22.5" outlineLevel="1" x14ac:dyDescent="0.2">
      <c r="A431" s="236">
        <v>173</v>
      </c>
      <c r="B431" s="237" t="s">
        <v>618</v>
      </c>
      <c r="C431" s="247" t="s">
        <v>619</v>
      </c>
      <c r="D431" s="238" t="s">
        <v>226</v>
      </c>
      <c r="E431" s="239">
        <v>1</v>
      </c>
      <c r="F431" s="240">
        <v>1241</v>
      </c>
      <c r="G431" s="241">
        <f>ROUND(E431*F431,2)</f>
        <v>1241</v>
      </c>
      <c r="H431" s="240">
        <v>1027.28</v>
      </c>
      <c r="I431" s="241">
        <f>ROUND(E431*H431,2)</f>
        <v>1027.28</v>
      </c>
      <c r="J431" s="240">
        <v>213.72</v>
      </c>
      <c r="K431" s="241">
        <f>ROUND(E431*J431,2)</f>
        <v>213.72</v>
      </c>
      <c r="L431" s="241">
        <v>12</v>
      </c>
      <c r="M431" s="241">
        <f>G431*(1+L431/100)</f>
        <v>1389.92</v>
      </c>
      <c r="N431" s="239">
        <v>2.6370000000000001E-2</v>
      </c>
      <c r="O431" s="239">
        <f>ROUND(E431*N431,2)</f>
        <v>0.03</v>
      </c>
      <c r="P431" s="239">
        <v>0</v>
      </c>
      <c r="Q431" s="239">
        <f>ROUND(E431*P431,2)</f>
        <v>0</v>
      </c>
      <c r="R431" s="241" t="s">
        <v>227</v>
      </c>
      <c r="S431" s="241" t="s">
        <v>151</v>
      </c>
      <c r="T431" s="242" t="s">
        <v>151</v>
      </c>
      <c r="U431" s="222">
        <v>0.3</v>
      </c>
      <c r="V431" s="222">
        <f>ROUND(E431*U431,2)</f>
        <v>0.3</v>
      </c>
      <c r="W431" s="222"/>
      <c r="X431" s="222" t="s">
        <v>190</v>
      </c>
      <c r="Y431" s="222" t="s">
        <v>154</v>
      </c>
      <c r="Z431" s="212"/>
      <c r="AA431" s="212"/>
      <c r="AB431" s="212"/>
      <c r="AC431" s="212"/>
      <c r="AD431" s="212"/>
      <c r="AE431" s="212"/>
      <c r="AF431" s="212"/>
      <c r="AG431" s="212" t="s">
        <v>191</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ht="22.5" outlineLevel="2" x14ac:dyDescent="0.2">
      <c r="A432" s="219"/>
      <c r="B432" s="220"/>
      <c r="C432" s="248" t="s">
        <v>620</v>
      </c>
      <c r="D432" s="243"/>
      <c r="E432" s="243"/>
      <c r="F432" s="243"/>
      <c r="G432" s="243"/>
      <c r="H432" s="222"/>
      <c r="I432" s="222"/>
      <c r="J432" s="222"/>
      <c r="K432" s="222"/>
      <c r="L432" s="222"/>
      <c r="M432" s="222"/>
      <c r="N432" s="221"/>
      <c r="O432" s="221"/>
      <c r="P432" s="221"/>
      <c r="Q432" s="221"/>
      <c r="R432" s="222"/>
      <c r="S432" s="222"/>
      <c r="T432" s="222"/>
      <c r="U432" s="222"/>
      <c r="V432" s="222"/>
      <c r="W432" s="222"/>
      <c r="X432" s="222"/>
      <c r="Y432" s="222"/>
      <c r="Z432" s="212"/>
      <c r="AA432" s="212"/>
      <c r="AB432" s="212"/>
      <c r="AC432" s="212"/>
      <c r="AD432" s="212"/>
      <c r="AE432" s="212"/>
      <c r="AF432" s="212"/>
      <c r="AG432" s="212" t="s">
        <v>157</v>
      </c>
      <c r="AH432" s="212"/>
      <c r="AI432" s="212"/>
      <c r="AJ432" s="212"/>
      <c r="AK432" s="212"/>
      <c r="AL432" s="212"/>
      <c r="AM432" s="212"/>
      <c r="AN432" s="212"/>
      <c r="AO432" s="212"/>
      <c r="AP432" s="212"/>
      <c r="AQ432" s="212"/>
      <c r="AR432" s="212"/>
      <c r="AS432" s="212"/>
      <c r="AT432" s="212"/>
      <c r="AU432" s="212"/>
      <c r="AV432" s="212"/>
      <c r="AW432" s="212"/>
      <c r="AX432" s="212"/>
      <c r="AY432" s="212"/>
      <c r="AZ432" s="212"/>
      <c r="BA432" s="245" t="str">
        <f>C432</f>
        <v>Umístění okrajových pásků, úprava dílců na potřebný rozměr, položení dílce sestávajícího ze dvou podlahových desek a z vrstvy minerální izolace (vrstvy jsou plošně slepeny již z výroby), lepení spojů, sešroubování v místě spojů, zatmelení spár.</v>
      </c>
      <c r="BB432" s="212"/>
      <c r="BC432" s="212"/>
      <c r="BD432" s="212"/>
      <c r="BE432" s="212"/>
      <c r="BF432" s="212"/>
      <c r="BG432" s="212"/>
      <c r="BH432" s="212"/>
    </row>
    <row r="433" spans="1:60" outlineLevel="1" x14ac:dyDescent="0.2">
      <c r="A433" s="236">
        <v>174</v>
      </c>
      <c r="B433" s="237" t="s">
        <v>621</v>
      </c>
      <c r="C433" s="247" t="s">
        <v>622</v>
      </c>
      <c r="D433" s="238" t="s">
        <v>226</v>
      </c>
      <c r="E433" s="239">
        <v>1</v>
      </c>
      <c r="F433" s="240">
        <v>1370</v>
      </c>
      <c r="G433" s="241">
        <f>ROUND(E433*F433,2)</f>
        <v>1370</v>
      </c>
      <c r="H433" s="240">
        <v>1145.58</v>
      </c>
      <c r="I433" s="241">
        <f>ROUND(E433*H433,2)</f>
        <v>1145.58</v>
      </c>
      <c r="J433" s="240">
        <v>224.42</v>
      </c>
      <c r="K433" s="241">
        <f>ROUND(E433*J433,2)</f>
        <v>224.42</v>
      </c>
      <c r="L433" s="241">
        <v>12</v>
      </c>
      <c r="M433" s="241">
        <f>G433*(1+L433/100)</f>
        <v>1534.4</v>
      </c>
      <c r="N433" s="239">
        <v>3.4250000000000003E-2</v>
      </c>
      <c r="O433" s="239">
        <f>ROUND(E433*N433,2)</f>
        <v>0.03</v>
      </c>
      <c r="P433" s="239">
        <v>0</v>
      </c>
      <c r="Q433" s="239">
        <f>ROUND(E433*P433,2)</f>
        <v>0</v>
      </c>
      <c r="R433" s="241" t="s">
        <v>227</v>
      </c>
      <c r="S433" s="241" t="s">
        <v>151</v>
      </c>
      <c r="T433" s="242" t="s">
        <v>151</v>
      </c>
      <c r="U433" s="222">
        <v>0.315</v>
      </c>
      <c r="V433" s="222">
        <f>ROUND(E433*U433,2)</f>
        <v>0.32</v>
      </c>
      <c r="W433" s="222"/>
      <c r="X433" s="222" t="s">
        <v>190</v>
      </c>
      <c r="Y433" s="222" t="s">
        <v>154</v>
      </c>
      <c r="Z433" s="212"/>
      <c r="AA433" s="212"/>
      <c r="AB433" s="212"/>
      <c r="AC433" s="212"/>
      <c r="AD433" s="212"/>
      <c r="AE433" s="212"/>
      <c r="AF433" s="212"/>
      <c r="AG433" s="212" t="s">
        <v>191</v>
      </c>
      <c r="AH433" s="212"/>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ht="22.5" outlineLevel="2" x14ac:dyDescent="0.2">
      <c r="A434" s="219"/>
      <c r="B434" s="220"/>
      <c r="C434" s="248" t="s">
        <v>620</v>
      </c>
      <c r="D434" s="243"/>
      <c r="E434" s="243"/>
      <c r="F434" s="243"/>
      <c r="G434" s="243"/>
      <c r="H434" s="222"/>
      <c r="I434" s="222"/>
      <c r="J434" s="222"/>
      <c r="K434" s="222"/>
      <c r="L434" s="222"/>
      <c r="M434" s="222"/>
      <c r="N434" s="221"/>
      <c r="O434" s="221"/>
      <c r="P434" s="221"/>
      <c r="Q434" s="221"/>
      <c r="R434" s="222"/>
      <c r="S434" s="222"/>
      <c r="T434" s="222"/>
      <c r="U434" s="222"/>
      <c r="V434" s="222"/>
      <c r="W434" s="222"/>
      <c r="X434" s="222"/>
      <c r="Y434" s="222"/>
      <c r="Z434" s="212"/>
      <c r="AA434" s="212"/>
      <c r="AB434" s="212"/>
      <c r="AC434" s="212"/>
      <c r="AD434" s="212"/>
      <c r="AE434" s="212"/>
      <c r="AF434" s="212"/>
      <c r="AG434" s="212" t="s">
        <v>157</v>
      </c>
      <c r="AH434" s="212"/>
      <c r="AI434" s="212"/>
      <c r="AJ434" s="212"/>
      <c r="AK434" s="212"/>
      <c r="AL434" s="212"/>
      <c r="AM434" s="212"/>
      <c r="AN434" s="212"/>
      <c r="AO434" s="212"/>
      <c r="AP434" s="212"/>
      <c r="AQ434" s="212"/>
      <c r="AR434" s="212"/>
      <c r="AS434" s="212"/>
      <c r="AT434" s="212"/>
      <c r="AU434" s="212"/>
      <c r="AV434" s="212"/>
      <c r="AW434" s="212"/>
      <c r="AX434" s="212"/>
      <c r="AY434" s="212"/>
      <c r="AZ434" s="212"/>
      <c r="BA434" s="245" t="str">
        <f>C434</f>
        <v>Umístění okrajových pásků, úprava dílců na potřebný rozměr, položení dílce sestávajícího ze dvou podlahových desek a z vrstvy minerální izolace (vrstvy jsou plošně slepeny již z výroby), lepení spojů, sešroubování v místě spojů, zatmelení spár.</v>
      </c>
      <c r="BB434" s="212"/>
      <c r="BC434" s="212"/>
      <c r="BD434" s="212"/>
      <c r="BE434" s="212"/>
      <c r="BF434" s="212"/>
      <c r="BG434" s="212"/>
      <c r="BH434" s="212"/>
    </row>
    <row r="435" spans="1:60" ht="22.5" outlineLevel="1" x14ac:dyDescent="0.2">
      <c r="A435" s="256">
        <v>175</v>
      </c>
      <c r="B435" s="257" t="s">
        <v>623</v>
      </c>
      <c r="C435" s="264" t="s">
        <v>624</v>
      </c>
      <c r="D435" s="258" t="s">
        <v>226</v>
      </c>
      <c r="E435" s="259">
        <v>1</v>
      </c>
      <c r="F435" s="260">
        <v>526</v>
      </c>
      <c r="G435" s="261">
        <f>ROUND(E435*F435,2)</f>
        <v>526</v>
      </c>
      <c r="H435" s="260">
        <v>347.9</v>
      </c>
      <c r="I435" s="261">
        <f>ROUND(E435*H435,2)</f>
        <v>347.9</v>
      </c>
      <c r="J435" s="260">
        <v>178.1</v>
      </c>
      <c r="K435" s="261">
        <f>ROUND(E435*J435,2)</f>
        <v>178.1</v>
      </c>
      <c r="L435" s="261">
        <v>12</v>
      </c>
      <c r="M435" s="261">
        <f>G435*(1+L435/100)</f>
        <v>589.12</v>
      </c>
      <c r="N435" s="259">
        <v>1.223E-2</v>
      </c>
      <c r="O435" s="259">
        <f>ROUND(E435*N435,2)</f>
        <v>0.01</v>
      </c>
      <c r="P435" s="259">
        <v>0</v>
      </c>
      <c r="Q435" s="259">
        <f>ROUND(E435*P435,2)</f>
        <v>0</v>
      </c>
      <c r="R435" s="261" t="s">
        <v>227</v>
      </c>
      <c r="S435" s="261" t="s">
        <v>151</v>
      </c>
      <c r="T435" s="262" t="s">
        <v>151</v>
      </c>
      <c r="U435" s="222">
        <v>0.25</v>
      </c>
      <c r="V435" s="222">
        <f>ROUND(E435*U435,2)</f>
        <v>0.25</v>
      </c>
      <c r="W435" s="222"/>
      <c r="X435" s="222" t="s">
        <v>190</v>
      </c>
      <c r="Y435" s="222" t="s">
        <v>154</v>
      </c>
      <c r="Z435" s="212"/>
      <c r="AA435" s="212"/>
      <c r="AB435" s="212"/>
      <c r="AC435" s="212"/>
      <c r="AD435" s="212"/>
      <c r="AE435" s="212"/>
      <c r="AF435" s="212"/>
      <c r="AG435" s="212" t="s">
        <v>191</v>
      </c>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x14ac:dyDescent="0.2">
      <c r="A436" s="229" t="s">
        <v>146</v>
      </c>
      <c r="B436" s="230" t="s">
        <v>87</v>
      </c>
      <c r="C436" s="246" t="s">
        <v>88</v>
      </c>
      <c r="D436" s="231"/>
      <c r="E436" s="232"/>
      <c r="F436" s="233"/>
      <c r="G436" s="233">
        <f>SUMIF(AG437:AG444,"&lt;&gt;NOR",G437:G444)</f>
        <v>162.4</v>
      </c>
      <c r="H436" s="233"/>
      <c r="I436" s="233">
        <f>SUM(I437:I444)</f>
        <v>2.9</v>
      </c>
      <c r="J436" s="233"/>
      <c r="K436" s="233">
        <f>SUM(K437:K444)</f>
        <v>159.5</v>
      </c>
      <c r="L436" s="233"/>
      <c r="M436" s="233">
        <f>SUM(M437:M444)</f>
        <v>181.88800000000001</v>
      </c>
      <c r="N436" s="232"/>
      <c r="O436" s="232">
        <f>SUM(O437:O444)</f>
        <v>0</v>
      </c>
      <c r="P436" s="232"/>
      <c r="Q436" s="232">
        <f>SUM(Q437:Q444)</f>
        <v>0</v>
      </c>
      <c r="R436" s="233"/>
      <c r="S436" s="233"/>
      <c r="T436" s="234"/>
      <c r="U436" s="228"/>
      <c r="V436" s="228">
        <f>SUM(V437:V444)</f>
        <v>0.3</v>
      </c>
      <c r="W436" s="228"/>
      <c r="X436" s="228"/>
      <c r="Y436" s="228"/>
      <c r="AG436" t="s">
        <v>147</v>
      </c>
    </row>
    <row r="437" spans="1:60" outlineLevel="1" x14ac:dyDescent="0.2">
      <c r="A437" s="236">
        <v>176</v>
      </c>
      <c r="B437" s="237" t="s">
        <v>625</v>
      </c>
      <c r="C437" s="247" t="s">
        <v>626</v>
      </c>
      <c r="D437" s="238" t="s">
        <v>226</v>
      </c>
      <c r="E437" s="239">
        <v>2</v>
      </c>
      <c r="F437" s="240">
        <v>7.7</v>
      </c>
      <c r="G437" s="241">
        <f>ROUND(E437*F437,2)</f>
        <v>15.4</v>
      </c>
      <c r="H437" s="240">
        <v>0</v>
      </c>
      <c r="I437" s="241">
        <f>ROUND(E437*H437,2)</f>
        <v>0</v>
      </c>
      <c r="J437" s="240">
        <v>7.7</v>
      </c>
      <c r="K437" s="241">
        <f>ROUND(E437*J437,2)</f>
        <v>15.4</v>
      </c>
      <c r="L437" s="241">
        <v>12</v>
      </c>
      <c r="M437" s="241">
        <f>G437*(1+L437/100)</f>
        <v>17.248000000000001</v>
      </c>
      <c r="N437" s="239">
        <v>0</v>
      </c>
      <c r="O437" s="239">
        <f>ROUND(E437*N437,2)</f>
        <v>0</v>
      </c>
      <c r="P437" s="239">
        <v>0</v>
      </c>
      <c r="Q437" s="239">
        <f>ROUND(E437*P437,2)</f>
        <v>0</v>
      </c>
      <c r="R437" s="241" t="s">
        <v>189</v>
      </c>
      <c r="S437" s="241" t="s">
        <v>151</v>
      </c>
      <c r="T437" s="242" t="s">
        <v>151</v>
      </c>
      <c r="U437" s="222">
        <v>0.02</v>
      </c>
      <c r="V437" s="222">
        <f>ROUND(E437*U437,2)</f>
        <v>0.04</v>
      </c>
      <c r="W437" s="222"/>
      <c r="X437" s="222" t="s">
        <v>190</v>
      </c>
      <c r="Y437" s="222" t="s">
        <v>154</v>
      </c>
      <c r="Z437" s="212"/>
      <c r="AA437" s="212"/>
      <c r="AB437" s="212"/>
      <c r="AC437" s="212"/>
      <c r="AD437" s="212"/>
      <c r="AE437" s="212"/>
      <c r="AF437" s="212"/>
      <c r="AG437" s="212" t="s">
        <v>191</v>
      </c>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2" x14ac:dyDescent="0.2">
      <c r="A438" s="219"/>
      <c r="B438" s="220"/>
      <c r="C438" s="250" t="s">
        <v>627</v>
      </c>
      <c r="D438" s="226"/>
      <c r="E438" s="227">
        <v>1</v>
      </c>
      <c r="F438" s="222"/>
      <c r="G438" s="222"/>
      <c r="H438" s="222"/>
      <c r="I438" s="222"/>
      <c r="J438" s="222"/>
      <c r="K438" s="222"/>
      <c r="L438" s="222"/>
      <c r="M438" s="222"/>
      <c r="N438" s="221"/>
      <c r="O438" s="221"/>
      <c r="P438" s="221"/>
      <c r="Q438" s="221"/>
      <c r="R438" s="222"/>
      <c r="S438" s="222"/>
      <c r="T438" s="222"/>
      <c r="U438" s="222"/>
      <c r="V438" s="222"/>
      <c r="W438" s="222"/>
      <c r="X438" s="222"/>
      <c r="Y438" s="222"/>
      <c r="Z438" s="212"/>
      <c r="AA438" s="212"/>
      <c r="AB438" s="212"/>
      <c r="AC438" s="212"/>
      <c r="AD438" s="212"/>
      <c r="AE438" s="212"/>
      <c r="AF438" s="212"/>
      <c r="AG438" s="212" t="s">
        <v>160</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3" x14ac:dyDescent="0.2">
      <c r="A439" s="219"/>
      <c r="B439" s="220"/>
      <c r="C439" s="250" t="s">
        <v>628</v>
      </c>
      <c r="D439" s="226"/>
      <c r="E439" s="227">
        <v>1</v>
      </c>
      <c r="F439" s="222"/>
      <c r="G439" s="222"/>
      <c r="H439" s="222"/>
      <c r="I439" s="222"/>
      <c r="J439" s="222"/>
      <c r="K439" s="222"/>
      <c r="L439" s="222"/>
      <c r="M439" s="222"/>
      <c r="N439" s="221"/>
      <c r="O439" s="221"/>
      <c r="P439" s="221"/>
      <c r="Q439" s="221"/>
      <c r="R439" s="222"/>
      <c r="S439" s="222"/>
      <c r="T439" s="222"/>
      <c r="U439" s="222"/>
      <c r="V439" s="222"/>
      <c r="W439" s="222"/>
      <c r="X439" s="222"/>
      <c r="Y439" s="222"/>
      <c r="Z439" s="212"/>
      <c r="AA439" s="212"/>
      <c r="AB439" s="212"/>
      <c r="AC439" s="212"/>
      <c r="AD439" s="212"/>
      <c r="AE439" s="212"/>
      <c r="AF439" s="212"/>
      <c r="AG439" s="212" t="s">
        <v>160</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1" x14ac:dyDescent="0.2">
      <c r="A440" s="236">
        <v>177</v>
      </c>
      <c r="B440" s="237" t="s">
        <v>629</v>
      </c>
      <c r="C440" s="247" t="s">
        <v>630</v>
      </c>
      <c r="D440" s="238" t="s">
        <v>226</v>
      </c>
      <c r="E440" s="239">
        <v>2</v>
      </c>
      <c r="F440" s="240">
        <v>73.5</v>
      </c>
      <c r="G440" s="241">
        <f>ROUND(E440*F440,2)</f>
        <v>147</v>
      </c>
      <c r="H440" s="240">
        <v>1.45</v>
      </c>
      <c r="I440" s="241">
        <f>ROUND(E440*H440,2)</f>
        <v>2.9</v>
      </c>
      <c r="J440" s="240">
        <v>72.05</v>
      </c>
      <c r="K440" s="241">
        <f>ROUND(E440*J440,2)</f>
        <v>144.1</v>
      </c>
      <c r="L440" s="241">
        <v>12</v>
      </c>
      <c r="M440" s="241">
        <f>G440*(1+L440/100)</f>
        <v>164.64000000000001</v>
      </c>
      <c r="N440" s="239">
        <v>1.0000000000000001E-5</v>
      </c>
      <c r="O440" s="239">
        <f>ROUND(E440*N440,2)</f>
        <v>0</v>
      </c>
      <c r="P440" s="239">
        <v>0</v>
      </c>
      <c r="Q440" s="239">
        <f>ROUND(E440*P440,2)</f>
        <v>0</v>
      </c>
      <c r="R440" s="241" t="s">
        <v>189</v>
      </c>
      <c r="S440" s="241" t="s">
        <v>151</v>
      </c>
      <c r="T440" s="242" t="s">
        <v>151</v>
      </c>
      <c r="U440" s="222">
        <v>0.13</v>
      </c>
      <c r="V440" s="222">
        <f>ROUND(E440*U440,2)</f>
        <v>0.26</v>
      </c>
      <c r="W440" s="222"/>
      <c r="X440" s="222" t="s">
        <v>190</v>
      </c>
      <c r="Y440" s="222" t="s">
        <v>154</v>
      </c>
      <c r="Z440" s="212"/>
      <c r="AA440" s="212"/>
      <c r="AB440" s="212"/>
      <c r="AC440" s="212"/>
      <c r="AD440" s="212"/>
      <c r="AE440" s="212"/>
      <c r="AF440" s="212"/>
      <c r="AG440" s="212" t="s">
        <v>191</v>
      </c>
      <c r="AH440" s="212"/>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2" x14ac:dyDescent="0.2">
      <c r="A441" s="219"/>
      <c r="B441" s="220"/>
      <c r="C441" s="248" t="s">
        <v>1165</v>
      </c>
      <c r="D441" s="243"/>
      <c r="E441" s="243"/>
      <c r="F441" s="243"/>
      <c r="G441" s="243"/>
      <c r="H441" s="222"/>
      <c r="I441" s="222"/>
      <c r="J441" s="222"/>
      <c r="K441" s="222"/>
      <c r="L441" s="222"/>
      <c r="M441" s="222"/>
      <c r="N441" s="221"/>
      <c r="O441" s="221"/>
      <c r="P441" s="221"/>
      <c r="Q441" s="221"/>
      <c r="R441" s="222"/>
      <c r="S441" s="222"/>
      <c r="T441" s="222"/>
      <c r="U441" s="222"/>
      <c r="V441" s="222"/>
      <c r="W441" s="222"/>
      <c r="X441" s="222"/>
      <c r="Y441" s="222"/>
      <c r="Z441" s="212"/>
      <c r="AA441" s="212"/>
      <c r="AB441" s="212"/>
      <c r="AC441" s="212"/>
      <c r="AD441" s="212"/>
      <c r="AE441" s="212"/>
      <c r="AF441" s="212"/>
      <c r="AG441" s="212" t="s">
        <v>157</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ht="22.5" outlineLevel="3" x14ac:dyDescent="0.2">
      <c r="A442" s="219"/>
      <c r="B442" s="220"/>
      <c r="C442" s="249" t="s">
        <v>631</v>
      </c>
      <c r="D442" s="244"/>
      <c r="E442" s="244"/>
      <c r="F442" s="244"/>
      <c r="G442" s="244"/>
      <c r="H442" s="222"/>
      <c r="I442" s="222"/>
      <c r="J442" s="222"/>
      <c r="K442" s="222"/>
      <c r="L442" s="222"/>
      <c r="M442" s="222"/>
      <c r="N442" s="221"/>
      <c r="O442" s="221"/>
      <c r="P442" s="221"/>
      <c r="Q442" s="221"/>
      <c r="R442" s="222"/>
      <c r="S442" s="222"/>
      <c r="T442" s="222"/>
      <c r="U442" s="222"/>
      <c r="V442" s="222"/>
      <c r="W442" s="222"/>
      <c r="X442" s="222"/>
      <c r="Y442" s="222"/>
      <c r="Z442" s="212"/>
      <c r="AA442" s="212"/>
      <c r="AB442" s="212"/>
      <c r="AC442" s="212"/>
      <c r="AD442" s="212"/>
      <c r="AE442" s="212"/>
      <c r="AF442" s="212"/>
      <c r="AG442" s="212" t="s">
        <v>157</v>
      </c>
      <c r="AH442" s="212"/>
      <c r="AI442" s="212"/>
      <c r="AJ442" s="212"/>
      <c r="AK442" s="212"/>
      <c r="AL442" s="212"/>
      <c r="AM442" s="212"/>
      <c r="AN442" s="212"/>
      <c r="AO442" s="212"/>
      <c r="AP442" s="212"/>
      <c r="AQ442" s="212"/>
      <c r="AR442" s="212"/>
      <c r="AS442" s="212"/>
      <c r="AT442" s="212"/>
      <c r="AU442" s="212"/>
      <c r="AV442" s="212"/>
      <c r="AW442" s="212"/>
      <c r="AX442" s="212"/>
      <c r="AY442" s="212"/>
      <c r="AZ442" s="212"/>
      <c r="BA442" s="245" t="str">
        <f>C442</f>
        <v>Do závěrečného čištění se zahrnují i plochy místností, chodeb a schodišť, v níchž se adaptační  práce neprováděly, ale dopravoval se jimi materiál.</v>
      </c>
      <c r="BB442" s="212"/>
      <c r="BC442" s="212"/>
      <c r="BD442" s="212"/>
      <c r="BE442" s="212"/>
      <c r="BF442" s="212"/>
      <c r="BG442" s="212"/>
      <c r="BH442" s="212"/>
    </row>
    <row r="443" spans="1:60" outlineLevel="2" x14ac:dyDescent="0.2">
      <c r="A443" s="219"/>
      <c r="B443" s="220"/>
      <c r="C443" s="250" t="s">
        <v>632</v>
      </c>
      <c r="D443" s="226"/>
      <c r="E443" s="227">
        <v>1</v>
      </c>
      <c r="F443" s="222"/>
      <c r="G443" s="222"/>
      <c r="H443" s="222"/>
      <c r="I443" s="222"/>
      <c r="J443" s="222"/>
      <c r="K443" s="222"/>
      <c r="L443" s="222"/>
      <c r="M443" s="222"/>
      <c r="N443" s="221"/>
      <c r="O443" s="221"/>
      <c r="P443" s="221"/>
      <c r="Q443" s="221"/>
      <c r="R443" s="222"/>
      <c r="S443" s="222"/>
      <c r="T443" s="222"/>
      <c r="U443" s="222"/>
      <c r="V443" s="222"/>
      <c r="W443" s="222"/>
      <c r="X443" s="222"/>
      <c r="Y443" s="222"/>
      <c r="Z443" s="212"/>
      <c r="AA443" s="212"/>
      <c r="AB443" s="212"/>
      <c r="AC443" s="212"/>
      <c r="AD443" s="212"/>
      <c r="AE443" s="212"/>
      <c r="AF443" s="212"/>
      <c r="AG443" s="212" t="s">
        <v>160</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3" x14ac:dyDescent="0.2">
      <c r="A444" s="219"/>
      <c r="B444" s="220"/>
      <c r="C444" s="250" t="s">
        <v>633</v>
      </c>
      <c r="D444" s="226"/>
      <c r="E444" s="227">
        <v>1</v>
      </c>
      <c r="F444" s="222"/>
      <c r="G444" s="222"/>
      <c r="H444" s="222"/>
      <c r="I444" s="222"/>
      <c r="J444" s="222"/>
      <c r="K444" s="222"/>
      <c r="L444" s="222"/>
      <c r="M444" s="222"/>
      <c r="N444" s="221"/>
      <c r="O444" s="221"/>
      <c r="P444" s="221"/>
      <c r="Q444" s="221"/>
      <c r="R444" s="222"/>
      <c r="S444" s="222"/>
      <c r="T444" s="222"/>
      <c r="U444" s="222"/>
      <c r="V444" s="222"/>
      <c r="W444" s="222"/>
      <c r="X444" s="222"/>
      <c r="Y444" s="222"/>
      <c r="Z444" s="212"/>
      <c r="AA444" s="212"/>
      <c r="AB444" s="212"/>
      <c r="AC444" s="212"/>
      <c r="AD444" s="212"/>
      <c r="AE444" s="212"/>
      <c r="AF444" s="212"/>
      <c r="AG444" s="212" t="s">
        <v>160</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x14ac:dyDescent="0.2">
      <c r="A445" s="229" t="s">
        <v>146</v>
      </c>
      <c r="B445" s="230" t="s">
        <v>89</v>
      </c>
      <c r="C445" s="246" t="s">
        <v>90</v>
      </c>
      <c r="D445" s="231"/>
      <c r="E445" s="232"/>
      <c r="F445" s="233"/>
      <c r="G445" s="233">
        <f>SUMIF(AG446:AG560,"&lt;&gt;NOR",G446:G560)</f>
        <v>23228</v>
      </c>
      <c r="H445" s="233"/>
      <c r="I445" s="233">
        <f>SUM(I446:I560)</f>
        <v>8495.0400000000027</v>
      </c>
      <c r="J445" s="233"/>
      <c r="K445" s="233">
        <f>SUM(K446:K560)</f>
        <v>14732.959999999997</v>
      </c>
      <c r="L445" s="233"/>
      <c r="M445" s="233">
        <f>SUM(M446:M560)</f>
        <v>26015.360000000004</v>
      </c>
      <c r="N445" s="232"/>
      <c r="O445" s="232">
        <f>SUM(O446:O560)</f>
        <v>0.30000000000000004</v>
      </c>
      <c r="P445" s="232"/>
      <c r="Q445" s="232">
        <f>SUM(Q446:Q560)</f>
        <v>0</v>
      </c>
      <c r="R445" s="233"/>
      <c r="S445" s="233"/>
      <c r="T445" s="234"/>
      <c r="U445" s="228"/>
      <c r="V445" s="228">
        <f>SUM(V446:V560)</f>
        <v>19.18</v>
      </c>
      <c r="W445" s="228"/>
      <c r="X445" s="228"/>
      <c r="Y445" s="228"/>
      <c r="AG445" t="s">
        <v>147</v>
      </c>
    </row>
    <row r="446" spans="1:60" ht="33.75" outlineLevel="1" x14ac:dyDescent="0.2">
      <c r="A446" s="236">
        <v>178</v>
      </c>
      <c r="B446" s="237" t="s">
        <v>634</v>
      </c>
      <c r="C446" s="247" t="s">
        <v>635</v>
      </c>
      <c r="D446" s="238" t="s">
        <v>278</v>
      </c>
      <c r="E446" s="239">
        <v>1</v>
      </c>
      <c r="F446" s="240">
        <v>515</v>
      </c>
      <c r="G446" s="241">
        <f>ROUND(E446*F446,2)</f>
        <v>515</v>
      </c>
      <c r="H446" s="240">
        <v>192.3</v>
      </c>
      <c r="I446" s="241">
        <f>ROUND(E446*H446,2)</f>
        <v>192.3</v>
      </c>
      <c r="J446" s="240">
        <v>322.7</v>
      </c>
      <c r="K446" s="241">
        <f>ROUND(E446*J446,2)</f>
        <v>322.7</v>
      </c>
      <c r="L446" s="241">
        <v>12</v>
      </c>
      <c r="M446" s="241">
        <f>G446*(1+L446/100)</f>
        <v>576.80000000000007</v>
      </c>
      <c r="N446" s="239">
        <v>5.9199999999999999E-3</v>
      </c>
      <c r="O446" s="239">
        <f>ROUND(E446*N446,2)</f>
        <v>0.01</v>
      </c>
      <c r="P446" s="239">
        <v>0</v>
      </c>
      <c r="Q446" s="239">
        <f>ROUND(E446*P446,2)</f>
        <v>0</v>
      </c>
      <c r="R446" s="241" t="s">
        <v>227</v>
      </c>
      <c r="S446" s="241" t="s">
        <v>151</v>
      </c>
      <c r="T446" s="242" t="s">
        <v>151</v>
      </c>
      <c r="U446" s="222">
        <v>0.42</v>
      </c>
      <c r="V446" s="222">
        <f>ROUND(E446*U446,2)</f>
        <v>0.42</v>
      </c>
      <c r="W446" s="222"/>
      <c r="X446" s="222" t="s">
        <v>190</v>
      </c>
      <c r="Y446" s="222" t="s">
        <v>154</v>
      </c>
      <c r="Z446" s="212"/>
      <c r="AA446" s="212"/>
      <c r="AB446" s="212"/>
      <c r="AC446" s="212"/>
      <c r="AD446" s="212"/>
      <c r="AE446" s="212"/>
      <c r="AF446" s="212"/>
      <c r="AG446" s="212" t="s">
        <v>191</v>
      </c>
      <c r="AH446" s="212"/>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2" x14ac:dyDescent="0.2">
      <c r="A447" s="219"/>
      <c r="B447" s="220"/>
      <c r="C447" s="248" t="s">
        <v>1166</v>
      </c>
      <c r="D447" s="243"/>
      <c r="E447" s="243"/>
      <c r="F447" s="243"/>
      <c r="G447" s="243"/>
      <c r="H447" s="222"/>
      <c r="I447" s="222"/>
      <c r="J447" s="222"/>
      <c r="K447" s="222"/>
      <c r="L447" s="222"/>
      <c r="M447" s="222"/>
      <c r="N447" s="221"/>
      <c r="O447" s="221"/>
      <c r="P447" s="221"/>
      <c r="Q447" s="221"/>
      <c r="R447" s="222"/>
      <c r="S447" s="222"/>
      <c r="T447" s="222"/>
      <c r="U447" s="222"/>
      <c r="V447" s="222"/>
      <c r="W447" s="222"/>
      <c r="X447" s="222"/>
      <c r="Y447" s="222"/>
      <c r="Z447" s="212"/>
      <c r="AA447" s="212"/>
      <c r="AB447" s="212"/>
      <c r="AC447" s="212"/>
      <c r="AD447" s="212"/>
      <c r="AE447" s="212"/>
      <c r="AF447" s="212"/>
      <c r="AG447" s="212" t="s">
        <v>157</v>
      </c>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3" x14ac:dyDescent="0.2">
      <c r="A448" s="219"/>
      <c r="B448" s="220"/>
      <c r="C448" s="249" t="s">
        <v>636</v>
      </c>
      <c r="D448" s="244"/>
      <c r="E448" s="244"/>
      <c r="F448" s="244"/>
      <c r="G448" s="244"/>
      <c r="H448" s="222"/>
      <c r="I448" s="222"/>
      <c r="J448" s="222"/>
      <c r="K448" s="222"/>
      <c r="L448" s="222"/>
      <c r="M448" s="222"/>
      <c r="N448" s="221"/>
      <c r="O448" s="221"/>
      <c r="P448" s="221"/>
      <c r="Q448" s="221"/>
      <c r="R448" s="222"/>
      <c r="S448" s="222"/>
      <c r="T448" s="222"/>
      <c r="U448" s="222"/>
      <c r="V448" s="222"/>
      <c r="W448" s="222"/>
      <c r="X448" s="222"/>
      <c r="Y448" s="222"/>
      <c r="Z448" s="212"/>
      <c r="AA448" s="212"/>
      <c r="AB448" s="212"/>
      <c r="AC448" s="212"/>
      <c r="AD448" s="212"/>
      <c r="AE448" s="212"/>
      <c r="AF448" s="212"/>
      <c r="AG448" s="212" t="s">
        <v>157</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3" x14ac:dyDescent="0.2">
      <c r="A449" s="219"/>
      <c r="B449" s="220"/>
      <c r="C449" s="249" t="s">
        <v>637</v>
      </c>
      <c r="D449" s="244"/>
      <c r="E449" s="244"/>
      <c r="F449" s="244"/>
      <c r="G449" s="244"/>
      <c r="H449" s="222"/>
      <c r="I449" s="222"/>
      <c r="J449" s="222"/>
      <c r="K449" s="222"/>
      <c r="L449" s="222"/>
      <c r="M449" s="222"/>
      <c r="N449" s="221"/>
      <c r="O449" s="221"/>
      <c r="P449" s="221"/>
      <c r="Q449" s="221"/>
      <c r="R449" s="222"/>
      <c r="S449" s="222"/>
      <c r="T449" s="222"/>
      <c r="U449" s="222"/>
      <c r="V449" s="222"/>
      <c r="W449" s="222"/>
      <c r="X449" s="222"/>
      <c r="Y449" s="222"/>
      <c r="Z449" s="212"/>
      <c r="AA449" s="212"/>
      <c r="AB449" s="212"/>
      <c r="AC449" s="212"/>
      <c r="AD449" s="212"/>
      <c r="AE449" s="212"/>
      <c r="AF449" s="212"/>
      <c r="AG449" s="212" t="s">
        <v>157</v>
      </c>
      <c r="AH449" s="212"/>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3" x14ac:dyDescent="0.2">
      <c r="A450" s="219"/>
      <c r="B450" s="220"/>
      <c r="C450" s="249" t="s">
        <v>412</v>
      </c>
      <c r="D450" s="244"/>
      <c r="E450" s="244"/>
      <c r="F450" s="244"/>
      <c r="G450" s="244"/>
      <c r="H450" s="222"/>
      <c r="I450" s="222"/>
      <c r="J450" s="222"/>
      <c r="K450" s="222"/>
      <c r="L450" s="222"/>
      <c r="M450" s="222"/>
      <c r="N450" s="221"/>
      <c r="O450" s="221"/>
      <c r="P450" s="221"/>
      <c r="Q450" s="221"/>
      <c r="R450" s="222"/>
      <c r="S450" s="222"/>
      <c r="T450" s="222"/>
      <c r="U450" s="222"/>
      <c r="V450" s="222"/>
      <c r="W450" s="222"/>
      <c r="X450" s="222"/>
      <c r="Y450" s="222"/>
      <c r="Z450" s="212"/>
      <c r="AA450" s="212"/>
      <c r="AB450" s="212"/>
      <c r="AC450" s="212"/>
      <c r="AD450" s="212"/>
      <c r="AE450" s="212"/>
      <c r="AF450" s="212"/>
      <c r="AG450" s="212" t="s">
        <v>157</v>
      </c>
      <c r="AH450" s="212"/>
      <c r="AI450" s="212"/>
      <c r="AJ450" s="212"/>
      <c r="AK450" s="212"/>
      <c r="AL450" s="212"/>
      <c r="AM450" s="212"/>
      <c r="AN450" s="212"/>
      <c r="AO450" s="212"/>
      <c r="AP450" s="212"/>
      <c r="AQ450" s="212"/>
      <c r="AR450" s="212"/>
      <c r="AS450" s="212"/>
      <c r="AT450" s="212"/>
      <c r="AU450" s="212"/>
      <c r="AV450" s="212"/>
      <c r="AW450" s="212"/>
      <c r="AX450" s="212"/>
      <c r="AY450" s="212"/>
      <c r="AZ450" s="212"/>
      <c r="BA450" s="245" t="str">
        <f>C450</f>
        <v>- standardního tmelení Q2, to je: základní tmelení Q1+ dodatečné tmelení (tmelení najemno) a případné přebroušení.</v>
      </c>
      <c r="BB450" s="212"/>
      <c r="BC450" s="212"/>
      <c r="BD450" s="212"/>
      <c r="BE450" s="212"/>
      <c r="BF450" s="212"/>
      <c r="BG450" s="212"/>
      <c r="BH450" s="212"/>
    </row>
    <row r="451" spans="1:60" ht="33.75" outlineLevel="1" x14ac:dyDescent="0.2">
      <c r="A451" s="236">
        <v>179</v>
      </c>
      <c r="B451" s="237" t="s">
        <v>638</v>
      </c>
      <c r="C451" s="247" t="s">
        <v>639</v>
      </c>
      <c r="D451" s="238" t="s">
        <v>278</v>
      </c>
      <c r="E451" s="239">
        <v>1</v>
      </c>
      <c r="F451" s="240">
        <v>524</v>
      </c>
      <c r="G451" s="241">
        <f>ROUND(E451*F451,2)</f>
        <v>524</v>
      </c>
      <c r="H451" s="240">
        <v>201.3</v>
      </c>
      <c r="I451" s="241">
        <f>ROUND(E451*H451,2)</f>
        <v>201.3</v>
      </c>
      <c r="J451" s="240">
        <v>322.7</v>
      </c>
      <c r="K451" s="241">
        <f>ROUND(E451*J451,2)</f>
        <v>322.7</v>
      </c>
      <c r="L451" s="241">
        <v>12</v>
      </c>
      <c r="M451" s="241">
        <f>G451*(1+L451/100)</f>
        <v>586.88000000000011</v>
      </c>
      <c r="N451" s="239">
        <v>6.4999999999999997E-3</v>
      </c>
      <c r="O451" s="239">
        <f>ROUND(E451*N451,2)</f>
        <v>0.01</v>
      </c>
      <c r="P451" s="239">
        <v>0</v>
      </c>
      <c r="Q451" s="239">
        <f>ROUND(E451*P451,2)</f>
        <v>0</v>
      </c>
      <c r="R451" s="241" t="s">
        <v>227</v>
      </c>
      <c r="S451" s="241" t="s">
        <v>151</v>
      </c>
      <c r="T451" s="242" t="s">
        <v>151</v>
      </c>
      <c r="U451" s="222">
        <v>0.42</v>
      </c>
      <c r="V451" s="222">
        <f>ROUND(E451*U451,2)</f>
        <v>0.42</v>
      </c>
      <c r="W451" s="222"/>
      <c r="X451" s="222" t="s">
        <v>190</v>
      </c>
      <c r="Y451" s="222" t="s">
        <v>154</v>
      </c>
      <c r="Z451" s="212"/>
      <c r="AA451" s="212"/>
      <c r="AB451" s="212"/>
      <c r="AC451" s="212"/>
      <c r="AD451" s="212"/>
      <c r="AE451" s="212"/>
      <c r="AF451" s="212"/>
      <c r="AG451" s="212" t="s">
        <v>191</v>
      </c>
      <c r="AH451" s="212"/>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2" x14ac:dyDescent="0.2">
      <c r="A452" s="219"/>
      <c r="B452" s="220"/>
      <c r="C452" s="248" t="s">
        <v>1166</v>
      </c>
      <c r="D452" s="243"/>
      <c r="E452" s="243"/>
      <c r="F452" s="243"/>
      <c r="G452" s="243"/>
      <c r="H452" s="222"/>
      <c r="I452" s="222"/>
      <c r="J452" s="222"/>
      <c r="K452" s="222"/>
      <c r="L452" s="222"/>
      <c r="M452" s="222"/>
      <c r="N452" s="221"/>
      <c r="O452" s="221"/>
      <c r="P452" s="221"/>
      <c r="Q452" s="221"/>
      <c r="R452" s="222"/>
      <c r="S452" s="222"/>
      <c r="T452" s="222"/>
      <c r="U452" s="222"/>
      <c r="V452" s="222"/>
      <c r="W452" s="222"/>
      <c r="X452" s="222"/>
      <c r="Y452" s="222"/>
      <c r="Z452" s="212"/>
      <c r="AA452" s="212"/>
      <c r="AB452" s="212"/>
      <c r="AC452" s="212"/>
      <c r="AD452" s="212"/>
      <c r="AE452" s="212"/>
      <c r="AF452" s="212"/>
      <c r="AG452" s="212" t="s">
        <v>157</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3" x14ac:dyDescent="0.2">
      <c r="A453" s="219"/>
      <c r="B453" s="220"/>
      <c r="C453" s="249" t="s">
        <v>636</v>
      </c>
      <c r="D453" s="244"/>
      <c r="E453" s="244"/>
      <c r="F453" s="244"/>
      <c r="G453" s="244"/>
      <c r="H453" s="222"/>
      <c r="I453" s="222"/>
      <c r="J453" s="222"/>
      <c r="K453" s="222"/>
      <c r="L453" s="222"/>
      <c r="M453" s="222"/>
      <c r="N453" s="221"/>
      <c r="O453" s="221"/>
      <c r="P453" s="221"/>
      <c r="Q453" s="221"/>
      <c r="R453" s="222"/>
      <c r="S453" s="222"/>
      <c r="T453" s="222"/>
      <c r="U453" s="222"/>
      <c r="V453" s="222"/>
      <c r="W453" s="222"/>
      <c r="X453" s="222"/>
      <c r="Y453" s="222"/>
      <c r="Z453" s="212"/>
      <c r="AA453" s="212"/>
      <c r="AB453" s="212"/>
      <c r="AC453" s="212"/>
      <c r="AD453" s="212"/>
      <c r="AE453" s="212"/>
      <c r="AF453" s="212"/>
      <c r="AG453" s="212" t="s">
        <v>157</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3" x14ac:dyDescent="0.2">
      <c r="A454" s="219"/>
      <c r="B454" s="220"/>
      <c r="C454" s="249" t="s">
        <v>637</v>
      </c>
      <c r="D454" s="244"/>
      <c r="E454" s="244"/>
      <c r="F454" s="244"/>
      <c r="G454" s="244"/>
      <c r="H454" s="222"/>
      <c r="I454" s="222"/>
      <c r="J454" s="222"/>
      <c r="K454" s="222"/>
      <c r="L454" s="222"/>
      <c r="M454" s="222"/>
      <c r="N454" s="221"/>
      <c r="O454" s="221"/>
      <c r="P454" s="221"/>
      <c r="Q454" s="221"/>
      <c r="R454" s="222"/>
      <c r="S454" s="222"/>
      <c r="T454" s="222"/>
      <c r="U454" s="222"/>
      <c r="V454" s="222"/>
      <c r="W454" s="222"/>
      <c r="X454" s="222"/>
      <c r="Y454" s="222"/>
      <c r="Z454" s="212"/>
      <c r="AA454" s="212"/>
      <c r="AB454" s="212"/>
      <c r="AC454" s="212"/>
      <c r="AD454" s="212"/>
      <c r="AE454" s="212"/>
      <c r="AF454" s="212"/>
      <c r="AG454" s="212" t="s">
        <v>157</v>
      </c>
      <c r="AH454" s="212"/>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3" x14ac:dyDescent="0.2">
      <c r="A455" s="219"/>
      <c r="B455" s="220"/>
      <c r="C455" s="249" t="s">
        <v>412</v>
      </c>
      <c r="D455" s="244"/>
      <c r="E455" s="244"/>
      <c r="F455" s="244"/>
      <c r="G455" s="244"/>
      <c r="H455" s="222"/>
      <c r="I455" s="222"/>
      <c r="J455" s="222"/>
      <c r="K455" s="222"/>
      <c r="L455" s="222"/>
      <c r="M455" s="222"/>
      <c r="N455" s="221"/>
      <c r="O455" s="221"/>
      <c r="P455" s="221"/>
      <c r="Q455" s="221"/>
      <c r="R455" s="222"/>
      <c r="S455" s="222"/>
      <c r="T455" s="222"/>
      <c r="U455" s="222"/>
      <c r="V455" s="222"/>
      <c r="W455" s="222"/>
      <c r="X455" s="222"/>
      <c r="Y455" s="222"/>
      <c r="Z455" s="212"/>
      <c r="AA455" s="212"/>
      <c r="AB455" s="212"/>
      <c r="AC455" s="212"/>
      <c r="AD455" s="212"/>
      <c r="AE455" s="212"/>
      <c r="AF455" s="212"/>
      <c r="AG455" s="212" t="s">
        <v>157</v>
      </c>
      <c r="AH455" s="212"/>
      <c r="AI455" s="212"/>
      <c r="AJ455" s="212"/>
      <c r="AK455" s="212"/>
      <c r="AL455" s="212"/>
      <c r="AM455" s="212"/>
      <c r="AN455" s="212"/>
      <c r="AO455" s="212"/>
      <c r="AP455" s="212"/>
      <c r="AQ455" s="212"/>
      <c r="AR455" s="212"/>
      <c r="AS455" s="212"/>
      <c r="AT455" s="212"/>
      <c r="AU455" s="212"/>
      <c r="AV455" s="212"/>
      <c r="AW455" s="212"/>
      <c r="AX455" s="212"/>
      <c r="AY455" s="212"/>
      <c r="AZ455" s="212"/>
      <c r="BA455" s="245" t="str">
        <f>C455</f>
        <v>- standardního tmelení Q2, to je: základní tmelení Q1+ dodatečné tmelení (tmelení najemno) a případné přebroušení.</v>
      </c>
      <c r="BB455" s="212"/>
      <c r="BC455" s="212"/>
      <c r="BD455" s="212"/>
      <c r="BE455" s="212"/>
      <c r="BF455" s="212"/>
      <c r="BG455" s="212"/>
      <c r="BH455" s="212"/>
    </row>
    <row r="456" spans="1:60" ht="33.75" outlineLevel="1" x14ac:dyDescent="0.2">
      <c r="A456" s="236">
        <v>180</v>
      </c>
      <c r="B456" s="237" t="s">
        <v>640</v>
      </c>
      <c r="C456" s="247" t="s">
        <v>641</v>
      </c>
      <c r="D456" s="238" t="s">
        <v>278</v>
      </c>
      <c r="E456" s="239">
        <v>1</v>
      </c>
      <c r="F456" s="240">
        <v>545</v>
      </c>
      <c r="G456" s="241">
        <f>ROUND(E456*F456,2)</f>
        <v>545</v>
      </c>
      <c r="H456" s="240">
        <v>222.3</v>
      </c>
      <c r="I456" s="241">
        <f>ROUND(E456*H456,2)</f>
        <v>222.3</v>
      </c>
      <c r="J456" s="240">
        <v>322.7</v>
      </c>
      <c r="K456" s="241">
        <f>ROUND(E456*J456,2)</f>
        <v>322.7</v>
      </c>
      <c r="L456" s="241">
        <v>12</v>
      </c>
      <c r="M456" s="241">
        <f>G456*(1+L456/100)</f>
        <v>610.40000000000009</v>
      </c>
      <c r="N456" s="239">
        <v>5.9699999999999996E-3</v>
      </c>
      <c r="O456" s="239">
        <f>ROUND(E456*N456,2)</f>
        <v>0.01</v>
      </c>
      <c r="P456" s="239">
        <v>0</v>
      </c>
      <c r="Q456" s="239">
        <f>ROUND(E456*P456,2)</f>
        <v>0</v>
      </c>
      <c r="R456" s="241" t="s">
        <v>227</v>
      </c>
      <c r="S456" s="241" t="s">
        <v>151</v>
      </c>
      <c r="T456" s="242" t="s">
        <v>151</v>
      </c>
      <c r="U456" s="222">
        <v>0.42</v>
      </c>
      <c r="V456" s="222">
        <f>ROUND(E456*U456,2)</f>
        <v>0.42</v>
      </c>
      <c r="W456" s="222"/>
      <c r="X456" s="222" t="s">
        <v>190</v>
      </c>
      <c r="Y456" s="222" t="s">
        <v>154</v>
      </c>
      <c r="Z456" s="212"/>
      <c r="AA456" s="212"/>
      <c r="AB456" s="212"/>
      <c r="AC456" s="212"/>
      <c r="AD456" s="212"/>
      <c r="AE456" s="212"/>
      <c r="AF456" s="212"/>
      <c r="AG456" s="212" t="s">
        <v>191</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2" x14ac:dyDescent="0.2">
      <c r="A457" s="219"/>
      <c r="B457" s="220"/>
      <c r="C457" s="248" t="s">
        <v>1166</v>
      </c>
      <c r="D457" s="243"/>
      <c r="E457" s="243"/>
      <c r="F457" s="243"/>
      <c r="G457" s="243"/>
      <c r="H457" s="222"/>
      <c r="I457" s="222"/>
      <c r="J457" s="222"/>
      <c r="K457" s="222"/>
      <c r="L457" s="222"/>
      <c r="M457" s="222"/>
      <c r="N457" s="221"/>
      <c r="O457" s="221"/>
      <c r="P457" s="221"/>
      <c r="Q457" s="221"/>
      <c r="R457" s="222"/>
      <c r="S457" s="222"/>
      <c r="T457" s="222"/>
      <c r="U457" s="222"/>
      <c r="V457" s="222"/>
      <c r="W457" s="222"/>
      <c r="X457" s="222"/>
      <c r="Y457" s="222"/>
      <c r="Z457" s="212"/>
      <c r="AA457" s="212"/>
      <c r="AB457" s="212"/>
      <c r="AC457" s="212"/>
      <c r="AD457" s="212"/>
      <c r="AE457" s="212"/>
      <c r="AF457" s="212"/>
      <c r="AG457" s="212" t="s">
        <v>157</v>
      </c>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3" x14ac:dyDescent="0.2">
      <c r="A458" s="219"/>
      <c r="B458" s="220"/>
      <c r="C458" s="249" t="s">
        <v>636</v>
      </c>
      <c r="D458" s="244"/>
      <c r="E458" s="244"/>
      <c r="F458" s="244"/>
      <c r="G458" s="244"/>
      <c r="H458" s="222"/>
      <c r="I458" s="222"/>
      <c r="J458" s="222"/>
      <c r="K458" s="222"/>
      <c r="L458" s="222"/>
      <c r="M458" s="222"/>
      <c r="N458" s="221"/>
      <c r="O458" s="221"/>
      <c r="P458" s="221"/>
      <c r="Q458" s="221"/>
      <c r="R458" s="222"/>
      <c r="S458" s="222"/>
      <c r="T458" s="222"/>
      <c r="U458" s="222"/>
      <c r="V458" s="222"/>
      <c r="W458" s="222"/>
      <c r="X458" s="222"/>
      <c r="Y458" s="222"/>
      <c r="Z458" s="212"/>
      <c r="AA458" s="212"/>
      <c r="AB458" s="212"/>
      <c r="AC458" s="212"/>
      <c r="AD458" s="212"/>
      <c r="AE458" s="212"/>
      <c r="AF458" s="212"/>
      <c r="AG458" s="212" t="s">
        <v>157</v>
      </c>
      <c r="AH458" s="212"/>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3" x14ac:dyDescent="0.2">
      <c r="A459" s="219"/>
      <c r="B459" s="220"/>
      <c r="C459" s="249" t="s">
        <v>637</v>
      </c>
      <c r="D459" s="244"/>
      <c r="E459" s="244"/>
      <c r="F459" s="244"/>
      <c r="G459" s="244"/>
      <c r="H459" s="222"/>
      <c r="I459" s="222"/>
      <c r="J459" s="222"/>
      <c r="K459" s="222"/>
      <c r="L459" s="222"/>
      <c r="M459" s="222"/>
      <c r="N459" s="221"/>
      <c r="O459" s="221"/>
      <c r="P459" s="221"/>
      <c r="Q459" s="221"/>
      <c r="R459" s="222"/>
      <c r="S459" s="222"/>
      <c r="T459" s="222"/>
      <c r="U459" s="222"/>
      <c r="V459" s="222"/>
      <c r="W459" s="222"/>
      <c r="X459" s="222"/>
      <c r="Y459" s="222"/>
      <c r="Z459" s="212"/>
      <c r="AA459" s="212"/>
      <c r="AB459" s="212"/>
      <c r="AC459" s="212"/>
      <c r="AD459" s="212"/>
      <c r="AE459" s="212"/>
      <c r="AF459" s="212"/>
      <c r="AG459" s="212" t="s">
        <v>157</v>
      </c>
      <c r="AH459" s="212"/>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3" x14ac:dyDescent="0.2">
      <c r="A460" s="219"/>
      <c r="B460" s="220"/>
      <c r="C460" s="249" t="s">
        <v>412</v>
      </c>
      <c r="D460" s="244"/>
      <c r="E460" s="244"/>
      <c r="F460" s="244"/>
      <c r="G460" s="244"/>
      <c r="H460" s="222"/>
      <c r="I460" s="222"/>
      <c r="J460" s="222"/>
      <c r="K460" s="222"/>
      <c r="L460" s="222"/>
      <c r="M460" s="222"/>
      <c r="N460" s="221"/>
      <c r="O460" s="221"/>
      <c r="P460" s="221"/>
      <c r="Q460" s="221"/>
      <c r="R460" s="222"/>
      <c r="S460" s="222"/>
      <c r="T460" s="222"/>
      <c r="U460" s="222"/>
      <c r="V460" s="222"/>
      <c r="W460" s="222"/>
      <c r="X460" s="222"/>
      <c r="Y460" s="222"/>
      <c r="Z460" s="212"/>
      <c r="AA460" s="212"/>
      <c r="AB460" s="212"/>
      <c r="AC460" s="212"/>
      <c r="AD460" s="212"/>
      <c r="AE460" s="212"/>
      <c r="AF460" s="212"/>
      <c r="AG460" s="212" t="s">
        <v>157</v>
      </c>
      <c r="AH460" s="212"/>
      <c r="AI460" s="212"/>
      <c r="AJ460" s="212"/>
      <c r="AK460" s="212"/>
      <c r="AL460" s="212"/>
      <c r="AM460" s="212"/>
      <c r="AN460" s="212"/>
      <c r="AO460" s="212"/>
      <c r="AP460" s="212"/>
      <c r="AQ460" s="212"/>
      <c r="AR460" s="212"/>
      <c r="AS460" s="212"/>
      <c r="AT460" s="212"/>
      <c r="AU460" s="212"/>
      <c r="AV460" s="212"/>
      <c r="AW460" s="212"/>
      <c r="AX460" s="212"/>
      <c r="AY460" s="212"/>
      <c r="AZ460" s="212"/>
      <c r="BA460" s="245" t="str">
        <f>C460</f>
        <v>- standardního tmelení Q2, to je: základní tmelení Q1+ dodatečné tmelení (tmelení najemno) a případné přebroušení.</v>
      </c>
      <c r="BB460" s="212"/>
      <c r="BC460" s="212"/>
      <c r="BD460" s="212"/>
      <c r="BE460" s="212"/>
      <c r="BF460" s="212"/>
      <c r="BG460" s="212"/>
      <c r="BH460" s="212"/>
    </row>
    <row r="461" spans="1:60" ht="33.75" outlineLevel="1" x14ac:dyDescent="0.2">
      <c r="A461" s="236">
        <v>181</v>
      </c>
      <c r="B461" s="237" t="s">
        <v>642</v>
      </c>
      <c r="C461" s="247" t="s">
        <v>643</v>
      </c>
      <c r="D461" s="238" t="s">
        <v>278</v>
      </c>
      <c r="E461" s="239">
        <v>1</v>
      </c>
      <c r="F461" s="240">
        <v>559</v>
      </c>
      <c r="G461" s="241">
        <f>ROUND(E461*F461,2)</f>
        <v>559</v>
      </c>
      <c r="H461" s="240">
        <v>236.3</v>
      </c>
      <c r="I461" s="241">
        <f>ROUND(E461*H461,2)</f>
        <v>236.3</v>
      </c>
      <c r="J461" s="240">
        <v>322.7</v>
      </c>
      <c r="K461" s="241">
        <f>ROUND(E461*J461,2)</f>
        <v>322.7</v>
      </c>
      <c r="L461" s="241">
        <v>12</v>
      </c>
      <c r="M461" s="241">
        <f>G461*(1+L461/100)</f>
        <v>626.08000000000004</v>
      </c>
      <c r="N461" s="239">
        <v>6.4999999999999997E-3</v>
      </c>
      <c r="O461" s="239">
        <f>ROUND(E461*N461,2)</f>
        <v>0.01</v>
      </c>
      <c r="P461" s="239">
        <v>0</v>
      </c>
      <c r="Q461" s="239">
        <f>ROUND(E461*P461,2)</f>
        <v>0</v>
      </c>
      <c r="R461" s="241" t="s">
        <v>227</v>
      </c>
      <c r="S461" s="241" t="s">
        <v>151</v>
      </c>
      <c r="T461" s="242" t="s">
        <v>151</v>
      </c>
      <c r="U461" s="222">
        <v>0.42</v>
      </c>
      <c r="V461" s="222">
        <f>ROUND(E461*U461,2)</f>
        <v>0.42</v>
      </c>
      <c r="W461" s="222"/>
      <c r="X461" s="222" t="s">
        <v>190</v>
      </c>
      <c r="Y461" s="222" t="s">
        <v>154</v>
      </c>
      <c r="Z461" s="212"/>
      <c r="AA461" s="212"/>
      <c r="AB461" s="212"/>
      <c r="AC461" s="212"/>
      <c r="AD461" s="212"/>
      <c r="AE461" s="212"/>
      <c r="AF461" s="212"/>
      <c r="AG461" s="212" t="s">
        <v>191</v>
      </c>
      <c r="AH461" s="212"/>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2" x14ac:dyDescent="0.2">
      <c r="A462" s="219"/>
      <c r="B462" s="220"/>
      <c r="C462" s="248" t="s">
        <v>1166</v>
      </c>
      <c r="D462" s="243"/>
      <c r="E462" s="243"/>
      <c r="F462" s="243"/>
      <c r="G462" s="243"/>
      <c r="H462" s="222"/>
      <c r="I462" s="222"/>
      <c r="J462" s="222"/>
      <c r="K462" s="222"/>
      <c r="L462" s="222"/>
      <c r="M462" s="222"/>
      <c r="N462" s="221"/>
      <c r="O462" s="221"/>
      <c r="P462" s="221"/>
      <c r="Q462" s="221"/>
      <c r="R462" s="222"/>
      <c r="S462" s="222"/>
      <c r="T462" s="222"/>
      <c r="U462" s="222"/>
      <c r="V462" s="222"/>
      <c r="W462" s="222"/>
      <c r="X462" s="222"/>
      <c r="Y462" s="222"/>
      <c r="Z462" s="212"/>
      <c r="AA462" s="212"/>
      <c r="AB462" s="212"/>
      <c r="AC462" s="212"/>
      <c r="AD462" s="212"/>
      <c r="AE462" s="212"/>
      <c r="AF462" s="212"/>
      <c r="AG462" s="212" t="s">
        <v>157</v>
      </c>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3" x14ac:dyDescent="0.2">
      <c r="A463" s="219"/>
      <c r="B463" s="220"/>
      <c r="C463" s="249" t="s">
        <v>636</v>
      </c>
      <c r="D463" s="244"/>
      <c r="E463" s="244"/>
      <c r="F463" s="244"/>
      <c r="G463" s="244"/>
      <c r="H463" s="222"/>
      <c r="I463" s="222"/>
      <c r="J463" s="222"/>
      <c r="K463" s="222"/>
      <c r="L463" s="222"/>
      <c r="M463" s="222"/>
      <c r="N463" s="221"/>
      <c r="O463" s="221"/>
      <c r="P463" s="221"/>
      <c r="Q463" s="221"/>
      <c r="R463" s="222"/>
      <c r="S463" s="222"/>
      <c r="T463" s="222"/>
      <c r="U463" s="222"/>
      <c r="V463" s="222"/>
      <c r="W463" s="222"/>
      <c r="X463" s="222"/>
      <c r="Y463" s="222"/>
      <c r="Z463" s="212"/>
      <c r="AA463" s="212"/>
      <c r="AB463" s="212"/>
      <c r="AC463" s="212"/>
      <c r="AD463" s="212"/>
      <c r="AE463" s="212"/>
      <c r="AF463" s="212"/>
      <c r="AG463" s="212" t="s">
        <v>157</v>
      </c>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3" x14ac:dyDescent="0.2">
      <c r="A464" s="219"/>
      <c r="B464" s="220"/>
      <c r="C464" s="249" t="s">
        <v>637</v>
      </c>
      <c r="D464" s="244"/>
      <c r="E464" s="244"/>
      <c r="F464" s="244"/>
      <c r="G464" s="244"/>
      <c r="H464" s="222"/>
      <c r="I464" s="222"/>
      <c r="J464" s="222"/>
      <c r="K464" s="222"/>
      <c r="L464" s="222"/>
      <c r="M464" s="222"/>
      <c r="N464" s="221"/>
      <c r="O464" s="221"/>
      <c r="P464" s="221"/>
      <c r="Q464" s="221"/>
      <c r="R464" s="222"/>
      <c r="S464" s="222"/>
      <c r="T464" s="222"/>
      <c r="U464" s="222"/>
      <c r="V464" s="222"/>
      <c r="W464" s="222"/>
      <c r="X464" s="222"/>
      <c r="Y464" s="222"/>
      <c r="Z464" s="212"/>
      <c r="AA464" s="212"/>
      <c r="AB464" s="212"/>
      <c r="AC464" s="212"/>
      <c r="AD464" s="212"/>
      <c r="AE464" s="212"/>
      <c r="AF464" s="212"/>
      <c r="AG464" s="212" t="s">
        <v>157</v>
      </c>
      <c r="AH464" s="212"/>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3" x14ac:dyDescent="0.2">
      <c r="A465" s="219"/>
      <c r="B465" s="220"/>
      <c r="C465" s="249" t="s">
        <v>412</v>
      </c>
      <c r="D465" s="244"/>
      <c r="E465" s="244"/>
      <c r="F465" s="244"/>
      <c r="G465" s="244"/>
      <c r="H465" s="222"/>
      <c r="I465" s="222"/>
      <c r="J465" s="222"/>
      <c r="K465" s="222"/>
      <c r="L465" s="222"/>
      <c r="M465" s="222"/>
      <c r="N465" s="221"/>
      <c r="O465" s="221"/>
      <c r="P465" s="221"/>
      <c r="Q465" s="221"/>
      <c r="R465" s="222"/>
      <c r="S465" s="222"/>
      <c r="T465" s="222"/>
      <c r="U465" s="222"/>
      <c r="V465" s="222"/>
      <c r="W465" s="222"/>
      <c r="X465" s="222"/>
      <c r="Y465" s="222"/>
      <c r="Z465" s="212"/>
      <c r="AA465" s="212"/>
      <c r="AB465" s="212"/>
      <c r="AC465" s="212"/>
      <c r="AD465" s="212"/>
      <c r="AE465" s="212"/>
      <c r="AF465" s="212"/>
      <c r="AG465" s="212" t="s">
        <v>157</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45" t="str">
        <f>C465</f>
        <v>- standardního tmelení Q2, to je: základní tmelení Q1+ dodatečné tmelení (tmelení najemno) a případné přebroušení.</v>
      </c>
      <c r="BB465" s="212"/>
      <c r="BC465" s="212"/>
      <c r="BD465" s="212"/>
      <c r="BE465" s="212"/>
      <c r="BF465" s="212"/>
      <c r="BG465" s="212"/>
      <c r="BH465" s="212"/>
    </row>
    <row r="466" spans="1:60" ht="33.75" outlineLevel="1" x14ac:dyDescent="0.2">
      <c r="A466" s="236">
        <v>182</v>
      </c>
      <c r="B466" s="237" t="s">
        <v>644</v>
      </c>
      <c r="C466" s="247" t="s">
        <v>645</v>
      </c>
      <c r="D466" s="238" t="s">
        <v>278</v>
      </c>
      <c r="E466" s="239">
        <v>1</v>
      </c>
      <c r="F466" s="240">
        <v>557</v>
      </c>
      <c r="G466" s="241">
        <f>ROUND(E466*F466,2)</f>
        <v>557</v>
      </c>
      <c r="H466" s="240">
        <v>234.3</v>
      </c>
      <c r="I466" s="241">
        <f>ROUND(E466*H466,2)</f>
        <v>234.3</v>
      </c>
      <c r="J466" s="240">
        <v>322.7</v>
      </c>
      <c r="K466" s="241">
        <f>ROUND(E466*J466,2)</f>
        <v>322.7</v>
      </c>
      <c r="L466" s="241">
        <v>12</v>
      </c>
      <c r="M466" s="241">
        <f>G466*(1+L466/100)</f>
        <v>623.84</v>
      </c>
      <c r="N466" s="239">
        <v>7.1599999999999997E-3</v>
      </c>
      <c r="O466" s="239">
        <f>ROUND(E466*N466,2)</f>
        <v>0.01</v>
      </c>
      <c r="P466" s="239">
        <v>0</v>
      </c>
      <c r="Q466" s="239">
        <f>ROUND(E466*P466,2)</f>
        <v>0</v>
      </c>
      <c r="R466" s="241" t="s">
        <v>227</v>
      </c>
      <c r="S466" s="241" t="s">
        <v>151</v>
      </c>
      <c r="T466" s="242" t="s">
        <v>151</v>
      </c>
      <c r="U466" s="222">
        <v>0.42</v>
      </c>
      <c r="V466" s="222">
        <f>ROUND(E466*U466,2)</f>
        <v>0.42</v>
      </c>
      <c r="W466" s="222"/>
      <c r="X466" s="222" t="s">
        <v>190</v>
      </c>
      <c r="Y466" s="222" t="s">
        <v>154</v>
      </c>
      <c r="Z466" s="212"/>
      <c r="AA466" s="212"/>
      <c r="AB466" s="212"/>
      <c r="AC466" s="212"/>
      <c r="AD466" s="212"/>
      <c r="AE466" s="212"/>
      <c r="AF466" s="212"/>
      <c r="AG466" s="212" t="s">
        <v>191</v>
      </c>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2" x14ac:dyDescent="0.2">
      <c r="A467" s="219"/>
      <c r="B467" s="220"/>
      <c r="C467" s="248" t="s">
        <v>1166</v>
      </c>
      <c r="D467" s="243"/>
      <c r="E467" s="243"/>
      <c r="F467" s="243"/>
      <c r="G467" s="243"/>
      <c r="H467" s="222"/>
      <c r="I467" s="222"/>
      <c r="J467" s="222"/>
      <c r="K467" s="222"/>
      <c r="L467" s="222"/>
      <c r="M467" s="222"/>
      <c r="N467" s="221"/>
      <c r="O467" s="221"/>
      <c r="P467" s="221"/>
      <c r="Q467" s="221"/>
      <c r="R467" s="222"/>
      <c r="S467" s="222"/>
      <c r="T467" s="222"/>
      <c r="U467" s="222"/>
      <c r="V467" s="222"/>
      <c r="W467" s="222"/>
      <c r="X467" s="222"/>
      <c r="Y467" s="222"/>
      <c r="Z467" s="212"/>
      <c r="AA467" s="212"/>
      <c r="AB467" s="212"/>
      <c r="AC467" s="212"/>
      <c r="AD467" s="212"/>
      <c r="AE467" s="212"/>
      <c r="AF467" s="212"/>
      <c r="AG467" s="212" t="s">
        <v>157</v>
      </c>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3" x14ac:dyDescent="0.2">
      <c r="A468" s="219"/>
      <c r="B468" s="220"/>
      <c r="C468" s="249" t="s">
        <v>636</v>
      </c>
      <c r="D468" s="244"/>
      <c r="E468" s="244"/>
      <c r="F468" s="244"/>
      <c r="G468" s="244"/>
      <c r="H468" s="222"/>
      <c r="I468" s="222"/>
      <c r="J468" s="222"/>
      <c r="K468" s="222"/>
      <c r="L468" s="222"/>
      <c r="M468" s="222"/>
      <c r="N468" s="221"/>
      <c r="O468" s="221"/>
      <c r="P468" s="221"/>
      <c r="Q468" s="221"/>
      <c r="R468" s="222"/>
      <c r="S468" s="222"/>
      <c r="T468" s="222"/>
      <c r="U468" s="222"/>
      <c r="V468" s="222"/>
      <c r="W468" s="222"/>
      <c r="X468" s="222"/>
      <c r="Y468" s="222"/>
      <c r="Z468" s="212"/>
      <c r="AA468" s="212"/>
      <c r="AB468" s="212"/>
      <c r="AC468" s="212"/>
      <c r="AD468" s="212"/>
      <c r="AE468" s="212"/>
      <c r="AF468" s="212"/>
      <c r="AG468" s="212" t="s">
        <v>157</v>
      </c>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3" x14ac:dyDescent="0.2">
      <c r="A469" s="219"/>
      <c r="B469" s="220"/>
      <c r="C469" s="249" t="s">
        <v>637</v>
      </c>
      <c r="D469" s="244"/>
      <c r="E469" s="244"/>
      <c r="F469" s="244"/>
      <c r="G469" s="244"/>
      <c r="H469" s="222"/>
      <c r="I469" s="222"/>
      <c r="J469" s="222"/>
      <c r="K469" s="222"/>
      <c r="L469" s="222"/>
      <c r="M469" s="222"/>
      <c r="N469" s="221"/>
      <c r="O469" s="221"/>
      <c r="P469" s="221"/>
      <c r="Q469" s="221"/>
      <c r="R469" s="222"/>
      <c r="S469" s="222"/>
      <c r="T469" s="222"/>
      <c r="U469" s="222"/>
      <c r="V469" s="222"/>
      <c r="W469" s="222"/>
      <c r="X469" s="222"/>
      <c r="Y469" s="222"/>
      <c r="Z469" s="212"/>
      <c r="AA469" s="212"/>
      <c r="AB469" s="212"/>
      <c r="AC469" s="212"/>
      <c r="AD469" s="212"/>
      <c r="AE469" s="212"/>
      <c r="AF469" s="212"/>
      <c r="AG469" s="212" t="s">
        <v>157</v>
      </c>
      <c r="AH469" s="212"/>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3" x14ac:dyDescent="0.2">
      <c r="A470" s="219"/>
      <c r="B470" s="220"/>
      <c r="C470" s="249" t="s">
        <v>412</v>
      </c>
      <c r="D470" s="244"/>
      <c r="E470" s="244"/>
      <c r="F470" s="244"/>
      <c r="G470" s="244"/>
      <c r="H470" s="222"/>
      <c r="I470" s="222"/>
      <c r="J470" s="222"/>
      <c r="K470" s="222"/>
      <c r="L470" s="222"/>
      <c r="M470" s="222"/>
      <c r="N470" s="221"/>
      <c r="O470" s="221"/>
      <c r="P470" s="221"/>
      <c r="Q470" s="221"/>
      <c r="R470" s="222"/>
      <c r="S470" s="222"/>
      <c r="T470" s="222"/>
      <c r="U470" s="222"/>
      <c r="V470" s="222"/>
      <c r="W470" s="222"/>
      <c r="X470" s="222"/>
      <c r="Y470" s="222"/>
      <c r="Z470" s="212"/>
      <c r="AA470" s="212"/>
      <c r="AB470" s="212"/>
      <c r="AC470" s="212"/>
      <c r="AD470" s="212"/>
      <c r="AE470" s="212"/>
      <c r="AF470" s="212"/>
      <c r="AG470" s="212" t="s">
        <v>157</v>
      </c>
      <c r="AH470" s="212"/>
      <c r="AI470" s="212"/>
      <c r="AJ470" s="212"/>
      <c r="AK470" s="212"/>
      <c r="AL470" s="212"/>
      <c r="AM470" s="212"/>
      <c r="AN470" s="212"/>
      <c r="AO470" s="212"/>
      <c r="AP470" s="212"/>
      <c r="AQ470" s="212"/>
      <c r="AR470" s="212"/>
      <c r="AS470" s="212"/>
      <c r="AT470" s="212"/>
      <c r="AU470" s="212"/>
      <c r="AV470" s="212"/>
      <c r="AW470" s="212"/>
      <c r="AX470" s="212"/>
      <c r="AY470" s="212"/>
      <c r="AZ470" s="212"/>
      <c r="BA470" s="245" t="str">
        <f>C470</f>
        <v>- standardního tmelení Q2, to je: základní tmelení Q1+ dodatečné tmelení (tmelení najemno) a případné přebroušení.</v>
      </c>
      <c r="BB470" s="212"/>
      <c r="BC470" s="212"/>
      <c r="BD470" s="212"/>
      <c r="BE470" s="212"/>
      <c r="BF470" s="212"/>
      <c r="BG470" s="212"/>
      <c r="BH470" s="212"/>
    </row>
    <row r="471" spans="1:60" ht="45" outlineLevel="1" x14ac:dyDescent="0.2">
      <c r="A471" s="236">
        <v>183</v>
      </c>
      <c r="B471" s="237" t="s">
        <v>646</v>
      </c>
      <c r="C471" s="247" t="s">
        <v>647</v>
      </c>
      <c r="D471" s="238" t="s">
        <v>278</v>
      </c>
      <c r="E471" s="239">
        <v>1</v>
      </c>
      <c r="F471" s="240">
        <v>572</v>
      </c>
      <c r="G471" s="241">
        <f>ROUND(E471*F471,2)</f>
        <v>572</v>
      </c>
      <c r="H471" s="240">
        <v>249.3</v>
      </c>
      <c r="I471" s="241">
        <f>ROUND(E471*H471,2)</f>
        <v>249.3</v>
      </c>
      <c r="J471" s="240">
        <v>322.7</v>
      </c>
      <c r="K471" s="241">
        <f>ROUND(E471*J471,2)</f>
        <v>322.7</v>
      </c>
      <c r="L471" s="241">
        <v>12</v>
      </c>
      <c r="M471" s="241">
        <f>G471*(1+L471/100)</f>
        <v>640.6400000000001</v>
      </c>
      <c r="N471" s="239">
        <v>7.1599999999999997E-3</v>
      </c>
      <c r="O471" s="239">
        <f>ROUND(E471*N471,2)</f>
        <v>0.01</v>
      </c>
      <c r="P471" s="239">
        <v>0</v>
      </c>
      <c r="Q471" s="239">
        <f>ROUND(E471*P471,2)</f>
        <v>0</v>
      </c>
      <c r="R471" s="241" t="s">
        <v>227</v>
      </c>
      <c r="S471" s="241" t="s">
        <v>151</v>
      </c>
      <c r="T471" s="242" t="s">
        <v>151</v>
      </c>
      <c r="U471" s="222">
        <v>0.42</v>
      </c>
      <c r="V471" s="222">
        <f>ROUND(E471*U471,2)</f>
        <v>0.42</v>
      </c>
      <c r="W471" s="222"/>
      <c r="X471" s="222" t="s">
        <v>190</v>
      </c>
      <c r="Y471" s="222" t="s">
        <v>154</v>
      </c>
      <c r="Z471" s="212"/>
      <c r="AA471" s="212"/>
      <c r="AB471" s="212"/>
      <c r="AC471" s="212"/>
      <c r="AD471" s="212"/>
      <c r="AE471" s="212"/>
      <c r="AF471" s="212"/>
      <c r="AG471" s="212" t="s">
        <v>191</v>
      </c>
      <c r="AH471" s="212"/>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2" x14ac:dyDescent="0.2">
      <c r="A472" s="219"/>
      <c r="B472" s="220"/>
      <c r="C472" s="248" t="s">
        <v>1166</v>
      </c>
      <c r="D472" s="243"/>
      <c r="E472" s="243"/>
      <c r="F472" s="243"/>
      <c r="G472" s="243"/>
      <c r="H472" s="222"/>
      <c r="I472" s="222"/>
      <c r="J472" s="222"/>
      <c r="K472" s="222"/>
      <c r="L472" s="222"/>
      <c r="M472" s="222"/>
      <c r="N472" s="221"/>
      <c r="O472" s="221"/>
      <c r="P472" s="221"/>
      <c r="Q472" s="221"/>
      <c r="R472" s="222"/>
      <c r="S472" s="222"/>
      <c r="T472" s="222"/>
      <c r="U472" s="222"/>
      <c r="V472" s="222"/>
      <c r="W472" s="222"/>
      <c r="X472" s="222"/>
      <c r="Y472" s="222"/>
      <c r="Z472" s="212"/>
      <c r="AA472" s="212"/>
      <c r="AB472" s="212"/>
      <c r="AC472" s="212"/>
      <c r="AD472" s="212"/>
      <c r="AE472" s="212"/>
      <c r="AF472" s="212"/>
      <c r="AG472" s="212" t="s">
        <v>157</v>
      </c>
      <c r="AH472" s="212"/>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3" x14ac:dyDescent="0.2">
      <c r="A473" s="219"/>
      <c r="B473" s="220"/>
      <c r="C473" s="249" t="s">
        <v>636</v>
      </c>
      <c r="D473" s="244"/>
      <c r="E473" s="244"/>
      <c r="F473" s="244"/>
      <c r="G473" s="244"/>
      <c r="H473" s="222"/>
      <c r="I473" s="222"/>
      <c r="J473" s="222"/>
      <c r="K473" s="222"/>
      <c r="L473" s="222"/>
      <c r="M473" s="222"/>
      <c r="N473" s="221"/>
      <c r="O473" s="221"/>
      <c r="P473" s="221"/>
      <c r="Q473" s="221"/>
      <c r="R473" s="222"/>
      <c r="S473" s="222"/>
      <c r="T473" s="222"/>
      <c r="U473" s="222"/>
      <c r="V473" s="222"/>
      <c r="W473" s="222"/>
      <c r="X473" s="222"/>
      <c r="Y473" s="222"/>
      <c r="Z473" s="212"/>
      <c r="AA473" s="212"/>
      <c r="AB473" s="212"/>
      <c r="AC473" s="212"/>
      <c r="AD473" s="212"/>
      <c r="AE473" s="212"/>
      <c r="AF473" s="212"/>
      <c r="AG473" s="212" t="s">
        <v>157</v>
      </c>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3" x14ac:dyDescent="0.2">
      <c r="A474" s="219"/>
      <c r="B474" s="220"/>
      <c r="C474" s="249" t="s">
        <v>637</v>
      </c>
      <c r="D474" s="244"/>
      <c r="E474" s="244"/>
      <c r="F474" s="244"/>
      <c r="G474" s="244"/>
      <c r="H474" s="222"/>
      <c r="I474" s="222"/>
      <c r="J474" s="222"/>
      <c r="K474" s="222"/>
      <c r="L474" s="222"/>
      <c r="M474" s="222"/>
      <c r="N474" s="221"/>
      <c r="O474" s="221"/>
      <c r="P474" s="221"/>
      <c r="Q474" s="221"/>
      <c r="R474" s="222"/>
      <c r="S474" s="222"/>
      <c r="T474" s="222"/>
      <c r="U474" s="222"/>
      <c r="V474" s="222"/>
      <c r="W474" s="222"/>
      <c r="X474" s="222"/>
      <c r="Y474" s="222"/>
      <c r="Z474" s="212"/>
      <c r="AA474" s="212"/>
      <c r="AB474" s="212"/>
      <c r="AC474" s="212"/>
      <c r="AD474" s="212"/>
      <c r="AE474" s="212"/>
      <c r="AF474" s="212"/>
      <c r="AG474" s="212" t="s">
        <v>157</v>
      </c>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3" x14ac:dyDescent="0.2">
      <c r="A475" s="219"/>
      <c r="B475" s="220"/>
      <c r="C475" s="249" t="s">
        <v>412</v>
      </c>
      <c r="D475" s="244"/>
      <c r="E475" s="244"/>
      <c r="F475" s="244"/>
      <c r="G475" s="244"/>
      <c r="H475" s="222"/>
      <c r="I475" s="222"/>
      <c r="J475" s="222"/>
      <c r="K475" s="222"/>
      <c r="L475" s="222"/>
      <c r="M475" s="222"/>
      <c r="N475" s="221"/>
      <c r="O475" s="221"/>
      <c r="P475" s="221"/>
      <c r="Q475" s="221"/>
      <c r="R475" s="222"/>
      <c r="S475" s="222"/>
      <c r="T475" s="222"/>
      <c r="U475" s="222"/>
      <c r="V475" s="222"/>
      <c r="W475" s="222"/>
      <c r="X475" s="222"/>
      <c r="Y475" s="222"/>
      <c r="Z475" s="212"/>
      <c r="AA475" s="212"/>
      <c r="AB475" s="212"/>
      <c r="AC475" s="212"/>
      <c r="AD475" s="212"/>
      <c r="AE475" s="212"/>
      <c r="AF475" s="212"/>
      <c r="AG475" s="212" t="s">
        <v>157</v>
      </c>
      <c r="AH475" s="212"/>
      <c r="AI475" s="212"/>
      <c r="AJ475" s="212"/>
      <c r="AK475" s="212"/>
      <c r="AL475" s="212"/>
      <c r="AM475" s="212"/>
      <c r="AN475" s="212"/>
      <c r="AO475" s="212"/>
      <c r="AP475" s="212"/>
      <c r="AQ475" s="212"/>
      <c r="AR475" s="212"/>
      <c r="AS475" s="212"/>
      <c r="AT475" s="212"/>
      <c r="AU475" s="212"/>
      <c r="AV475" s="212"/>
      <c r="AW475" s="212"/>
      <c r="AX475" s="212"/>
      <c r="AY475" s="212"/>
      <c r="AZ475" s="212"/>
      <c r="BA475" s="245" t="str">
        <f>C475</f>
        <v>- standardního tmelení Q2, to je: základní tmelení Q1+ dodatečné tmelení (tmelení najemno) a případné přebroušení.</v>
      </c>
      <c r="BB475" s="212"/>
      <c r="BC475" s="212"/>
      <c r="BD475" s="212"/>
      <c r="BE475" s="212"/>
      <c r="BF475" s="212"/>
      <c r="BG475" s="212"/>
      <c r="BH475" s="212"/>
    </row>
    <row r="476" spans="1:60" ht="33.75" outlineLevel="1" x14ac:dyDescent="0.2">
      <c r="A476" s="236">
        <v>184</v>
      </c>
      <c r="B476" s="237" t="s">
        <v>648</v>
      </c>
      <c r="C476" s="247" t="s">
        <v>649</v>
      </c>
      <c r="D476" s="238" t="s">
        <v>278</v>
      </c>
      <c r="E476" s="239">
        <v>1</v>
      </c>
      <c r="F476" s="240">
        <v>1114</v>
      </c>
      <c r="G476" s="241">
        <f>ROUND(E476*F476,2)</f>
        <v>1114</v>
      </c>
      <c r="H476" s="240">
        <v>306.57</v>
      </c>
      <c r="I476" s="241">
        <f>ROUND(E476*H476,2)</f>
        <v>306.57</v>
      </c>
      <c r="J476" s="240">
        <v>807.43</v>
      </c>
      <c r="K476" s="241">
        <f>ROUND(E476*J476,2)</f>
        <v>807.43</v>
      </c>
      <c r="L476" s="241">
        <v>12</v>
      </c>
      <c r="M476" s="241">
        <f>G476*(1+L476/100)</f>
        <v>1247.68</v>
      </c>
      <c r="N476" s="239">
        <v>1.261E-2</v>
      </c>
      <c r="O476" s="239">
        <f>ROUND(E476*N476,2)</f>
        <v>0.01</v>
      </c>
      <c r="P476" s="239">
        <v>0</v>
      </c>
      <c r="Q476" s="239">
        <f>ROUND(E476*P476,2)</f>
        <v>0</v>
      </c>
      <c r="R476" s="241" t="s">
        <v>227</v>
      </c>
      <c r="S476" s="241" t="s">
        <v>151</v>
      </c>
      <c r="T476" s="242" t="s">
        <v>151</v>
      </c>
      <c r="U476" s="222">
        <v>1.05</v>
      </c>
      <c r="V476" s="222">
        <f>ROUND(E476*U476,2)</f>
        <v>1.05</v>
      </c>
      <c r="W476" s="222"/>
      <c r="X476" s="222" t="s">
        <v>190</v>
      </c>
      <c r="Y476" s="222" t="s">
        <v>154</v>
      </c>
      <c r="Z476" s="212"/>
      <c r="AA476" s="212"/>
      <c r="AB476" s="212"/>
      <c r="AC476" s="212"/>
      <c r="AD476" s="212"/>
      <c r="AE476" s="212"/>
      <c r="AF476" s="212"/>
      <c r="AG476" s="212" t="s">
        <v>191</v>
      </c>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2" x14ac:dyDescent="0.2">
      <c r="A477" s="219"/>
      <c r="B477" s="220"/>
      <c r="C477" s="248" t="s">
        <v>1166</v>
      </c>
      <c r="D477" s="243"/>
      <c r="E477" s="243"/>
      <c r="F477" s="243"/>
      <c r="G477" s="243"/>
      <c r="H477" s="222"/>
      <c r="I477" s="222"/>
      <c r="J477" s="222"/>
      <c r="K477" s="222"/>
      <c r="L477" s="222"/>
      <c r="M477" s="222"/>
      <c r="N477" s="221"/>
      <c r="O477" s="221"/>
      <c r="P477" s="221"/>
      <c r="Q477" s="221"/>
      <c r="R477" s="222"/>
      <c r="S477" s="222"/>
      <c r="T477" s="222"/>
      <c r="U477" s="222"/>
      <c r="V477" s="222"/>
      <c r="W477" s="222"/>
      <c r="X477" s="222"/>
      <c r="Y477" s="222"/>
      <c r="Z477" s="212"/>
      <c r="AA477" s="212"/>
      <c r="AB477" s="212"/>
      <c r="AC477" s="212"/>
      <c r="AD477" s="212"/>
      <c r="AE477" s="212"/>
      <c r="AF477" s="212"/>
      <c r="AG477" s="212" t="s">
        <v>157</v>
      </c>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3" x14ac:dyDescent="0.2">
      <c r="A478" s="219"/>
      <c r="B478" s="220"/>
      <c r="C478" s="249" t="s">
        <v>636</v>
      </c>
      <c r="D478" s="244"/>
      <c r="E478" s="244"/>
      <c r="F478" s="244"/>
      <c r="G478" s="244"/>
      <c r="H478" s="222"/>
      <c r="I478" s="222"/>
      <c r="J478" s="222"/>
      <c r="K478" s="222"/>
      <c r="L478" s="222"/>
      <c r="M478" s="222"/>
      <c r="N478" s="221"/>
      <c r="O478" s="221"/>
      <c r="P478" s="221"/>
      <c r="Q478" s="221"/>
      <c r="R478" s="222"/>
      <c r="S478" s="222"/>
      <c r="T478" s="222"/>
      <c r="U478" s="222"/>
      <c r="V478" s="222"/>
      <c r="W478" s="222"/>
      <c r="X478" s="222"/>
      <c r="Y478" s="222"/>
      <c r="Z478" s="212"/>
      <c r="AA478" s="212"/>
      <c r="AB478" s="212"/>
      <c r="AC478" s="212"/>
      <c r="AD478" s="212"/>
      <c r="AE478" s="212"/>
      <c r="AF478" s="212"/>
      <c r="AG478" s="212" t="s">
        <v>157</v>
      </c>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3" x14ac:dyDescent="0.2">
      <c r="A479" s="219"/>
      <c r="B479" s="220"/>
      <c r="C479" s="249" t="s">
        <v>637</v>
      </c>
      <c r="D479" s="244"/>
      <c r="E479" s="244"/>
      <c r="F479" s="244"/>
      <c r="G479" s="244"/>
      <c r="H479" s="222"/>
      <c r="I479" s="222"/>
      <c r="J479" s="222"/>
      <c r="K479" s="222"/>
      <c r="L479" s="222"/>
      <c r="M479" s="222"/>
      <c r="N479" s="221"/>
      <c r="O479" s="221"/>
      <c r="P479" s="221"/>
      <c r="Q479" s="221"/>
      <c r="R479" s="222"/>
      <c r="S479" s="222"/>
      <c r="T479" s="222"/>
      <c r="U479" s="222"/>
      <c r="V479" s="222"/>
      <c r="W479" s="222"/>
      <c r="X479" s="222"/>
      <c r="Y479" s="222"/>
      <c r="Z479" s="212"/>
      <c r="AA479" s="212"/>
      <c r="AB479" s="212"/>
      <c r="AC479" s="212"/>
      <c r="AD479" s="212"/>
      <c r="AE479" s="212"/>
      <c r="AF479" s="212"/>
      <c r="AG479" s="212" t="s">
        <v>157</v>
      </c>
      <c r="AH479" s="212"/>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3" x14ac:dyDescent="0.2">
      <c r="A480" s="219"/>
      <c r="B480" s="220"/>
      <c r="C480" s="249" t="s">
        <v>412</v>
      </c>
      <c r="D480" s="244"/>
      <c r="E480" s="244"/>
      <c r="F480" s="244"/>
      <c r="G480" s="244"/>
      <c r="H480" s="222"/>
      <c r="I480" s="222"/>
      <c r="J480" s="222"/>
      <c r="K480" s="222"/>
      <c r="L480" s="222"/>
      <c r="M480" s="222"/>
      <c r="N480" s="221"/>
      <c r="O480" s="221"/>
      <c r="P480" s="221"/>
      <c r="Q480" s="221"/>
      <c r="R480" s="222"/>
      <c r="S480" s="222"/>
      <c r="T480" s="222"/>
      <c r="U480" s="222"/>
      <c r="V480" s="222"/>
      <c r="W480" s="222"/>
      <c r="X480" s="222"/>
      <c r="Y480" s="222"/>
      <c r="Z480" s="212"/>
      <c r="AA480" s="212"/>
      <c r="AB480" s="212"/>
      <c r="AC480" s="212"/>
      <c r="AD480" s="212"/>
      <c r="AE480" s="212"/>
      <c r="AF480" s="212"/>
      <c r="AG480" s="212" t="s">
        <v>157</v>
      </c>
      <c r="AH480" s="212"/>
      <c r="AI480" s="212"/>
      <c r="AJ480" s="212"/>
      <c r="AK480" s="212"/>
      <c r="AL480" s="212"/>
      <c r="AM480" s="212"/>
      <c r="AN480" s="212"/>
      <c r="AO480" s="212"/>
      <c r="AP480" s="212"/>
      <c r="AQ480" s="212"/>
      <c r="AR480" s="212"/>
      <c r="AS480" s="212"/>
      <c r="AT480" s="212"/>
      <c r="AU480" s="212"/>
      <c r="AV480" s="212"/>
      <c r="AW480" s="212"/>
      <c r="AX480" s="212"/>
      <c r="AY480" s="212"/>
      <c r="AZ480" s="212"/>
      <c r="BA480" s="245" t="str">
        <f>C480</f>
        <v>- standardního tmelení Q2, to je: základní tmelení Q1+ dodatečné tmelení (tmelení najemno) a případné přebroušení.</v>
      </c>
      <c r="BB480" s="212"/>
      <c r="BC480" s="212"/>
      <c r="BD480" s="212"/>
      <c r="BE480" s="212"/>
      <c r="BF480" s="212"/>
      <c r="BG480" s="212"/>
      <c r="BH480" s="212"/>
    </row>
    <row r="481" spans="1:60" ht="33.75" outlineLevel="1" x14ac:dyDescent="0.2">
      <c r="A481" s="236">
        <v>185</v>
      </c>
      <c r="B481" s="237" t="s">
        <v>650</v>
      </c>
      <c r="C481" s="247" t="s">
        <v>651</v>
      </c>
      <c r="D481" s="238" t="s">
        <v>278</v>
      </c>
      <c r="E481" s="239">
        <v>1</v>
      </c>
      <c r="F481" s="240">
        <v>1137</v>
      </c>
      <c r="G481" s="241">
        <f>ROUND(E481*F481,2)</f>
        <v>1137</v>
      </c>
      <c r="H481" s="240">
        <v>329.81</v>
      </c>
      <c r="I481" s="241">
        <f>ROUND(E481*H481,2)</f>
        <v>329.81</v>
      </c>
      <c r="J481" s="240">
        <v>807.19</v>
      </c>
      <c r="K481" s="241">
        <f>ROUND(E481*J481,2)</f>
        <v>807.19</v>
      </c>
      <c r="L481" s="241">
        <v>12</v>
      </c>
      <c r="M481" s="241">
        <f>G481*(1+L481/100)</f>
        <v>1273.44</v>
      </c>
      <c r="N481" s="239">
        <v>1.405E-2</v>
      </c>
      <c r="O481" s="239">
        <f>ROUND(E481*N481,2)</f>
        <v>0.01</v>
      </c>
      <c r="P481" s="239">
        <v>0</v>
      </c>
      <c r="Q481" s="239">
        <f>ROUND(E481*P481,2)</f>
        <v>0</v>
      </c>
      <c r="R481" s="241" t="s">
        <v>227</v>
      </c>
      <c r="S481" s="241" t="s">
        <v>151</v>
      </c>
      <c r="T481" s="242" t="s">
        <v>151</v>
      </c>
      <c r="U481" s="222">
        <v>1.05</v>
      </c>
      <c r="V481" s="222">
        <f>ROUND(E481*U481,2)</f>
        <v>1.05</v>
      </c>
      <c r="W481" s="222"/>
      <c r="X481" s="222" t="s">
        <v>190</v>
      </c>
      <c r="Y481" s="222" t="s">
        <v>154</v>
      </c>
      <c r="Z481" s="212"/>
      <c r="AA481" s="212"/>
      <c r="AB481" s="212"/>
      <c r="AC481" s="212"/>
      <c r="AD481" s="212"/>
      <c r="AE481" s="212"/>
      <c r="AF481" s="212"/>
      <c r="AG481" s="212" t="s">
        <v>191</v>
      </c>
      <c r="AH481" s="212"/>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2" x14ac:dyDescent="0.2">
      <c r="A482" s="219"/>
      <c r="B482" s="220"/>
      <c r="C482" s="248" t="s">
        <v>1166</v>
      </c>
      <c r="D482" s="243"/>
      <c r="E482" s="243"/>
      <c r="F482" s="243"/>
      <c r="G482" s="243"/>
      <c r="H482" s="222"/>
      <c r="I482" s="222"/>
      <c r="J482" s="222"/>
      <c r="K482" s="222"/>
      <c r="L482" s="222"/>
      <c r="M482" s="222"/>
      <c r="N482" s="221"/>
      <c r="O482" s="221"/>
      <c r="P482" s="221"/>
      <c r="Q482" s="221"/>
      <c r="R482" s="222"/>
      <c r="S482" s="222"/>
      <c r="T482" s="222"/>
      <c r="U482" s="222"/>
      <c r="V482" s="222"/>
      <c r="W482" s="222"/>
      <c r="X482" s="222"/>
      <c r="Y482" s="222"/>
      <c r="Z482" s="212"/>
      <c r="AA482" s="212"/>
      <c r="AB482" s="212"/>
      <c r="AC482" s="212"/>
      <c r="AD482" s="212"/>
      <c r="AE482" s="212"/>
      <c r="AF482" s="212"/>
      <c r="AG482" s="212" t="s">
        <v>157</v>
      </c>
      <c r="AH482" s="212"/>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3" x14ac:dyDescent="0.2">
      <c r="A483" s="219"/>
      <c r="B483" s="220"/>
      <c r="C483" s="249" t="s">
        <v>636</v>
      </c>
      <c r="D483" s="244"/>
      <c r="E483" s="244"/>
      <c r="F483" s="244"/>
      <c r="G483" s="244"/>
      <c r="H483" s="222"/>
      <c r="I483" s="222"/>
      <c r="J483" s="222"/>
      <c r="K483" s="222"/>
      <c r="L483" s="222"/>
      <c r="M483" s="222"/>
      <c r="N483" s="221"/>
      <c r="O483" s="221"/>
      <c r="P483" s="221"/>
      <c r="Q483" s="221"/>
      <c r="R483" s="222"/>
      <c r="S483" s="222"/>
      <c r="T483" s="222"/>
      <c r="U483" s="222"/>
      <c r="V483" s="222"/>
      <c r="W483" s="222"/>
      <c r="X483" s="222"/>
      <c r="Y483" s="222"/>
      <c r="Z483" s="212"/>
      <c r="AA483" s="212"/>
      <c r="AB483" s="212"/>
      <c r="AC483" s="212"/>
      <c r="AD483" s="212"/>
      <c r="AE483" s="212"/>
      <c r="AF483" s="212"/>
      <c r="AG483" s="212" t="s">
        <v>157</v>
      </c>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3" x14ac:dyDescent="0.2">
      <c r="A484" s="219"/>
      <c r="B484" s="220"/>
      <c r="C484" s="249" t="s">
        <v>637</v>
      </c>
      <c r="D484" s="244"/>
      <c r="E484" s="244"/>
      <c r="F484" s="244"/>
      <c r="G484" s="244"/>
      <c r="H484" s="222"/>
      <c r="I484" s="222"/>
      <c r="J484" s="222"/>
      <c r="K484" s="222"/>
      <c r="L484" s="222"/>
      <c r="M484" s="222"/>
      <c r="N484" s="221"/>
      <c r="O484" s="221"/>
      <c r="P484" s="221"/>
      <c r="Q484" s="221"/>
      <c r="R484" s="222"/>
      <c r="S484" s="222"/>
      <c r="T484" s="222"/>
      <c r="U484" s="222"/>
      <c r="V484" s="222"/>
      <c r="W484" s="222"/>
      <c r="X484" s="222"/>
      <c r="Y484" s="222"/>
      <c r="Z484" s="212"/>
      <c r="AA484" s="212"/>
      <c r="AB484" s="212"/>
      <c r="AC484" s="212"/>
      <c r="AD484" s="212"/>
      <c r="AE484" s="212"/>
      <c r="AF484" s="212"/>
      <c r="AG484" s="212" t="s">
        <v>157</v>
      </c>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3" x14ac:dyDescent="0.2">
      <c r="A485" s="219"/>
      <c r="B485" s="220"/>
      <c r="C485" s="249" t="s">
        <v>412</v>
      </c>
      <c r="D485" s="244"/>
      <c r="E485" s="244"/>
      <c r="F485" s="244"/>
      <c r="G485" s="244"/>
      <c r="H485" s="222"/>
      <c r="I485" s="222"/>
      <c r="J485" s="222"/>
      <c r="K485" s="222"/>
      <c r="L485" s="222"/>
      <c r="M485" s="222"/>
      <c r="N485" s="221"/>
      <c r="O485" s="221"/>
      <c r="P485" s="221"/>
      <c r="Q485" s="221"/>
      <c r="R485" s="222"/>
      <c r="S485" s="222"/>
      <c r="T485" s="222"/>
      <c r="U485" s="222"/>
      <c r="V485" s="222"/>
      <c r="W485" s="222"/>
      <c r="X485" s="222"/>
      <c r="Y485" s="222"/>
      <c r="Z485" s="212"/>
      <c r="AA485" s="212"/>
      <c r="AB485" s="212"/>
      <c r="AC485" s="212"/>
      <c r="AD485" s="212"/>
      <c r="AE485" s="212"/>
      <c r="AF485" s="212"/>
      <c r="AG485" s="212" t="s">
        <v>157</v>
      </c>
      <c r="AH485" s="212"/>
      <c r="AI485" s="212"/>
      <c r="AJ485" s="212"/>
      <c r="AK485" s="212"/>
      <c r="AL485" s="212"/>
      <c r="AM485" s="212"/>
      <c r="AN485" s="212"/>
      <c r="AO485" s="212"/>
      <c r="AP485" s="212"/>
      <c r="AQ485" s="212"/>
      <c r="AR485" s="212"/>
      <c r="AS485" s="212"/>
      <c r="AT485" s="212"/>
      <c r="AU485" s="212"/>
      <c r="AV485" s="212"/>
      <c r="AW485" s="212"/>
      <c r="AX485" s="212"/>
      <c r="AY485" s="212"/>
      <c r="AZ485" s="212"/>
      <c r="BA485" s="245" t="str">
        <f>C485</f>
        <v>- standardního tmelení Q2, to je: základní tmelení Q1+ dodatečné tmelení (tmelení najemno) a případné přebroušení.</v>
      </c>
      <c r="BB485" s="212"/>
      <c r="BC485" s="212"/>
      <c r="BD485" s="212"/>
      <c r="BE485" s="212"/>
      <c r="BF485" s="212"/>
      <c r="BG485" s="212"/>
      <c r="BH485" s="212"/>
    </row>
    <row r="486" spans="1:60" ht="33.75" outlineLevel="1" x14ac:dyDescent="0.2">
      <c r="A486" s="236">
        <v>186</v>
      </c>
      <c r="B486" s="237" t="s">
        <v>652</v>
      </c>
      <c r="C486" s="247" t="s">
        <v>653</v>
      </c>
      <c r="D486" s="238" t="s">
        <v>278</v>
      </c>
      <c r="E486" s="239">
        <v>1</v>
      </c>
      <c r="F486" s="240">
        <v>1188</v>
      </c>
      <c r="G486" s="241">
        <f>ROUND(E486*F486,2)</f>
        <v>1188</v>
      </c>
      <c r="H486" s="240">
        <v>381.26</v>
      </c>
      <c r="I486" s="241">
        <f>ROUND(E486*H486,2)</f>
        <v>381.26</v>
      </c>
      <c r="J486" s="240">
        <v>806.74</v>
      </c>
      <c r="K486" s="241">
        <f>ROUND(E486*J486,2)</f>
        <v>806.74</v>
      </c>
      <c r="L486" s="241">
        <v>12</v>
      </c>
      <c r="M486" s="241">
        <f>G486*(1+L486/100)</f>
        <v>1330.5600000000002</v>
      </c>
      <c r="N486" s="239">
        <v>1.272E-2</v>
      </c>
      <c r="O486" s="239">
        <f>ROUND(E486*N486,2)</f>
        <v>0.01</v>
      </c>
      <c r="P486" s="239">
        <v>0</v>
      </c>
      <c r="Q486" s="239">
        <f>ROUND(E486*P486,2)</f>
        <v>0</v>
      </c>
      <c r="R486" s="241" t="s">
        <v>227</v>
      </c>
      <c r="S486" s="241" t="s">
        <v>151</v>
      </c>
      <c r="T486" s="242" t="s">
        <v>151</v>
      </c>
      <c r="U486" s="222">
        <v>1.05</v>
      </c>
      <c r="V486" s="222">
        <f>ROUND(E486*U486,2)</f>
        <v>1.05</v>
      </c>
      <c r="W486" s="222"/>
      <c r="X486" s="222" t="s">
        <v>190</v>
      </c>
      <c r="Y486" s="222" t="s">
        <v>154</v>
      </c>
      <c r="Z486" s="212"/>
      <c r="AA486" s="212"/>
      <c r="AB486" s="212"/>
      <c r="AC486" s="212"/>
      <c r="AD486" s="212"/>
      <c r="AE486" s="212"/>
      <c r="AF486" s="212"/>
      <c r="AG486" s="212" t="s">
        <v>191</v>
      </c>
      <c r="AH486" s="212"/>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2" x14ac:dyDescent="0.2">
      <c r="A487" s="219"/>
      <c r="B487" s="220"/>
      <c r="C487" s="248" t="s">
        <v>1166</v>
      </c>
      <c r="D487" s="243"/>
      <c r="E487" s="243"/>
      <c r="F487" s="243"/>
      <c r="G487" s="243"/>
      <c r="H487" s="222"/>
      <c r="I487" s="222"/>
      <c r="J487" s="222"/>
      <c r="K487" s="222"/>
      <c r="L487" s="222"/>
      <c r="M487" s="222"/>
      <c r="N487" s="221"/>
      <c r="O487" s="221"/>
      <c r="P487" s="221"/>
      <c r="Q487" s="221"/>
      <c r="R487" s="222"/>
      <c r="S487" s="222"/>
      <c r="T487" s="222"/>
      <c r="U487" s="222"/>
      <c r="V487" s="222"/>
      <c r="W487" s="222"/>
      <c r="X487" s="222"/>
      <c r="Y487" s="222"/>
      <c r="Z487" s="212"/>
      <c r="AA487" s="212"/>
      <c r="AB487" s="212"/>
      <c r="AC487" s="212"/>
      <c r="AD487" s="212"/>
      <c r="AE487" s="212"/>
      <c r="AF487" s="212"/>
      <c r="AG487" s="212" t="s">
        <v>157</v>
      </c>
      <c r="AH487" s="212"/>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3" x14ac:dyDescent="0.2">
      <c r="A488" s="219"/>
      <c r="B488" s="220"/>
      <c r="C488" s="249" t="s">
        <v>636</v>
      </c>
      <c r="D488" s="244"/>
      <c r="E488" s="244"/>
      <c r="F488" s="244"/>
      <c r="G488" s="244"/>
      <c r="H488" s="222"/>
      <c r="I488" s="222"/>
      <c r="J488" s="222"/>
      <c r="K488" s="222"/>
      <c r="L488" s="222"/>
      <c r="M488" s="222"/>
      <c r="N488" s="221"/>
      <c r="O488" s="221"/>
      <c r="P488" s="221"/>
      <c r="Q488" s="221"/>
      <c r="R488" s="222"/>
      <c r="S488" s="222"/>
      <c r="T488" s="222"/>
      <c r="U488" s="222"/>
      <c r="V488" s="222"/>
      <c r="W488" s="222"/>
      <c r="X488" s="222"/>
      <c r="Y488" s="222"/>
      <c r="Z488" s="212"/>
      <c r="AA488" s="212"/>
      <c r="AB488" s="212"/>
      <c r="AC488" s="212"/>
      <c r="AD488" s="212"/>
      <c r="AE488" s="212"/>
      <c r="AF488" s="212"/>
      <c r="AG488" s="212" t="s">
        <v>157</v>
      </c>
      <c r="AH488" s="212"/>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3" x14ac:dyDescent="0.2">
      <c r="A489" s="219"/>
      <c r="B489" s="220"/>
      <c r="C489" s="249" t="s">
        <v>637</v>
      </c>
      <c r="D489" s="244"/>
      <c r="E489" s="244"/>
      <c r="F489" s="244"/>
      <c r="G489" s="244"/>
      <c r="H489" s="222"/>
      <c r="I489" s="222"/>
      <c r="J489" s="222"/>
      <c r="K489" s="222"/>
      <c r="L489" s="222"/>
      <c r="M489" s="222"/>
      <c r="N489" s="221"/>
      <c r="O489" s="221"/>
      <c r="P489" s="221"/>
      <c r="Q489" s="221"/>
      <c r="R489" s="222"/>
      <c r="S489" s="222"/>
      <c r="T489" s="222"/>
      <c r="U489" s="222"/>
      <c r="V489" s="222"/>
      <c r="W489" s="222"/>
      <c r="X489" s="222"/>
      <c r="Y489" s="222"/>
      <c r="Z489" s="212"/>
      <c r="AA489" s="212"/>
      <c r="AB489" s="212"/>
      <c r="AC489" s="212"/>
      <c r="AD489" s="212"/>
      <c r="AE489" s="212"/>
      <c r="AF489" s="212"/>
      <c r="AG489" s="212" t="s">
        <v>157</v>
      </c>
      <c r="AH489" s="212"/>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3" x14ac:dyDescent="0.2">
      <c r="A490" s="219"/>
      <c r="B490" s="220"/>
      <c r="C490" s="249" t="s">
        <v>412</v>
      </c>
      <c r="D490" s="244"/>
      <c r="E490" s="244"/>
      <c r="F490" s="244"/>
      <c r="G490" s="244"/>
      <c r="H490" s="222"/>
      <c r="I490" s="222"/>
      <c r="J490" s="222"/>
      <c r="K490" s="222"/>
      <c r="L490" s="222"/>
      <c r="M490" s="222"/>
      <c r="N490" s="221"/>
      <c r="O490" s="221"/>
      <c r="P490" s="221"/>
      <c r="Q490" s="221"/>
      <c r="R490" s="222"/>
      <c r="S490" s="222"/>
      <c r="T490" s="222"/>
      <c r="U490" s="222"/>
      <c r="V490" s="222"/>
      <c r="W490" s="222"/>
      <c r="X490" s="222"/>
      <c r="Y490" s="222"/>
      <c r="Z490" s="212"/>
      <c r="AA490" s="212"/>
      <c r="AB490" s="212"/>
      <c r="AC490" s="212"/>
      <c r="AD490" s="212"/>
      <c r="AE490" s="212"/>
      <c r="AF490" s="212"/>
      <c r="AG490" s="212" t="s">
        <v>157</v>
      </c>
      <c r="AH490" s="212"/>
      <c r="AI490" s="212"/>
      <c r="AJ490" s="212"/>
      <c r="AK490" s="212"/>
      <c r="AL490" s="212"/>
      <c r="AM490" s="212"/>
      <c r="AN490" s="212"/>
      <c r="AO490" s="212"/>
      <c r="AP490" s="212"/>
      <c r="AQ490" s="212"/>
      <c r="AR490" s="212"/>
      <c r="AS490" s="212"/>
      <c r="AT490" s="212"/>
      <c r="AU490" s="212"/>
      <c r="AV490" s="212"/>
      <c r="AW490" s="212"/>
      <c r="AX490" s="212"/>
      <c r="AY490" s="212"/>
      <c r="AZ490" s="212"/>
      <c r="BA490" s="245" t="str">
        <f>C490</f>
        <v>- standardního tmelení Q2, to je: základní tmelení Q1+ dodatečné tmelení (tmelení najemno) a případné přebroušení.</v>
      </c>
      <c r="BB490" s="212"/>
      <c r="BC490" s="212"/>
      <c r="BD490" s="212"/>
      <c r="BE490" s="212"/>
      <c r="BF490" s="212"/>
      <c r="BG490" s="212"/>
      <c r="BH490" s="212"/>
    </row>
    <row r="491" spans="1:60" ht="45" outlineLevel="1" x14ac:dyDescent="0.2">
      <c r="A491" s="236">
        <v>187</v>
      </c>
      <c r="B491" s="237" t="s">
        <v>654</v>
      </c>
      <c r="C491" s="247" t="s">
        <v>655</v>
      </c>
      <c r="D491" s="238" t="s">
        <v>278</v>
      </c>
      <c r="E491" s="239">
        <v>1</v>
      </c>
      <c r="F491" s="240">
        <v>1224</v>
      </c>
      <c r="G491" s="241">
        <f>ROUND(E491*F491,2)</f>
        <v>1224</v>
      </c>
      <c r="H491" s="240">
        <v>417.26</v>
      </c>
      <c r="I491" s="241">
        <f>ROUND(E491*H491,2)</f>
        <v>417.26</v>
      </c>
      <c r="J491" s="240">
        <v>806.74</v>
      </c>
      <c r="K491" s="241">
        <f>ROUND(E491*J491,2)</f>
        <v>806.74</v>
      </c>
      <c r="L491" s="241">
        <v>12</v>
      </c>
      <c r="M491" s="241">
        <f>G491*(1+L491/100)</f>
        <v>1370.88</v>
      </c>
      <c r="N491" s="239">
        <v>1.405E-2</v>
      </c>
      <c r="O491" s="239">
        <f>ROUND(E491*N491,2)</f>
        <v>0.01</v>
      </c>
      <c r="P491" s="239">
        <v>0</v>
      </c>
      <c r="Q491" s="239">
        <f>ROUND(E491*P491,2)</f>
        <v>0</v>
      </c>
      <c r="R491" s="241" t="s">
        <v>227</v>
      </c>
      <c r="S491" s="241" t="s">
        <v>151</v>
      </c>
      <c r="T491" s="242" t="s">
        <v>151</v>
      </c>
      <c r="U491" s="222">
        <v>1.05</v>
      </c>
      <c r="V491" s="222">
        <f>ROUND(E491*U491,2)</f>
        <v>1.05</v>
      </c>
      <c r="W491" s="222"/>
      <c r="X491" s="222" t="s">
        <v>190</v>
      </c>
      <c r="Y491" s="222" t="s">
        <v>154</v>
      </c>
      <c r="Z491" s="212"/>
      <c r="AA491" s="212"/>
      <c r="AB491" s="212"/>
      <c r="AC491" s="212"/>
      <c r="AD491" s="212"/>
      <c r="AE491" s="212"/>
      <c r="AF491" s="212"/>
      <c r="AG491" s="212" t="s">
        <v>191</v>
      </c>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2" x14ac:dyDescent="0.2">
      <c r="A492" s="219"/>
      <c r="B492" s="220"/>
      <c r="C492" s="248" t="s">
        <v>1166</v>
      </c>
      <c r="D492" s="243"/>
      <c r="E492" s="243"/>
      <c r="F492" s="243"/>
      <c r="G492" s="243"/>
      <c r="H492" s="222"/>
      <c r="I492" s="222"/>
      <c r="J492" s="222"/>
      <c r="K492" s="222"/>
      <c r="L492" s="222"/>
      <c r="M492" s="222"/>
      <c r="N492" s="221"/>
      <c r="O492" s="221"/>
      <c r="P492" s="221"/>
      <c r="Q492" s="221"/>
      <c r="R492" s="222"/>
      <c r="S492" s="222"/>
      <c r="T492" s="222"/>
      <c r="U492" s="222"/>
      <c r="V492" s="222"/>
      <c r="W492" s="222"/>
      <c r="X492" s="222"/>
      <c r="Y492" s="222"/>
      <c r="Z492" s="212"/>
      <c r="AA492" s="212"/>
      <c r="AB492" s="212"/>
      <c r="AC492" s="212"/>
      <c r="AD492" s="212"/>
      <c r="AE492" s="212"/>
      <c r="AF492" s="212"/>
      <c r="AG492" s="212" t="s">
        <v>157</v>
      </c>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3" x14ac:dyDescent="0.2">
      <c r="A493" s="219"/>
      <c r="B493" s="220"/>
      <c r="C493" s="249" t="s">
        <v>636</v>
      </c>
      <c r="D493" s="244"/>
      <c r="E493" s="244"/>
      <c r="F493" s="244"/>
      <c r="G493" s="244"/>
      <c r="H493" s="222"/>
      <c r="I493" s="222"/>
      <c r="J493" s="222"/>
      <c r="K493" s="222"/>
      <c r="L493" s="222"/>
      <c r="M493" s="222"/>
      <c r="N493" s="221"/>
      <c r="O493" s="221"/>
      <c r="P493" s="221"/>
      <c r="Q493" s="221"/>
      <c r="R493" s="222"/>
      <c r="S493" s="222"/>
      <c r="T493" s="222"/>
      <c r="U493" s="222"/>
      <c r="V493" s="222"/>
      <c r="W493" s="222"/>
      <c r="X493" s="222"/>
      <c r="Y493" s="222"/>
      <c r="Z493" s="212"/>
      <c r="AA493" s="212"/>
      <c r="AB493" s="212"/>
      <c r="AC493" s="212"/>
      <c r="AD493" s="212"/>
      <c r="AE493" s="212"/>
      <c r="AF493" s="212"/>
      <c r="AG493" s="212" t="s">
        <v>157</v>
      </c>
      <c r="AH493" s="212"/>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3" x14ac:dyDescent="0.2">
      <c r="A494" s="219"/>
      <c r="B494" s="220"/>
      <c r="C494" s="249" t="s">
        <v>637</v>
      </c>
      <c r="D494" s="244"/>
      <c r="E494" s="244"/>
      <c r="F494" s="244"/>
      <c r="G494" s="244"/>
      <c r="H494" s="222"/>
      <c r="I494" s="222"/>
      <c r="J494" s="222"/>
      <c r="K494" s="222"/>
      <c r="L494" s="222"/>
      <c r="M494" s="222"/>
      <c r="N494" s="221"/>
      <c r="O494" s="221"/>
      <c r="P494" s="221"/>
      <c r="Q494" s="221"/>
      <c r="R494" s="222"/>
      <c r="S494" s="222"/>
      <c r="T494" s="222"/>
      <c r="U494" s="222"/>
      <c r="V494" s="222"/>
      <c r="W494" s="222"/>
      <c r="X494" s="222"/>
      <c r="Y494" s="222"/>
      <c r="Z494" s="212"/>
      <c r="AA494" s="212"/>
      <c r="AB494" s="212"/>
      <c r="AC494" s="212"/>
      <c r="AD494" s="212"/>
      <c r="AE494" s="212"/>
      <c r="AF494" s="212"/>
      <c r="AG494" s="212" t="s">
        <v>157</v>
      </c>
      <c r="AH494" s="212"/>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3" x14ac:dyDescent="0.2">
      <c r="A495" s="219"/>
      <c r="B495" s="220"/>
      <c r="C495" s="249" t="s">
        <v>412</v>
      </c>
      <c r="D495" s="244"/>
      <c r="E495" s="244"/>
      <c r="F495" s="244"/>
      <c r="G495" s="244"/>
      <c r="H495" s="222"/>
      <c r="I495" s="222"/>
      <c r="J495" s="222"/>
      <c r="K495" s="222"/>
      <c r="L495" s="222"/>
      <c r="M495" s="222"/>
      <c r="N495" s="221"/>
      <c r="O495" s="221"/>
      <c r="P495" s="221"/>
      <c r="Q495" s="221"/>
      <c r="R495" s="222"/>
      <c r="S495" s="222"/>
      <c r="T495" s="222"/>
      <c r="U495" s="222"/>
      <c r="V495" s="222"/>
      <c r="W495" s="222"/>
      <c r="X495" s="222"/>
      <c r="Y495" s="222"/>
      <c r="Z495" s="212"/>
      <c r="AA495" s="212"/>
      <c r="AB495" s="212"/>
      <c r="AC495" s="212"/>
      <c r="AD495" s="212"/>
      <c r="AE495" s="212"/>
      <c r="AF495" s="212"/>
      <c r="AG495" s="212" t="s">
        <v>157</v>
      </c>
      <c r="AH495" s="212"/>
      <c r="AI495" s="212"/>
      <c r="AJ495" s="212"/>
      <c r="AK495" s="212"/>
      <c r="AL495" s="212"/>
      <c r="AM495" s="212"/>
      <c r="AN495" s="212"/>
      <c r="AO495" s="212"/>
      <c r="AP495" s="212"/>
      <c r="AQ495" s="212"/>
      <c r="AR495" s="212"/>
      <c r="AS495" s="212"/>
      <c r="AT495" s="212"/>
      <c r="AU495" s="212"/>
      <c r="AV495" s="212"/>
      <c r="AW495" s="212"/>
      <c r="AX495" s="212"/>
      <c r="AY495" s="212"/>
      <c r="AZ495" s="212"/>
      <c r="BA495" s="245" t="str">
        <f>C495</f>
        <v>- standardního tmelení Q2, to je: základní tmelení Q1+ dodatečné tmelení (tmelení najemno) a případné přebroušení.</v>
      </c>
      <c r="BB495" s="212"/>
      <c r="BC495" s="212"/>
      <c r="BD495" s="212"/>
      <c r="BE495" s="212"/>
      <c r="BF495" s="212"/>
      <c r="BG495" s="212"/>
      <c r="BH495" s="212"/>
    </row>
    <row r="496" spans="1:60" ht="33.75" outlineLevel="1" x14ac:dyDescent="0.2">
      <c r="A496" s="236">
        <v>188</v>
      </c>
      <c r="B496" s="237" t="s">
        <v>656</v>
      </c>
      <c r="C496" s="247" t="s">
        <v>657</v>
      </c>
      <c r="D496" s="238" t="s">
        <v>278</v>
      </c>
      <c r="E496" s="239">
        <v>1</v>
      </c>
      <c r="F496" s="240">
        <v>1220</v>
      </c>
      <c r="G496" s="241">
        <f>ROUND(E496*F496,2)</f>
        <v>1220</v>
      </c>
      <c r="H496" s="240">
        <v>413.26</v>
      </c>
      <c r="I496" s="241">
        <f>ROUND(E496*H496,2)</f>
        <v>413.26</v>
      </c>
      <c r="J496" s="240">
        <v>806.74</v>
      </c>
      <c r="K496" s="241">
        <f>ROUND(E496*J496,2)</f>
        <v>806.74</v>
      </c>
      <c r="L496" s="241">
        <v>12</v>
      </c>
      <c r="M496" s="241">
        <f>G496*(1+L496/100)</f>
        <v>1366.4</v>
      </c>
      <c r="N496" s="239">
        <v>1.5699999999999999E-2</v>
      </c>
      <c r="O496" s="239">
        <f>ROUND(E496*N496,2)</f>
        <v>0.02</v>
      </c>
      <c r="P496" s="239">
        <v>0</v>
      </c>
      <c r="Q496" s="239">
        <f>ROUND(E496*P496,2)</f>
        <v>0</v>
      </c>
      <c r="R496" s="241" t="s">
        <v>227</v>
      </c>
      <c r="S496" s="241" t="s">
        <v>151</v>
      </c>
      <c r="T496" s="242" t="s">
        <v>151</v>
      </c>
      <c r="U496" s="222">
        <v>1.05</v>
      </c>
      <c r="V496" s="222">
        <f>ROUND(E496*U496,2)</f>
        <v>1.05</v>
      </c>
      <c r="W496" s="222"/>
      <c r="X496" s="222" t="s">
        <v>190</v>
      </c>
      <c r="Y496" s="222" t="s">
        <v>154</v>
      </c>
      <c r="Z496" s="212"/>
      <c r="AA496" s="212"/>
      <c r="AB496" s="212"/>
      <c r="AC496" s="212"/>
      <c r="AD496" s="212"/>
      <c r="AE496" s="212"/>
      <c r="AF496" s="212"/>
      <c r="AG496" s="212" t="s">
        <v>191</v>
      </c>
      <c r="AH496" s="212"/>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2" x14ac:dyDescent="0.2">
      <c r="A497" s="219"/>
      <c r="B497" s="220"/>
      <c r="C497" s="248" t="s">
        <v>1166</v>
      </c>
      <c r="D497" s="243"/>
      <c r="E497" s="243"/>
      <c r="F497" s="243"/>
      <c r="G497" s="243"/>
      <c r="H497" s="222"/>
      <c r="I497" s="222"/>
      <c r="J497" s="222"/>
      <c r="K497" s="222"/>
      <c r="L497" s="222"/>
      <c r="M497" s="222"/>
      <c r="N497" s="221"/>
      <c r="O497" s="221"/>
      <c r="P497" s="221"/>
      <c r="Q497" s="221"/>
      <c r="R497" s="222"/>
      <c r="S497" s="222"/>
      <c r="T497" s="222"/>
      <c r="U497" s="222"/>
      <c r="V497" s="222"/>
      <c r="W497" s="222"/>
      <c r="X497" s="222"/>
      <c r="Y497" s="222"/>
      <c r="Z497" s="212"/>
      <c r="AA497" s="212"/>
      <c r="AB497" s="212"/>
      <c r="AC497" s="212"/>
      <c r="AD497" s="212"/>
      <c r="AE497" s="212"/>
      <c r="AF497" s="212"/>
      <c r="AG497" s="212" t="s">
        <v>157</v>
      </c>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3" x14ac:dyDescent="0.2">
      <c r="A498" s="219"/>
      <c r="B498" s="220"/>
      <c r="C498" s="249" t="s">
        <v>636</v>
      </c>
      <c r="D498" s="244"/>
      <c r="E498" s="244"/>
      <c r="F498" s="244"/>
      <c r="G498" s="244"/>
      <c r="H498" s="222"/>
      <c r="I498" s="222"/>
      <c r="J498" s="222"/>
      <c r="K498" s="222"/>
      <c r="L498" s="222"/>
      <c r="M498" s="222"/>
      <c r="N498" s="221"/>
      <c r="O498" s="221"/>
      <c r="P498" s="221"/>
      <c r="Q498" s="221"/>
      <c r="R498" s="222"/>
      <c r="S498" s="222"/>
      <c r="T498" s="222"/>
      <c r="U498" s="222"/>
      <c r="V498" s="222"/>
      <c r="W498" s="222"/>
      <c r="X498" s="222"/>
      <c r="Y498" s="222"/>
      <c r="Z498" s="212"/>
      <c r="AA498" s="212"/>
      <c r="AB498" s="212"/>
      <c r="AC498" s="212"/>
      <c r="AD498" s="212"/>
      <c r="AE498" s="212"/>
      <c r="AF498" s="212"/>
      <c r="AG498" s="212" t="s">
        <v>157</v>
      </c>
      <c r="AH498" s="212"/>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3" x14ac:dyDescent="0.2">
      <c r="A499" s="219"/>
      <c r="B499" s="220"/>
      <c r="C499" s="249" t="s">
        <v>637</v>
      </c>
      <c r="D499" s="244"/>
      <c r="E499" s="244"/>
      <c r="F499" s="244"/>
      <c r="G499" s="244"/>
      <c r="H499" s="222"/>
      <c r="I499" s="222"/>
      <c r="J499" s="222"/>
      <c r="K499" s="222"/>
      <c r="L499" s="222"/>
      <c r="M499" s="222"/>
      <c r="N499" s="221"/>
      <c r="O499" s="221"/>
      <c r="P499" s="221"/>
      <c r="Q499" s="221"/>
      <c r="R499" s="222"/>
      <c r="S499" s="222"/>
      <c r="T499" s="222"/>
      <c r="U499" s="222"/>
      <c r="V499" s="222"/>
      <c r="W499" s="222"/>
      <c r="X499" s="222"/>
      <c r="Y499" s="222"/>
      <c r="Z499" s="212"/>
      <c r="AA499" s="212"/>
      <c r="AB499" s="212"/>
      <c r="AC499" s="212"/>
      <c r="AD499" s="212"/>
      <c r="AE499" s="212"/>
      <c r="AF499" s="212"/>
      <c r="AG499" s="212" t="s">
        <v>157</v>
      </c>
      <c r="AH499" s="212"/>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3" x14ac:dyDescent="0.2">
      <c r="A500" s="219"/>
      <c r="B500" s="220"/>
      <c r="C500" s="249" t="s">
        <v>412</v>
      </c>
      <c r="D500" s="244"/>
      <c r="E500" s="244"/>
      <c r="F500" s="244"/>
      <c r="G500" s="244"/>
      <c r="H500" s="222"/>
      <c r="I500" s="222"/>
      <c r="J500" s="222"/>
      <c r="K500" s="222"/>
      <c r="L500" s="222"/>
      <c r="M500" s="222"/>
      <c r="N500" s="221"/>
      <c r="O500" s="221"/>
      <c r="P500" s="221"/>
      <c r="Q500" s="221"/>
      <c r="R500" s="222"/>
      <c r="S500" s="222"/>
      <c r="T500" s="222"/>
      <c r="U500" s="222"/>
      <c r="V500" s="222"/>
      <c r="W500" s="222"/>
      <c r="X500" s="222"/>
      <c r="Y500" s="222"/>
      <c r="Z500" s="212"/>
      <c r="AA500" s="212"/>
      <c r="AB500" s="212"/>
      <c r="AC500" s="212"/>
      <c r="AD500" s="212"/>
      <c r="AE500" s="212"/>
      <c r="AF500" s="212"/>
      <c r="AG500" s="212" t="s">
        <v>157</v>
      </c>
      <c r="AH500" s="212"/>
      <c r="AI500" s="212"/>
      <c r="AJ500" s="212"/>
      <c r="AK500" s="212"/>
      <c r="AL500" s="212"/>
      <c r="AM500" s="212"/>
      <c r="AN500" s="212"/>
      <c r="AO500" s="212"/>
      <c r="AP500" s="212"/>
      <c r="AQ500" s="212"/>
      <c r="AR500" s="212"/>
      <c r="AS500" s="212"/>
      <c r="AT500" s="212"/>
      <c r="AU500" s="212"/>
      <c r="AV500" s="212"/>
      <c r="AW500" s="212"/>
      <c r="AX500" s="212"/>
      <c r="AY500" s="212"/>
      <c r="AZ500" s="212"/>
      <c r="BA500" s="245" t="str">
        <f>C500</f>
        <v>- standardního tmelení Q2, to je: základní tmelení Q1+ dodatečné tmelení (tmelení najemno) a případné přebroušení.</v>
      </c>
      <c r="BB500" s="212"/>
      <c r="BC500" s="212"/>
      <c r="BD500" s="212"/>
      <c r="BE500" s="212"/>
      <c r="BF500" s="212"/>
      <c r="BG500" s="212"/>
      <c r="BH500" s="212"/>
    </row>
    <row r="501" spans="1:60" ht="45" outlineLevel="1" x14ac:dyDescent="0.2">
      <c r="A501" s="236">
        <v>189</v>
      </c>
      <c r="B501" s="237" t="s">
        <v>658</v>
      </c>
      <c r="C501" s="247" t="s">
        <v>659</v>
      </c>
      <c r="D501" s="238" t="s">
        <v>278</v>
      </c>
      <c r="E501" s="239">
        <v>1</v>
      </c>
      <c r="F501" s="240">
        <v>1258</v>
      </c>
      <c r="G501" s="241">
        <f>ROUND(E501*F501,2)</f>
        <v>1258</v>
      </c>
      <c r="H501" s="240">
        <v>451.26</v>
      </c>
      <c r="I501" s="241">
        <f>ROUND(E501*H501,2)</f>
        <v>451.26</v>
      </c>
      <c r="J501" s="240">
        <v>806.74</v>
      </c>
      <c r="K501" s="241">
        <f>ROUND(E501*J501,2)</f>
        <v>806.74</v>
      </c>
      <c r="L501" s="241">
        <v>12</v>
      </c>
      <c r="M501" s="241">
        <f>G501*(1+L501/100)</f>
        <v>1408.96</v>
      </c>
      <c r="N501" s="239">
        <v>1.5699999999999999E-2</v>
      </c>
      <c r="O501" s="239">
        <f>ROUND(E501*N501,2)</f>
        <v>0.02</v>
      </c>
      <c r="P501" s="239">
        <v>0</v>
      </c>
      <c r="Q501" s="239">
        <f>ROUND(E501*P501,2)</f>
        <v>0</v>
      </c>
      <c r="R501" s="241" t="s">
        <v>227</v>
      </c>
      <c r="S501" s="241" t="s">
        <v>151</v>
      </c>
      <c r="T501" s="242" t="s">
        <v>151</v>
      </c>
      <c r="U501" s="222">
        <v>1.05</v>
      </c>
      <c r="V501" s="222">
        <f>ROUND(E501*U501,2)</f>
        <v>1.05</v>
      </c>
      <c r="W501" s="222"/>
      <c r="X501" s="222" t="s">
        <v>190</v>
      </c>
      <c r="Y501" s="222" t="s">
        <v>154</v>
      </c>
      <c r="Z501" s="212"/>
      <c r="AA501" s="212"/>
      <c r="AB501" s="212"/>
      <c r="AC501" s="212"/>
      <c r="AD501" s="212"/>
      <c r="AE501" s="212"/>
      <c r="AF501" s="212"/>
      <c r="AG501" s="212" t="s">
        <v>191</v>
      </c>
      <c r="AH501" s="212"/>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2" x14ac:dyDescent="0.2">
      <c r="A502" s="219"/>
      <c r="B502" s="220"/>
      <c r="C502" s="248" t="s">
        <v>1166</v>
      </c>
      <c r="D502" s="243"/>
      <c r="E502" s="243"/>
      <c r="F502" s="243"/>
      <c r="G502" s="243"/>
      <c r="H502" s="222"/>
      <c r="I502" s="222"/>
      <c r="J502" s="222"/>
      <c r="K502" s="222"/>
      <c r="L502" s="222"/>
      <c r="M502" s="222"/>
      <c r="N502" s="221"/>
      <c r="O502" s="221"/>
      <c r="P502" s="221"/>
      <c r="Q502" s="221"/>
      <c r="R502" s="222"/>
      <c r="S502" s="222"/>
      <c r="T502" s="222"/>
      <c r="U502" s="222"/>
      <c r="V502" s="222"/>
      <c r="W502" s="222"/>
      <c r="X502" s="222"/>
      <c r="Y502" s="222"/>
      <c r="Z502" s="212"/>
      <c r="AA502" s="212"/>
      <c r="AB502" s="212"/>
      <c r="AC502" s="212"/>
      <c r="AD502" s="212"/>
      <c r="AE502" s="212"/>
      <c r="AF502" s="212"/>
      <c r="AG502" s="212" t="s">
        <v>157</v>
      </c>
      <c r="AH502" s="212"/>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3" x14ac:dyDescent="0.2">
      <c r="A503" s="219"/>
      <c r="B503" s="220"/>
      <c r="C503" s="249" t="s">
        <v>636</v>
      </c>
      <c r="D503" s="244"/>
      <c r="E503" s="244"/>
      <c r="F503" s="244"/>
      <c r="G503" s="244"/>
      <c r="H503" s="222"/>
      <c r="I503" s="222"/>
      <c r="J503" s="222"/>
      <c r="K503" s="222"/>
      <c r="L503" s="222"/>
      <c r="M503" s="222"/>
      <c r="N503" s="221"/>
      <c r="O503" s="221"/>
      <c r="P503" s="221"/>
      <c r="Q503" s="221"/>
      <c r="R503" s="222"/>
      <c r="S503" s="222"/>
      <c r="T503" s="222"/>
      <c r="U503" s="222"/>
      <c r="V503" s="222"/>
      <c r="W503" s="222"/>
      <c r="X503" s="222"/>
      <c r="Y503" s="222"/>
      <c r="Z503" s="212"/>
      <c r="AA503" s="212"/>
      <c r="AB503" s="212"/>
      <c r="AC503" s="212"/>
      <c r="AD503" s="212"/>
      <c r="AE503" s="212"/>
      <c r="AF503" s="212"/>
      <c r="AG503" s="212" t="s">
        <v>157</v>
      </c>
      <c r="AH503" s="212"/>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3" x14ac:dyDescent="0.2">
      <c r="A504" s="219"/>
      <c r="B504" s="220"/>
      <c r="C504" s="249" t="s">
        <v>637</v>
      </c>
      <c r="D504" s="244"/>
      <c r="E504" s="244"/>
      <c r="F504" s="244"/>
      <c r="G504" s="244"/>
      <c r="H504" s="222"/>
      <c r="I504" s="222"/>
      <c r="J504" s="222"/>
      <c r="K504" s="222"/>
      <c r="L504" s="222"/>
      <c r="M504" s="222"/>
      <c r="N504" s="221"/>
      <c r="O504" s="221"/>
      <c r="P504" s="221"/>
      <c r="Q504" s="221"/>
      <c r="R504" s="222"/>
      <c r="S504" s="222"/>
      <c r="T504" s="222"/>
      <c r="U504" s="222"/>
      <c r="V504" s="222"/>
      <c r="W504" s="222"/>
      <c r="X504" s="222"/>
      <c r="Y504" s="222"/>
      <c r="Z504" s="212"/>
      <c r="AA504" s="212"/>
      <c r="AB504" s="212"/>
      <c r="AC504" s="212"/>
      <c r="AD504" s="212"/>
      <c r="AE504" s="212"/>
      <c r="AF504" s="212"/>
      <c r="AG504" s="212" t="s">
        <v>157</v>
      </c>
      <c r="AH504" s="212"/>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3" x14ac:dyDescent="0.2">
      <c r="A505" s="219"/>
      <c r="B505" s="220"/>
      <c r="C505" s="249" t="s">
        <v>412</v>
      </c>
      <c r="D505" s="244"/>
      <c r="E505" s="244"/>
      <c r="F505" s="244"/>
      <c r="G505" s="244"/>
      <c r="H505" s="222"/>
      <c r="I505" s="222"/>
      <c r="J505" s="222"/>
      <c r="K505" s="222"/>
      <c r="L505" s="222"/>
      <c r="M505" s="222"/>
      <c r="N505" s="221"/>
      <c r="O505" s="221"/>
      <c r="P505" s="221"/>
      <c r="Q505" s="221"/>
      <c r="R505" s="222"/>
      <c r="S505" s="222"/>
      <c r="T505" s="222"/>
      <c r="U505" s="222"/>
      <c r="V505" s="222"/>
      <c r="W505" s="222"/>
      <c r="X505" s="222"/>
      <c r="Y505" s="222"/>
      <c r="Z505" s="212"/>
      <c r="AA505" s="212"/>
      <c r="AB505" s="212"/>
      <c r="AC505" s="212"/>
      <c r="AD505" s="212"/>
      <c r="AE505" s="212"/>
      <c r="AF505" s="212"/>
      <c r="AG505" s="212" t="s">
        <v>157</v>
      </c>
      <c r="AH505" s="212"/>
      <c r="AI505" s="212"/>
      <c r="AJ505" s="212"/>
      <c r="AK505" s="212"/>
      <c r="AL505" s="212"/>
      <c r="AM505" s="212"/>
      <c r="AN505" s="212"/>
      <c r="AO505" s="212"/>
      <c r="AP505" s="212"/>
      <c r="AQ505" s="212"/>
      <c r="AR505" s="212"/>
      <c r="AS505" s="212"/>
      <c r="AT505" s="212"/>
      <c r="AU505" s="212"/>
      <c r="AV505" s="212"/>
      <c r="AW505" s="212"/>
      <c r="AX505" s="212"/>
      <c r="AY505" s="212"/>
      <c r="AZ505" s="212"/>
      <c r="BA505" s="245" t="str">
        <f>C505</f>
        <v>- standardního tmelení Q2, to je: základní tmelení Q1+ dodatečné tmelení (tmelení najemno) a případné přebroušení.</v>
      </c>
      <c r="BB505" s="212"/>
      <c r="BC505" s="212"/>
      <c r="BD505" s="212"/>
      <c r="BE505" s="212"/>
      <c r="BF505" s="212"/>
      <c r="BG505" s="212"/>
      <c r="BH505" s="212"/>
    </row>
    <row r="506" spans="1:60" ht="33.75" outlineLevel="1" x14ac:dyDescent="0.2">
      <c r="A506" s="236">
        <v>190</v>
      </c>
      <c r="B506" s="237" t="s">
        <v>660</v>
      </c>
      <c r="C506" s="247" t="s">
        <v>661</v>
      </c>
      <c r="D506" s="238" t="s">
        <v>278</v>
      </c>
      <c r="E506" s="239">
        <v>1</v>
      </c>
      <c r="F506" s="240">
        <v>717</v>
      </c>
      <c r="G506" s="241">
        <f>ROUND(E506*F506,2)</f>
        <v>717</v>
      </c>
      <c r="H506" s="240">
        <v>287.52</v>
      </c>
      <c r="I506" s="241">
        <f>ROUND(E506*H506,2)</f>
        <v>287.52</v>
      </c>
      <c r="J506" s="240">
        <v>429.48</v>
      </c>
      <c r="K506" s="241">
        <f>ROUND(E506*J506,2)</f>
        <v>429.48</v>
      </c>
      <c r="L506" s="241">
        <v>12</v>
      </c>
      <c r="M506" s="241">
        <f>G506*(1+L506/100)</f>
        <v>803.04000000000008</v>
      </c>
      <c r="N506" s="239">
        <v>8.6999999999999994E-3</v>
      </c>
      <c r="O506" s="239">
        <f>ROUND(E506*N506,2)</f>
        <v>0.01</v>
      </c>
      <c r="P506" s="239">
        <v>0</v>
      </c>
      <c r="Q506" s="239">
        <f>ROUND(E506*P506,2)</f>
        <v>0</v>
      </c>
      <c r="R506" s="241" t="s">
        <v>227</v>
      </c>
      <c r="S506" s="241" t="s">
        <v>151</v>
      </c>
      <c r="T506" s="242" t="s">
        <v>151</v>
      </c>
      <c r="U506" s="222">
        <v>0.55900000000000005</v>
      </c>
      <c r="V506" s="222">
        <f>ROUND(E506*U506,2)</f>
        <v>0.56000000000000005</v>
      </c>
      <c r="W506" s="222"/>
      <c r="X506" s="222" t="s">
        <v>190</v>
      </c>
      <c r="Y506" s="222" t="s">
        <v>154</v>
      </c>
      <c r="Z506" s="212"/>
      <c r="AA506" s="212"/>
      <c r="AB506" s="212"/>
      <c r="AC506" s="212"/>
      <c r="AD506" s="212"/>
      <c r="AE506" s="212"/>
      <c r="AF506" s="212"/>
      <c r="AG506" s="212" t="s">
        <v>191</v>
      </c>
      <c r="AH506" s="212"/>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2" x14ac:dyDescent="0.2">
      <c r="A507" s="219"/>
      <c r="B507" s="220"/>
      <c r="C507" s="248" t="s">
        <v>1166</v>
      </c>
      <c r="D507" s="243"/>
      <c r="E507" s="243"/>
      <c r="F507" s="243"/>
      <c r="G507" s="243"/>
      <c r="H507" s="222"/>
      <c r="I507" s="222"/>
      <c r="J507" s="222"/>
      <c r="K507" s="222"/>
      <c r="L507" s="222"/>
      <c r="M507" s="222"/>
      <c r="N507" s="221"/>
      <c r="O507" s="221"/>
      <c r="P507" s="221"/>
      <c r="Q507" s="221"/>
      <c r="R507" s="222"/>
      <c r="S507" s="222"/>
      <c r="T507" s="222"/>
      <c r="U507" s="222"/>
      <c r="V507" s="222"/>
      <c r="W507" s="222"/>
      <c r="X507" s="222"/>
      <c r="Y507" s="222"/>
      <c r="Z507" s="212"/>
      <c r="AA507" s="212"/>
      <c r="AB507" s="212"/>
      <c r="AC507" s="212"/>
      <c r="AD507" s="212"/>
      <c r="AE507" s="212"/>
      <c r="AF507" s="212"/>
      <c r="AG507" s="212" t="s">
        <v>157</v>
      </c>
      <c r="AH507" s="212"/>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3" x14ac:dyDescent="0.2">
      <c r="A508" s="219"/>
      <c r="B508" s="220"/>
      <c r="C508" s="249" t="s">
        <v>636</v>
      </c>
      <c r="D508" s="244"/>
      <c r="E508" s="244"/>
      <c r="F508" s="244"/>
      <c r="G508" s="244"/>
      <c r="H508" s="222"/>
      <c r="I508" s="222"/>
      <c r="J508" s="222"/>
      <c r="K508" s="222"/>
      <c r="L508" s="222"/>
      <c r="M508" s="222"/>
      <c r="N508" s="221"/>
      <c r="O508" s="221"/>
      <c r="P508" s="221"/>
      <c r="Q508" s="221"/>
      <c r="R508" s="222"/>
      <c r="S508" s="222"/>
      <c r="T508" s="222"/>
      <c r="U508" s="222"/>
      <c r="V508" s="222"/>
      <c r="W508" s="222"/>
      <c r="X508" s="222"/>
      <c r="Y508" s="222"/>
      <c r="Z508" s="212"/>
      <c r="AA508" s="212"/>
      <c r="AB508" s="212"/>
      <c r="AC508" s="212"/>
      <c r="AD508" s="212"/>
      <c r="AE508" s="212"/>
      <c r="AF508" s="212"/>
      <c r="AG508" s="212" t="s">
        <v>157</v>
      </c>
      <c r="AH508" s="212"/>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3" x14ac:dyDescent="0.2">
      <c r="A509" s="219"/>
      <c r="B509" s="220"/>
      <c r="C509" s="249" t="s">
        <v>637</v>
      </c>
      <c r="D509" s="244"/>
      <c r="E509" s="244"/>
      <c r="F509" s="244"/>
      <c r="G509" s="244"/>
      <c r="H509" s="222"/>
      <c r="I509" s="222"/>
      <c r="J509" s="222"/>
      <c r="K509" s="222"/>
      <c r="L509" s="222"/>
      <c r="M509" s="222"/>
      <c r="N509" s="221"/>
      <c r="O509" s="221"/>
      <c r="P509" s="221"/>
      <c r="Q509" s="221"/>
      <c r="R509" s="222"/>
      <c r="S509" s="222"/>
      <c r="T509" s="222"/>
      <c r="U509" s="222"/>
      <c r="V509" s="222"/>
      <c r="W509" s="222"/>
      <c r="X509" s="222"/>
      <c r="Y509" s="222"/>
      <c r="Z509" s="212"/>
      <c r="AA509" s="212"/>
      <c r="AB509" s="212"/>
      <c r="AC509" s="212"/>
      <c r="AD509" s="212"/>
      <c r="AE509" s="212"/>
      <c r="AF509" s="212"/>
      <c r="AG509" s="212" t="s">
        <v>157</v>
      </c>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3" x14ac:dyDescent="0.2">
      <c r="A510" s="219"/>
      <c r="B510" s="220"/>
      <c r="C510" s="249" t="s">
        <v>412</v>
      </c>
      <c r="D510" s="244"/>
      <c r="E510" s="244"/>
      <c r="F510" s="244"/>
      <c r="G510" s="244"/>
      <c r="H510" s="222"/>
      <c r="I510" s="222"/>
      <c r="J510" s="222"/>
      <c r="K510" s="222"/>
      <c r="L510" s="222"/>
      <c r="M510" s="222"/>
      <c r="N510" s="221"/>
      <c r="O510" s="221"/>
      <c r="P510" s="221"/>
      <c r="Q510" s="221"/>
      <c r="R510" s="222"/>
      <c r="S510" s="222"/>
      <c r="T510" s="222"/>
      <c r="U510" s="222"/>
      <c r="V510" s="222"/>
      <c r="W510" s="222"/>
      <c r="X510" s="222"/>
      <c r="Y510" s="222"/>
      <c r="Z510" s="212"/>
      <c r="AA510" s="212"/>
      <c r="AB510" s="212"/>
      <c r="AC510" s="212"/>
      <c r="AD510" s="212"/>
      <c r="AE510" s="212"/>
      <c r="AF510" s="212"/>
      <c r="AG510" s="212" t="s">
        <v>157</v>
      </c>
      <c r="AH510" s="212"/>
      <c r="AI510" s="212"/>
      <c r="AJ510" s="212"/>
      <c r="AK510" s="212"/>
      <c r="AL510" s="212"/>
      <c r="AM510" s="212"/>
      <c r="AN510" s="212"/>
      <c r="AO510" s="212"/>
      <c r="AP510" s="212"/>
      <c r="AQ510" s="212"/>
      <c r="AR510" s="212"/>
      <c r="AS510" s="212"/>
      <c r="AT510" s="212"/>
      <c r="AU510" s="212"/>
      <c r="AV510" s="212"/>
      <c r="AW510" s="212"/>
      <c r="AX510" s="212"/>
      <c r="AY510" s="212"/>
      <c r="AZ510" s="212"/>
      <c r="BA510" s="245" t="str">
        <f>C510</f>
        <v>- standardního tmelení Q2, to je: základní tmelení Q1+ dodatečné tmelení (tmelení najemno) a případné přebroušení.</v>
      </c>
      <c r="BB510" s="212"/>
      <c r="BC510" s="212"/>
      <c r="BD510" s="212"/>
      <c r="BE510" s="212"/>
      <c r="BF510" s="212"/>
      <c r="BG510" s="212"/>
      <c r="BH510" s="212"/>
    </row>
    <row r="511" spans="1:60" ht="33.75" outlineLevel="1" x14ac:dyDescent="0.2">
      <c r="A511" s="236">
        <v>191</v>
      </c>
      <c r="B511" s="237" t="s">
        <v>662</v>
      </c>
      <c r="C511" s="247" t="s">
        <v>663</v>
      </c>
      <c r="D511" s="238" t="s">
        <v>278</v>
      </c>
      <c r="E511" s="239">
        <v>1</v>
      </c>
      <c r="F511" s="240">
        <v>731</v>
      </c>
      <c r="G511" s="241">
        <f>ROUND(E511*F511,2)</f>
        <v>731</v>
      </c>
      <c r="H511" s="240">
        <v>301.52</v>
      </c>
      <c r="I511" s="241">
        <f>ROUND(E511*H511,2)</f>
        <v>301.52</v>
      </c>
      <c r="J511" s="240">
        <v>429.48</v>
      </c>
      <c r="K511" s="241">
        <f>ROUND(E511*J511,2)</f>
        <v>429.48</v>
      </c>
      <c r="L511" s="241">
        <v>12</v>
      </c>
      <c r="M511" s="241">
        <f>G511*(1+L511/100)</f>
        <v>818.72</v>
      </c>
      <c r="N511" s="239">
        <v>9.5200000000000007E-3</v>
      </c>
      <c r="O511" s="239">
        <f>ROUND(E511*N511,2)</f>
        <v>0.01</v>
      </c>
      <c r="P511" s="239">
        <v>0</v>
      </c>
      <c r="Q511" s="239">
        <f>ROUND(E511*P511,2)</f>
        <v>0</v>
      </c>
      <c r="R511" s="241" t="s">
        <v>227</v>
      </c>
      <c r="S511" s="241" t="s">
        <v>151</v>
      </c>
      <c r="T511" s="242" t="s">
        <v>151</v>
      </c>
      <c r="U511" s="222">
        <v>0.55900000000000005</v>
      </c>
      <c r="V511" s="222">
        <f>ROUND(E511*U511,2)</f>
        <v>0.56000000000000005</v>
      </c>
      <c r="W511" s="222"/>
      <c r="X511" s="222" t="s">
        <v>190</v>
      </c>
      <c r="Y511" s="222" t="s">
        <v>154</v>
      </c>
      <c r="Z511" s="212"/>
      <c r="AA511" s="212"/>
      <c r="AB511" s="212"/>
      <c r="AC511" s="212"/>
      <c r="AD511" s="212"/>
      <c r="AE511" s="212"/>
      <c r="AF511" s="212"/>
      <c r="AG511" s="212" t="s">
        <v>191</v>
      </c>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2" x14ac:dyDescent="0.2">
      <c r="A512" s="219"/>
      <c r="B512" s="220"/>
      <c r="C512" s="248" t="s">
        <v>1166</v>
      </c>
      <c r="D512" s="243"/>
      <c r="E512" s="243"/>
      <c r="F512" s="243"/>
      <c r="G512" s="243"/>
      <c r="H512" s="222"/>
      <c r="I512" s="222"/>
      <c r="J512" s="222"/>
      <c r="K512" s="222"/>
      <c r="L512" s="222"/>
      <c r="M512" s="222"/>
      <c r="N512" s="221"/>
      <c r="O512" s="221"/>
      <c r="P512" s="221"/>
      <c r="Q512" s="221"/>
      <c r="R512" s="222"/>
      <c r="S512" s="222"/>
      <c r="T512" s="222"/>
      <c r="U512" s="222"/>
      <c r="V512" s="222"/>
      <c r="W512" s="222"/>
      <c r="X512" s="222"/>
      <c r="Y512" s="222"/>
      <c r="Z512" s="212"/>
      <c r="AA512" s="212"/>
      <c r="AB512" s="212"/>
      <c r="AC512" s="212"/>
      <c r="AD512" s="212"/>
      <c r="AE512" s="212"/>
      <c r="AF512" s="212"/>
      <c r="AG512" s="212" t="s">
        <v>157</v>
      </c>
      <c r="AH512" s="212"/>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3" x14ac:dyDescent="0.2">
      <c r="A513" s="219"/>
      <c r="B513" s="220"/>
      <c r="C513" s="249" t="s">
        <v>636</v>
      </c>
      <c r="D513" s="244"/>
      <c r="E513" s="244"/>
      <c r="F513" s="244"/>
      <c r="G513" s="244"/>
      <c r="H513" s="222"/>
      <c r="I513" s="222"/>
      <c r="J513" s="222"/>
      <c r="K513" s="222"/>
      <c r="L513" s="222"/>
      <c r="M513" s="222"/>
      <c r="N513" s="221"/>
      <c r="O513" s="221"/>
      <c r="P513" s="221"/>
      <c r="Q513" s="221"/>
      <c r="R513" s="222"/>
      <c r="S513" s="222"/>
      <c r="T513" s="222"/>
      <c r="U513" s="222"/>
      <c r="V513" s="222"/>
      <c r="W513" s="222"/>
      <c r="X513" s="222"/>
      <c r="Y513" s="222"/>
      <c r="Z513" s="212"/>
      <c r="AA513" s="212"/>
      <c r="AB513" s="212"/>
      <c r="AC513" s="212"/>
      <c r="AD513" s="212"/>
      <c r="AE513" s="212"/>
      <c r="AF513" s="212"/>
      <c r="AG513" s="212" t="s">
        <v>157</v>
      </c>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3" x14ac:dyDescent="0.2">
      <c r="A514" s="219"/>
      <c r="B514" s="220"/>
      <c r="C514" s="249" t="s">
        <v>637</v>
      </c>
      <c r="D514" s="244"/>
      <c r="E514" s="244"/>
      <c r="F514" s="244"/>
      <c r="G514" s="244"/>
      <c r="H514" s="222"/>
      <c r="I514" s="222"/>
      <c r="J514" s="222"/>
      <c r="K514" s="222"/>
      <c r="L514" s="222"/>
      <c r="M514" s="222"/>
      <c r="N514" s="221"/>
      <c r="O514" s="221"/>
      <c r="P514" s="221"/>
      <c r="Q514" s="221"/>
      <c r="R514" s="222"/>
      <c r="S514" s="222"/>
      <c r="T514" s="222"/>
      <c r="U514" s="222"/>
      <c r="V514" s="222"/>
      <c r="W514" s="222"/>
      <c r="X514" s="222"/>
      <c r="Y514" s="222"/>
      <c r="Z514" s="212"/>
      <c r="AA514" s="212"/>
      <c r="AB514" s="212"/>
      <c r="AC514" s="212"/>
      <c r="AD514" s="212"/>
      <c r="AE514" s="212"/>
      <c r="AF514" s="212"/>
      <c r="AG514" s="212" t="s">
        <v>157</v>
      </c>
      <c r="AH514" s="212"/>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3" x14ac:dyDescent="0.2">
      <c r="A515" s="219"/>
      <c r="B515" s="220"/>
      <c r="C515" s="249" t="s">
        <v>412</v>
      </c>
      <c r="D515" s="244"/>
      <c r="E515" s="244"/>
      <c r="F515" s="244"/>
      <c r="G515" s="244"/>
      <c r="H515" s="222"/>
      <c r="I515" s="222"/>
      <c r="J515" s="222"/>
      <c r="K515" s="222"/>
      <c r="L515" s="222"/>
      <c r="M515" s="222"/>
      <c r="N515" s="221"/>
      <c r="O515" s="221"/>
      <c r="P515" s="221"/>
      <c r="Q515" s="221"/>
      <c r="R515" s="222"/>
      <c r="S515" s="222"/>
      <c r="T515" s="222"/>
      <c r="U515" s="222"/>
      <c r="V515" s="222"/>
      <c r="W515" s="222"/>
      <c r="X515" s="222"/>
      <c r="Y515" s="222"/>
      <c r="Z515" s="212"/>
      <c r="AA515" s="212"/>
      <c r="AB515" s="212"/>
      <c r="AC515" s="212"/>
      <c r="AD515" s="212"/>
      <c r="AE515" s="212"/>
      <c r="AF515" s="212"/>
      <c r="AG515" s="212" t="s">
        <v>157</v>
      </c>
      <c r="AH515" s="212"/>
      <c r="AI515" s="212"/>
      <c r="AJ515" s="212"/>
      <c r="AK515" s="212"/>
      <c r="AL515" s="212"/>
      <c r="AM515" s="212"/>
      <c r="AN515" s="212"/>
      <c r="AO515" s="212"/>
      <c r="AP515" s="212"/>
      <c r="AQ515" s="212"/>
      <c r="AR515" s="212"/>
      <c r="AS515" s="212"/>
      <c r="AT515" s="212"/>
      <c r="AU515" s="212"/>
      <c r="AV515" s="212"/>
      <c r="AW515" s="212"/>
      <c r="AX515" s="212"/>
      <c r="AY515" s="212"/>
      <c r="AZ515" s="212"/>
      <c r="BA515" s="245" t="str">
        <f>C515</f>
        <v>- standardního tmelení Q2, to je: základní tmelení Q1+ dodatečné tmelení (tmelení najemno) a případné přebroušení.</v>
      </c>
      <c r="BB515" s="212"/>
      <c r="BC515" s="212"/>
      <c r="BD515" s="212"/>
      <c r="BE515" s="212"/>
      <c r="BF515" s="212"/>
      <c r="BG515" s="212"/>
      <c r="BH515" s="212"/>
    </row>
    <row r="516" spans="1:60" ht="33.75" outlineLevel="1" x14ac:dyDescent="0.2">
      <c r="A516" s="236">
        <v>192</v>
      </c>
      <c r="B516" s="237" t="s">
        <v>664</v>
      </c>
      <c r="C516" s="247" t="s">
        <v>665</v>
      </c>
      <c r="D516" s="238" t="s">
        <v>278</v>
      </c>
      <c r="E516" s="239">
        <v>1</v>
      </c>
      <c r="F516" s="240">
        <v>760</v>
      </c>
      <c r="G516" s="241">
        <f>ROUND(E516*F516,2)</f>
        <v>760</v>
      </c>
      <c r="H516" s="240">
        <v>330.52</v>
      </c>
      <c r="I516" s="241">
        <f>ROUND(E516*H516,2)</f>
        <v>330.52</v>
      </c>
      <c r="J516" s="240">
        <v>429.48</v>
      </c>
      <c r="K516" s="241">
        <f>ROUND(E516*J516,2)</f>
        <v>429.48</v>
      </c>
      <c r="L516" s="241">
        <v>12</v>
      </c>
      <c r="M516" s="241">
        <f>G516*(1+L516/100)</f>
        <v>851.2</v>
      </c>
      <c r="N516" s="239">
        <v>8.7600000000000004E-3</v>
      </c>
      <c r="O516" s="239">
        <f>ROUND(E516*N516,2)</f>
        <v>0.01</v>
      </c>
      <c r="P516" s="239">
        <v>0</v>
      </c>
      <c r="Q516" s="239">
        <f>ROUND(E516*P516,2)</f>
        <v>0</v>
      </c>
      <c r="R516" s="241" t="s">
        <v>227</v>
      </c>
      <c r="S516" s="241" t="s">
        <v>151</v>
      </c>
      <c r="T516" s="242" t="s">
        <v>151</v>
      </c>
      <c r="U516" s="222">
        <v>0.55900000000000005</v>
      </c>
      <c r="V516" s="222">
        <f>ROUND(E516*U516,2)</f>
        <v>0.56000000000000005</v>
      </c>
      <c r="W516" s="222"/>
      <c r="X516" s="222" t="s">
        <v>190</v>
      </c>
      <c r="Y516" s="222" t="s">
        <v>154</v>
      </c>
      <c r="Z516" s="212"/>
      <c r="AA516" s="212"/>
      <c r="AB516" s="212"/>
      <c r="AC516" s="212"/>
      <c r="AD516" s="212"/>
      <c r="AE516" s="212"/>
      <c r="AF516" s="212"/>
      <c r="AG516" s="212" t="s">
        <v>191</v>
      </c>
      <c r="AH516" s="212"/>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2" x14ac:dyDescent="0.2">
      <c r="A517" s="219"/>
      <c r="B517" s="220"/>
      <c r="C517" s="248" t="s">
        <v>1166</v>
      </c>
      <c r="D517" s="243"/>
      <c r="E517" s="243"/>
      <c r="F517" s="243"/>
      <c r="G517" s="243"/>
      <c r="H517" s="222"/>
      <c r="I517" s="222"/>
      <c r="J517" s="222"/>
      <c r="K517" s="222"/>
      <c r="L517" s="222"/>
      <c r="M517" s="222"/>
      <c r="N517" s="221"/>
      <c r="O517" s="221"/>
      <c r="P517" s="221"/>
      <c r="Q517" s="221"/>
      <c r="R517" s="222"/>
      <c r="S517" s="222"/>
      <c r="T517" s="222"/>
      <c r="U517" s="222"/>
      <c r="V517" s="222"/>
      <c r="W517" s="222"/>
      <c r="X517" s="222"/>
      <c r="Y517" s="222"/>
      <c r="Z517" s="212"/>
      <c r="AA517" s="212"/>
      <c r="AB517" s="212"/>
      <c r="AC517" s="212"/>
      <c r="AD517" s="212"/>
      <c r="AE517" s="212"/>
      <c r="AF517" s="212"/>
      <c r="AG517" s="212" t="s">
        <v>157</v>
      </c>
      <c r="AH517" s="212"/>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3" x14ac:dyDescent="0.2">
      <c r="A518" s="219"/>
      <c r="B518" s="220"/>
      <c r="C518" s="249" t="s">
        <v>636</v>
      </c>
      <c r="D518" s="244"/>
      <c r="E518" s="244"/>
      <c r="F518" s="244"/>
      <c r="G518" s="244"/>
      <c r="H518" s="222"/>
      <c r="I518" s="222"/>
      <c r="J518" s="222"/>
      <c r="K518" s="222"/>
      <c r="L518" s="222"/>
      <c r="M518" s="222"/>
      <c r="N518" s="221"/>
      <c r="O518" s="221"/>
      <c r="P518" s="221"/>
      <c r="Q518" s="221"/>
      <c r="R518" s="222"/>
      <c r="S518" s="222"/>
      <c r="T518" s="222"/>
      <c r="U518" s="222"/>
      <c r="V518" s="222"/>
      <c r="W518" s="222"/>
      <c r="X518" s="222"/>
      <c r="Y518" s="222"/>
      <c r="Z518" s="212"/>
      <c r="AA518" s="212"/>
      <c r="AB518" s="212"/>
      <c r="AC518" s="212"/>
      <c r="AD518" s="212"/>
      <c r="AE518" s="212"/>
      <c r="AF518" s="212"/>
      <c r="AG518" s="212" t="s">
        <v>157</v>
      </c>
      <c r="AH518" s="212"/>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3" x14ac:dyDescent="0.2">
      <c r="A519" s="219"/>
      <c r="B519" s="220"/>
      <c r="C519" s="249" t="s">
        <v>637</v>
      </c>
      <c r="D519" s="244"/>
      <c r="E519" s="244"/>
      <c r="F519" s="244"/>
      <c r="G519" s="244"/>
      <c r="H519" s="222"/>
      <c r="I519" s="222"/>
      <c r="J519" s="222"/>
      <c r="K519" s="222"/>
      <c r="L519" s="222"/>
      <c r="M519" s="222"/>
      <c r="N519" s="221"/>
      <c r="O519" s="221"/>
      <c r="P519" s="221"/>
      <c r="Q519" s="221"/>
      <c r="R519" s="222"/>
      <c r="S519" s="222"/>
      <c r="T519" s="222"/>
      <c r="U519" s="222"/>
      <c r="V519" s="222"/>
      <c r="W519" s="222"/>
      <c r="X519" s="222"/>
      <c r="Y519" s="222"/>
      <c r="Z519" s="212"/>
      <c r="AA519" s="212"/>
      <c r="AB519" s="212"/>
      <c r="AC519" s="212"/>
      <c r="AD519" s="212"/>
      <c r="AE519" s="212"/>
      <c r="AF519" s="212"/>
      <c r="AG519" s="212" t="s">
        <v>157</v>
      </c>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3" x14ac:dyDescent="0.2">
      <c r="A520" s="219"/>
      <c r="B520" s="220"/>
      <c r="C520" s="249" t="s">
        <v>412</v>
      </c>
      <c r="D520" s="244"/>
      <c r="E520" s="244"/>
      <c r="F520" s="244"/>
      <c r="G520" s="244"/>
      <c r="H520" s="222"/>
      <c r="I520" s="222"/>
      <c r="J520" s="222"/>
      <c r="K520" s="222"/>
      <c r="L520" s="222"/>
      <c r="M520" s="222"/>
      <c r="N520" s="221"/>
      <c r="O520" s="221"/>
      <c r="P520" s="221"/>
      <c r="Q520" s="221"/>
      <c r="R520" s="222"/>
      <c r="S520" s="222"/>
      <c r="T520" s="222"/>
      <c r="U520" s="222"/>
      <c r="V520" s="222"/>
      <c r="W520" s="222"/>
      <c r="X520" s="222"/>
      <c r="Y520" s="222"/>
      <c r="Z520" s="212"/>
      <c r="AA520" s="212"/>
      <c r="AB520" s="212"/>
      <c r="AC520" s="212"/>
      <c r="AD520" s="212"/>
      <c r="AE520" s="212"/>
      <c r="AF520" s="212"/>
      <c r="AG520" s="212" t="s">
        <v>157</v>
      </c>
      <c r="AH520" s="212"/>
      <c r="AI520" s="212"/>
      <c r="AJ520" s="212"/>
      <c r="AK520" s="212"/>
      <c r="AL520" s="212"/>
      <c r="AM520" s="212"/>
      <c r="AN520" s="212"/>
      <c r="AO520" s="212"/>
      <c r="AP520" s="212"/>
      <c r="AQ520" s="212"/>
      <c r="AR520" s="212"/>
      <c r="AS520" s="212"/>
      <c r="AT520" s="212"/>
      <c r="AU520" s="212"/>
      <c r="AV520" s="212"/>
      <c r="AW520" s="212"/>
      <c r="AX520" s="212"/>
      <c r="AY520" s="212"/>
      <c r="AZ520" s="212"/>
      <c r="BA520" s="245" t="str">
        <f>C520</f>
        <v>- standardního tmelení Q2, to je: základní tmelení Q1+ dodatečné tmelení (tmelení najemno) a případné přebroušení.</v>
      </c>
      <c r="BB520" s="212"/>
      <c r="BC520" s="212"/>
      <c r="BD520" s="212"/>
      <c r="BE520" s="212"/>
      <c r="BF520" s="212"/>
      <c r="BG520" s="212"/>
      <c r="BH520" s="212"/>
    </row>
    <row r="521" spans="1:60" ht="33.75" outlineLevel="1" x14ac:dyDescent="0.2">
      <c r="A521" s="236">
        <v>193</v>
      </c>
      <c r="B521" s="237" t="s">
        <v>666</v>
      </c>
      <c r="C521" s="247" t="s">
        <v>667</v>
      </c>
      <c r="D521" s="238" t="s">
        <v>278</v>
      </c>
      <c r="E521" s="239">
        <v>1</v>
      </c>
      <c r="F521" s="240">
        <v>780</v>
      </c>
      <c r="G521" s="241">
        <f>ROUND(E521*F521,2)</f>
        <v>780</v>
      </c>
      <c r="H521" s="240">
        <v>350.52</v>
      </c>
      <c r="I521" s="241">
        <f>ROUND(E521*H521,2)</f>
        <v>350.52</v>
      </c>
      <c r="J521" s="240">
        <v>429.48</v>
      </c>
      <c r="K521" s="241">
        <f>ROUND(E521*J521,2)</f>
        <v>429.48</v>
      </c>
      <c r="L521" s="241">
        <v>12</v>
      </c>
      <c r="M521" s="241">
        <f>G521*(1+L521/100)</f>
        <v>873.60000000000014</v>
      </c>
      <c r="N521" s="239">
        <v>9.5200000000000007E-3</v>
      </c>
      <c r="O521" s="239">
        <f>ROUND(E521*N521,2)</f>
        <v>0.01</v>
      </c>
      <c r="P521" s="239">
        <v>0</v>
      </c>
      <c r="Q521" s="239">
        <f>ROUND(E521*P521,2)</f>
        <v>0</v>
      </c>
      <c r="R521" s="241" t="s">
        <v>227</v>
      </c>
      <c r="S521" s="241" t="s">
        <v>151</v>
      </c>
      <c r="T521" s="242" t="s">
        <v>151</v>
      </c>
      <c r="U521" s="222">
        <v>0.55900000000000005</v>
      </c>
      <c r="V521" s="222">
        <f>ROUND(E521*U521,2)</f>
        <v>0.56000000000000005</v>
      </c>
      <c r="W521" s="222"/>
      <c r="X521" s="222" t="s">
        <v>190</v>
      </c>
      <c r="Y521" s="222" t="s">
        <v>154</v>
      </c>
      <c r="Z521" s="212"/>
      <c r="AA521" s="212"/>
      <c r="AB521" s="212"/>
      <c r="AC521" s="212"/>
      <c r="AD521" s="212"/>
      <c r="AE521" s="212"/>
      <c r="AF521" s="212"/>
      <c r="AG521" s="212" t="s">
        <v>191</v>
      </c>
      <c r="AH521" s="212"/>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2" x14ac:dyDescent="0.2">
      <c r="A522" s="219"/>
      <c r="B522" s="220"/>
      <c r="C522" s="248" t="s">
        <v>1166</v>
      </c>
      <c r="D522" s="243"/>
      <c r="E522" s="243"/>
      <c r="F522" s="243"/>
      <c r="G522" s="243"/>
      <c r="H522" s="222"/>
      <c r="I522" s="222"/>
      <c r="J522" s="222"/>
      <c r="K522" s="222"/>
      <c r="L522" s="222"/>
      <c r="M522" s="222"/>
      <c r="N522" s="221"/>
      <c r="O522" s="221"/>
      <c r="P522" s="221"/>
      <c r="Q522" s="221"/>
      <c r="R522" s="222"/>
      <c r="S522" s="222"/>
      <c r="T522" s="222"/>
      <c r="U522" s="222"/>
      <c r="V522" s="222"/>
      <c r="W522" s="222"/>
      <c r="X522" s="222"/>
      <c r="Y522" s="222"/>
      <c r="Z522" s="212"/>
      <c r="AA522" s="212"/>
      <c r="AB522" s="212"/>
      <c r="AC522" s="212"/>
      <c r="AD522" s="212"/>
      <c r="AE522" s="212"/>
      <c r="AF522" s="212"/>
      <c r="AG522" s="212" t="s">
        <v>157</v>
      </c>
      <c r="AH522" s="212"/>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3" x14ac:dyDescent="0.2">
      <c r="A523" s="219"/>
      <c r="B523" s="220"/>
      <c r="C523" s="249" t="s">
        <v>636</v>
      </c>
      <c r="D523" s="244"/>
      <c r="E523" s="244"/>
      <c r="F523" s="244"/>
      <c r="G523" s="244"/>
      <c r="H523" s="222"/>
      <c r="I523" s="222"/>
      <c r="J523" s="222"/>
      <c r="K523" s="222"/>
      <c r="L523" s="222"/>
      <c r="M523" s="222"/>
      <c r="N523" s="221"/>
      <c r="O523" s="221"/>
      <c r="P523" s="221"/>
      <c r="Q523" s="221"/>
      <c r="R523" s="222"/>
      <c r="S523" s="222"/>
      <c r="T523" s="222"/>
      <c r="U523" s="222"/>
      <c r="V523" s="222"/>
      <c r="W523" s="222"/>
      <c r="X523" s="222"/>
      <c r="Y523" s="222"/>
      <c r="Z523" s="212"/>
      <c r="AA523" s="212"/>
      <c r="AB523" s="212"/>
      <c r="AC523" s="212"/>
      <c r="AD523" s="212"/>
      <c r="AE523" s="212"/>
      <c r="AF523" s="212"/>
      <c r="AG523" s="212" t="s">
        <v>157</v>
      </c>
      <c r="AH523" s="212"/>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3" x14ac:dyDescent="0.2">
      <c r="A524" s="219"/>
      <c r="B524" s="220"/>
      <c r="C524" s="249" t="s">
        <v>637</v>
      </c>
      <c r="D524" s="244"/>
      <c r="E524" s="244"/>
      <c r="F524" s="244"/>
      <c r="G524" s="244"/>
      <c r="H524" s="222"/>
      <c r="I524" s="222"/>
      <c r="J524" s="222"/>
      <c r="K524" s="222"/>
      <c r="L524" s="222"/>
      <c r="M524" s="222"/>
      <c r="N524" s="221"/>
      <c r="O524" s="221"/>
      <c r="P524" s="221"/>
      <c r="Q524" s="221"/>
      <c r="R524" s="222"/>
      <c r="S524" s="222"/>
      <c r="T524" s="222"/>
      <c r="U524" s="222"/>
      <c r="V524" s="222"/>
      <c r="W524" s="222"/>
      <c r="X524" s="222"/>
      <c r="Y524" s="222"/>
      <c r="Z524" s="212"/>
      <c r="AA524" s="212"/>
      <c r="AB524" s="212"/>
      <c r="AC524" s="212"/>
      <c r="AD524" s="212"/>
      <c r="AE524" s="212"/>
      <c r="AF524" s="212"/>
      <c r="AG524" s="212" t="s">
        <v>157</v>
      </c>
      <c r="AH524" s="212"/>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3" x14ac:dyDescent="0.2">
      <c r="A525" s="219"/>
      <c r="B525" s="220"/>
      <c r="C525" s="249" t="s">
        <v>412</v>
      </c>
      <c r="D525" s="244"/>
      <c r="E525" s="244"/>
      <c r="F525" s="244"/>
      <c r="G525" s="244"/>
      <c r="H525" s="222"/>
      <c r="I525" s="222"/>
      <c r="J525" s="222"/>
      <c r="K525" s="222"/>
      <c r="L525" s="222"/>
      <c r="M525" s="222"/>
      <c r="N525" s="221"/>
      <c r="O525" s="221"/>
      <c r="P525" s="221"/>
      <c r="Q525" s="221"/>
      <c r="R525" s="222"/>
      <c r="S525" s="222"/>
      <c r="T525" s="222"/>
      <c r="U525" s="222"/>
      <c r="V525" s="222"/>
      <c r="W525" s="222"/>
      <c r="X525" s="222"/>
      <c r="Y525" s="222"/>
      <c r="Z525" s="212"/>
      <c r="AA525" s="212"/>
      <c r="AB525" s="212"/>
      <c r="AC525" s="212"/>
      <c r="AD525" s="212"/>
      <c r="AE525" s="212"/>
      <c r="AF525" s="212"/>
      <c r="AG525" s="212" t="s">
        <v>157</v>
      </c>
      <c r="AH525" s="212"/>
      <c r="AI525" s="212"/>
      <c r="AJ525" s="212"/>
      <c r="AK525" s="212"/>
      <c r="AL525" s="212"/>
      <c r="AM525" s="212"/>
      <c r="AN525" s="212"/>
      <c r="AO525" s="212"/>
      <c r="AP525" s="212"/>
      <c r="AQ525" s="212"/>
      <c r="AR525" s="212"/>
      <c r="AS525" s="212"/>
      <c r="AT525" s="212"/>
      <c r="AU525" s="212"/>
      <c r="AV525" s="212"/>
      <c r="AW525" s="212"/>
      <c r="AX525" s="212"/>
      <c r="AY525" s="212"/>
      <c r="AZ525" s="212"/>
      <c r="BA525" s="245" t="str">
        <f>C525</f>
        <v>- standardního tmelení Q2, to je: základní tmelení Q1+ dodatečné tmelení (tmelení najemno) a případné přebroušení.</v>
      </c>
      <c r="BB525" s="212"/>
      <c r="BC525" s="212"/>
      <c r="BD525" s="212"/>
      <c r="BE525" s="212"/>
      <c r="BF525" s="212"/>
      <c r="BG525" s="212"/>
      <c r="BH525" s="212"/>
    </row>
    <row r="526" spans="1:60" ht="33.75" outlineLevel="1" x14ac:dyDescent="0.2">
      <c r="A526" s="236">
        <v>194</v>
      </c>
      <c r="B526" s="237" t="s">
        <v>668</v>
      </c>
      <c r="C526" s="247" t="s">
        <v>669</v>
      </c>
      <c r="D526" s="238" t="s">
        <v>278</v>
      </c>
      <c r="E526" s="239">
        <v>1</v>
      </c>
      <c r="F526" s="240">
        <v>778</v>
      </c>
      <c r="G526" s="241">
        <f>ROUND(E526*F526,2)</f>
        <v>778</v>
      </c>
      <c r="H526" s="240">
        <v>348.52</v>
      </c>
      <c r="I526" s="241">
        <f>ROUND(E526*H526,2)</f>
        <v>348.52</v>
      </c>
      <c r="J526" s="240">
        <v>429.48</v>
      </c>
      <c r="K526" s="241">
        <f>ROUND(E526*J526,2)</f>
        <v>429.48</v>
      </c>
      <c r="L526" s="241">
        <v>12</v>
      </c>
      <c r="M526" s="241">
        <f>G526*(1+L526/100)</f>
        <v>871.36000000000013</v>
      </c>
      <c r="N526" s="239">
        <v>1.0460000000000001E-2</v>
      </c>
      <c r="O526" s="239">
        <f>ROUND(E526*N526,2)</f>
        <v>0.01</v>
      </c>
      <c r="P526" s="239">
        <v>0</v>
      </c>
      <c r="Q526" s="239">
        <f>ROUND(E526*P526,2)</f>
        <v>0</v>
      </c>
      <c r="R526" s="241" t="s">
        <v>227</v>
      </c>
      <c r="S526" s="241" t="s">
        <v>151</v>
      </c>
      <c r="T526" s="242" t="s">
        <v>151</v>
      </c>
      <c r="U526" s="222">
        <v>0.55900000000000005</v>
      </c>
      <c r="V526" s="222">
        <f>ROUND(E526*U526,2)</f>
        <v>0.56000000000000005</v>
      </c>
      <c r="W526" s="222"/>
      <c r="X526" s="222" t="s">
        <v>190</v>
      </c>
      <c r="Y526" s="222" t="s">
        <v>154</v>
      </c>
      <c r="Z526" s="212"/>
      <c r="AA526" s="212"/>
      <c r="AB526" s="212"/>
      <c r="AC526" s="212"/>
      <c r="AD526" s="212"/>
      <c r="AE526" s="212"/>
      <c r="AF526" s="212"/>
      <c r="AG526" s="212" t="s">
        <v>191</v>
      </c>
      <c r="AH526" s="212"/>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2" x14ac:dyDescent="0.2">
      <c r="A527" s="219"/>
      <c r="B527" s="220"/>
      <c r="C527" s="248" t="s">
        <v>1166</v>
      </c>
      <c r="D527" s="243"/>
      <c r="E527" s="243"/>
      <c r="F527" s="243"/>
      <c r="G527" s="243"/>
      <c r="H527" s="222"/>
      <c r="I527" s="222"/>
      <c r="J527" s="222"/>
      <c r="K527" s="222"/>
      <c r="L527" s="222"/>
      <c r="M527" s="222"/>
      <c r="N527" s="221"/>
      <c r="O527" s="221"/>
      <c r="P527" s="221"/>
      <c r="Q527" s="221"/>
      <c r="R527" s="222"/>
      <c r="S527" s="222"/>
      <c r="T527" s="222"/>
      <c r="U527" s="222"/>
      <c r="V527" s="222"/>
      <c r="W527" s="222"/>
      <c r="X527" s="222"/>
      <c r="Y527" s="222"/>
      <c r="Z527" s="212"/>
      <c r="AA527" s="212"/>
      <c r="AB527" s="212"/>
      <c r="AC527" s="212"/>
      <c r="AD527" s="212"/>
      <c r="AE527" s="212"/>
      <c r="AF527" s="212"/>
      <c r="AG527" s="212" t="s">
        <v>157</v>
      </c>
      <c r="AH527" s="212"/>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3" x14ac:dyDescent="0.2">
      <c r="A528" s="219"/>
      <c r="B528" s="220"/>
      <c r="C528" s="249" t="s">
        <v>636</v>
      </c>
      <c r="D528" s="244"/>
      <c r="E528" s="244"/>
      <c r="F528" s="244"/>
      <c r="G528" s="244"/>
      <c r="H528" s="222"/>
      <c r="I528" s="222"/>
      <c r="J528" s="222"/>
      <c r="K528" s="222"/>
      <c r="L528" s="222"/>
      <c r="M528" s="222"/>
      <c r="N528" s="221"/>
      <c r="O528" s="221"/>
      <c r="P528" s="221"/>
      <c r="Q528" s="221"/>
      <c r="R528" s="222"/>
      <c r="S528" s="222"/>
      <c r="T528" s="222"/>
      <c r="U528" s="222"/>
      <c r="V528" s="222"/>
      <c r="W528" s="222"/>
      <c r="X528" s="222"/>
      <c r="Y528" s="222"/>
      <c r="Z528" s="212"/>
      <c r="AA528" s="212"/>
      <c r="AB528" s="212"/>
      <c r="AC528" s="212"/>
      <c r="AD528" s="212"/>
      <c r="AE528" s="212"/>
      <c r="AF528" s="212"/>
      <c r="AG528" s="212" t="s">
        <v>157</v>
      </c>
      <c r="AH528" s="212"/>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3" x14ac:dyDescent="0.2">
      <c r="A529" s="219"/>
      <c r="B529" s="220"/>
      <c r="C529" s="249" t="s">
        <v>637</v>
      </c>
      <c r="D529" s="244"/>
      <c r="E529" s="244"/>
      <c r="F529" s="244"/>
      <c r="G529" s="244"/>
      <c r="H529" s="222"/>
      <c r="I529" s="222"/>
      <c r="J529" s="222"/>
      <c r="K529" s="222"/>
      <c r="L529" s="222"/>
      <c r="M529" s="222"/>
      <c r="N529" s="221"/>
      <c r="O529" s="221"/>
      <c r="P529" s="221"/>
      <c r="Q529" s="221"/>
      <c r="R529" s="222"/>
      <c r="S529" s="222"/>
      <c r="T529" s="222"/>
      <c r="U529" s="222"/>
      <c r="V529" s="222"/>
      <c r="W529" s="222"/>
      <c r="X529" s="222"/>
      <c r="Y529" s="222"/>
      <c r="Z529" s="212"/>
      <c r="AA529" s="212"/>
      <c r="AB529" s="212"/>
      <c r="AC529" s="212"/>
      <c r="AD529" s="212"/>
      <c r="AE529" s="212"/>
      <c r="AF529" s="212"/>
      <c r="AG529" s="212" t="s">
        <v>157</v>
      </c>
      <c r="AH529" s="212"/>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3" x14ac:dyDescent="0.2">
      <c r="A530" s="219"/>
      <c r="B530" s="220"/>
      <c r="C530" s="249" t="s">
        <v>412</v>
      </c>
      <c r="D530" s="244"/>
      <c r="E530" s="244"/>
      <c r="F530" s="244"/>
      <c r="G530" s="244"/>
      <c r="H530" s="222"/>
      <c r="I530" s="222"/>
      <c r="J530" s="222"/>
      <c r="K530" s="222"/>
      <c r="L530" s="222"/>
      <c r="M530" s="222"/>
      <c r="N530" s="221"/>
      <c r="O530" s="221"/>
      <c r="P530" s="221"/>
      <c r="Q530" s="221"/>
      <c r="R530" s="222"/>
      <c r="S530" s="222"/>
      <c r="T530" s="222"/>
      <c r="U530" s="222"/>
      <c r="V530" s="222"/>
      <c r="W530" s="222"/>
      <c r="X530" s="222"/>
      <c r="Y530" s="222"/>
      <c r="Z530" s="212"/>
      <c r="AA530" s="212"/>
      <c r="AB530" s="212"/>
      <c r="AC530" s="212"/>
      <c r="AD530" s="212"/>
      <c r="AE530" s="212"/>
      <c r="AF530" s="212"/>
      <c r="AG530" s="212" t="s">
        <v>157</v>
      </c>
      <c r="AH530" s="212"/>
      <c r="AI530" s="212"/>
      <c r="AJ530" s="212"/>
      <c r="AK530" s="212"/>
      <c r="AL530" s="212"/>
      <c r="AM530" s="212"/>
      <c r="AN530" s="212"/>
      <c r="AO530" s="212"/>
      <c r="AP530" s="212"/>
      <c r="AQ530" s="212"/>
      <c r="AR530" s="212"/>
      <c r="AS530" s="212"/>
      <c r="AT530" s="212"/>
      <c r="AU530" s="212"/>
      <c r="AV530" s="212"/>
      <c r="AW530" s="212"/>
      <c r="AX530" s="212"/>
      <c r="AY530" s="212"/>
      <c r="AZ530" s="212"/>
      <c r="BA530" s="245" t="str">
        <f>C530</f>
        <v>- standardního tmelení Q2, to je: základní tmelení Q1+ dodatečné tmelení (tmelení najemno) a případné přebroušení.</v>
      </c>
      <c r="BB530" s="212"/>
      <c r="BC530" s="212"/>
      <c r="BD530" s="212"/>
      <c r="BE530" s="212"/>
      <c r="BF530" s="212"/>
      <c r="BG530" s="212"/>
      <c r="BH530" s="212"/>
    </row>
    <row r="531" spans="1:60" ht="45" outlineLevel="1" x14ac:dyDescent="0.2">
      <c r="A531" s="236">
        <v>195</v>
      </c>
      <c r="B531" s="237" t="s">
        <v>670</v>
      </c>
      <c r="C531" s="247" t="s">
        <v>671</v>
      </c>
      <c r="D531" s="238" t="s">
        <v>278</v>
      </c>
      <c r="E531" s="239">
        <v>1</v>
      </c>
      <c r="F531" s="240">
        <v>800</v>
      </c>
      <c r="G531" s="241">
        <f>ROUND(E531*F531,2)</f>
        <v>800</v>
      </c>
      <c r="H531" s="240">
        <v>370.52</v>
      </c>
      <c r="I531" s="241">
        <f>ROUND(E531*H531,2)</f>
        <v>370.52</v>
      </c>
      <c r="J531" s="240">
        <v>429.48</v>
      </c>
      <c r="K531" s="241">
        <f>ROUND(E531*J531,2)</f>
        <v>429.48</v>
      </c>
      <c r="L531" s="241">
        <v>12</v>
      </c>
      <c r="M531" s="241">
        <f>G531*(1+L531/100)</f>
        <v>896.00000000000011</v>
      </c>
      <c r="N531" s="239">
        <v>1.0460000000000001E-2</v>
      </c>
      <c r="O531" s="239">
        <f>ROUND(E531*N531,2)</f>
        <v>0.01</v>
      </c>
      <c r="P531" s="239">
        <v>0</v>
      </c>
      <c r="Q531" s="239">
        <f>ROUND(E531*P531,2)</f>
        <v>0</v>
      </c>
      <c r="R531" s="241" t="s">
        <v>227</v>
      </c>
      <c r="S531" s="241" t="s">
        <v>151</v>
      </c>
      <c r="T531" s="242" t="s">
        <v>151</v>
      </c>
      <c r="U531" s="222">
        <v>0.55900000000000005</v>
      </c>
      <c r="V531" s="222">
        <f>ROUND(E531*U531,2)</f>
        <v>0.56000000000000005</v>
      </c>
      <c r="W531" s="222"/>
      <c r="X531" s="222" t="s">
        <v>190</v>
      </c>
      <c r="Y531" s="222" t="s">
        <v>154</v>
      </c>
      <c r="Z531" s="212"/>
      <c r="AA531" s="212"/>
      <c r="AB531" s="212"/>
      <c r="AC531" s="212"/>
      <c r="AD531" s="212"/>
      <c r="AE531" s="212"/>
      <c r="AF531" s="212"/>
      <c r="AG531" s="212" t="s">
        <v>191</v>
      </c>
      <c r="AH531" s="212"/>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2" x14ac:dyDescent="0.2">
      <c r="A532" s="219"/>
      <c r="B532" s="220"/>
      <c r="C532" s="248" t="s">
        <v>1166</v>
      </c>
      <c r="D532" s="243"/>
      <c r="E532" s="243"/>
      <c r="F532" s="243"/>
      <c r="G532" s="243"/>
      <c r="H532" s="222"/>
      <c r="I532" s="222"/>
      <c r="J532" s="222"/>
      <c r="K532" s="222"/>
      <c r="L532" s="222"/>
      <c r="M532" s="222"/>
      <c r="N532" s="221"/>
      <c r="O532" s="221"/>
      <c r="P532" s="221"/>
      <c r="Q532" s="221"/>
      <c r="R532" s="222"/>
      <c r="S532" s="222"/>
      <c r="T532" s="222"/>
      <c r="U532" s="222"/>
      <c r="V532" s="222"/>
      <c r="W532" s="222"/>
      <c r="X532" s="222"/>
      <c r="Y532" s="222"/>
      <c r="Z532" s="212"/>
      <c r="AA532" s="212"/>
      <c r="AB532" s="212"/>
      <c r="AC532" s="212"/>
      <c r="AD532" s="212"/>
      <c r="AE532" s="212"/>
      <c r="AF532" s="212"/>
      <c r="AG532" s="212" t="s">
        <v>157</v>
      </c>
      <c r="AH532" s="212"/>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3" x14ac:dyDescent="0.2">
      <c r="A533" s="219"/>
      <c r="B533" s="220"/>
      <c r="C533" s="249" t="s">
        <v>636</v>
      </c>
      <c r="D533" s="244"/>
      <c r="E533" s="244"/>
      <c r="F533" s="244"/>
      <c r="G533" s="244"/>
      <c r="H533" s="222"/>
      <c r="I533" s="222"/>
      <c r="J533" s="222"/>
      <c r="K533" s="222"/>
      <c r="L533" s="222"/>
      <c r="M533" s="222"/>
      <c r="N533" s="221"/>
      <c r="O533" s="221"/>
      <c r="P533" s="221"/>
      <c r="Q533" s="221"/>
      <c r="R533" s="222"/>
      <c r="S533" s="222"/>
      <c r="T533" s="222"/>
      <c r="U533" s="222"/>
      <c r="V533" s="222"/>
      <c r="W533" s="222"/>
      <c r="X533" s="222"/>
      <c r="Y533" s="222"/>
      <c r="Z533" s="212"/>
      <c r="AA533" s="212"/>
      <c r="AB533" s="212"/>
      <c r="AC533" s="212"/>
      <c r="AD533" s="212"/>
      <c r="AE533" s="212"/>
      <c r="AF533" s="212"/>
      <c r="AG533" s="212" t="s">
        <v>157</v>
      </c>
      <c r="AH533" s="212"/>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3" x14ac:dyDescent="0.2">
      <c r="A534" s="219"/>
      <c r="B534" s="220"/>
      <c r="C534" s="249" t="s">
        <v>637</v>
      </c>
      <c r="D534" s="244"/>
      <c r="E534" s="244"/>
      <c r="F534" s="244"/>
      <c r="G534" s="244"/>
      <c r="H534" s="222"/>
      <c r="I534" s="222"/>
      <c r="J534" s="222"/>
      <c r="K534" s="222"/>
      <c r="L534" s="222"/>
      <c r="M534" s="222"/>
      <c r="N534" s="221"/>
      <c r="O534" s="221"/>
      <c r="P534" s="221"/>
      <c r="Q534" s="221"/>
      <c r="R534" s="222"/>
      <c r="S534" s="222"/>
      <c r="T534" s="222"/>
      <c r="U534" s="222"/>
      <c r="V534" s="222"/>
      <c r="W534" s="222"/>
      <c r="X534" s="222"/>
      <c r="Y534" s="222"/>
      <c r="Z534" s="212"/>
      <c r="AA534" s="212"/>
      <c r="AB534" s="212"/>
      <c r="AC534" s="212"/>
      <c r="AD534" s="212"/>
      <c r="AE534" s="212"/>
      <c r="AF534" s="212"/>
      <c r="AG534" s="212" t="s">
        <v>157</v>
      </c>
      <c r="AH534" s="212"/>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3" x14ac:dyDescent="0.2">
      <c r="A535" s="219"/>
      <c r="B535" s="220"/>
      <c r="C535" s="249" t="s">
        <v>412</v>
      </c>
      <c r="D535" s="244"/>
      <c r="E535" s="244"/>
      <c r="F535" s="244"/>
      <c r="G535" s="244"/>
      <c r="H535" s="222"/>
      <c r="I535" s="222"/>
      <c r="J535" s="222"/>
      <c r="K535" s="222"/>
      <c r="L535" s="222"/>
      <c r="M535" s="222"/>
      <c r="N535" s="221"/>
      <c r="O535" s="221"/>
      <c r="P535" s="221"/>
      <c r="Q535" s="221"/>
      <c r="R535" s="222"/>
      <c r="S535" s="222"/>
      <c r="T535" s="222"/>
      <c r="U535" s="222"/>
      <c r="V535" s="222"/>
      <c r="W535" s="222"/>
      <c r="X535" s="222"/>
      <c r="Y535" s="222"/>
      <c r="Z535" s="212"/>
      <c r="AA535" s="212"/>
      <c r="AB535" s="212"/>
      <c r="AC535" s="212"/>
      <c r="AD535" s="212"/>
      <c r="AE535" s="212"/>
      <c r="AF535" s="212"/>
      <c r="AG535" s="212" t="s">
        <v>157</v>
      </c>
      <c r="AH535" s="212"/>
      <c r="AI535" s="212"/>
      <c r="AJ535" s="212"/>
      <c r="AK535" s="212"/>
      <c r="AL535" s="212"/>
      <c r="AM535" s="212"/>
      <c r="AN535" s="212"/>
      <c r="AO535" s="212"/>
      <c r="AP535" s="212"/>
      <c r="AQ535" s="212"/>
      <c r="AR535" s="212"/>
      <c r="AS535" s="212"/>
      <c r="AT535" s="212"/>
      <c r="AU535" s="212"/>
      <c r="AV535" s="212"/>
      <c r="AW535" s="212"/>
      <c r="AX535" s="212"/>
      <c r="AY535" s="212"/>
      <c r="AZ535" s="212"/>
      <c r="BA535" s="245" t="str">
        <f>C535</f>
        <v>- standardního tmelení Q2, to je: základní tmelení Q1+ dodatečné tmelení (tmelení najemno) a případné přebroušení.</v>
      </c>
      <c r="BB535" s="212"/>
      <c r="BC535" s="212"/>
      <c r="BD535" s="212"/>
      <c r="BE535" s="212"/>
      <c r="BF535" s="212"/>
      <c r="BG535" s="212"/>
      <c r="BH535" s="212"/>
    </row>
    <row r="536" spans="1:60" ht="33.75" outlineLevel="1" x14ac:dyDescent="0.2">
      <c r="A536" s="236">
        <v>196</v>
      </c>
      <c r="B536" s="237" t="s">
        <v>672</v>
      </c>
      <c r="C536" s="247" t="s">
        <v>673</v>
      </c>
      <c r="D536" s="238" t="s">
        <v>278</v>
      </c>
      <c r="E536" s="239">
        <v>1</v>
      </c>
      <c r="F536" s="240">
        <v>1549</v>
      </c>
      <c r="G536" s="241">
        <f>ROUND(E536*F536,2)</f>
        <v>1549</v>
      </c>
      <c r="H536" s="240">
        <v>473.34</v>
      </c>
      <c r="I536" s="241">
        <f>ROUND(E536*H536,2)</f>
        <v>473.34</v>
      </c>
      <c r="J536" s="240">
        <v>1075.6600000000001</v>
      </c>
      <c r="K536" s="241">
        <f>ROUND(E536*J536,2)</f>
        <v>1075.6600000000001</v>
      </c>
      <c r="L536" s="241">
        <v>12</v>
      </c>
      <c r="M536" s="241">
        <f>G536*(1+L536/100)</f>
        <v>1734.88</v>
      </c>
      <c r="N536" s="239">
        <v>1.8579999999999999E-2</v>
      </c>
      <c r="O536" s="239">
        <f>ROUND(E536*N536,2)</f>
        <v>0.02</v>
      </c>
      <c r="P536" s="239">
        <v>0</v>
      </c>
      <c r="Q536" s="239">
        <f>ROUND(E536*P536,2)</f>
        <v>0</v>
      </c>
      <c r="R536" s="241" t="s">
        <v>227</v>
      </c>
      <c r="S536" s="241" t="s">
        <v>151</v>
      </c>
      <c r="T536" s="242" t="s">
        <v>151</v>
      </c>
      <c r="U536" s="222">
        <v>1.4</v>
      </c>
      <c r="V536" s="222">
        <f>ROUND(E536*U536,2)</f>
        <v>1.4</v>
      </c>
      <c r="W536" s="222"/>
      <c r="X536" s="222" t="s">
        <v>190</v>
      </c>
      <c r="Y536" s="222" t="s">
        <v>154</v>
      </c>
      <c r="Z536" s="212"/>
      <c r="AA536" s="212"/>
      <c r="AB536" s="212"/>
      <c r="AC536" s="212"/>
      <c r="AD536" s="212"/>
      <c r="AE536" s="212"/>
      <c r="AF536" s="212"/>
      <c r="AG536" s="212" t="s">
        <v>191</v>
      </c>
      <c r="AH536" s="212"/>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2" x14ac:dyDescent="0.2">
      <c r="A537" s="219"/>
      <c r="B537" s="220"/>
      <c r="C537" s="248" t="s">
        <v>1166</v>
      </c>
      <c r="D537" s="243"/>
      <c r="E537" s="243"/>
      <c r="F537" s="243"/>
      <c r="G537" s="243"/>
      <c r="H537" s="222"/>
      <c r="I537" s="222"/>
      <c r="J537" s="222"/>
      <c r="K537" s="222"/>
      <c r="L537" s="222"/>
      <c r="M537" s="222"/>
      <c r="N537" s="221"/>
      <c r="O537" s="221"/>
      <c r="P537" s="221"/>
      <c r="Q537" s="221"/>
      <c r="R537" s="222"/>
      <c r="S537" s="222"/>
      <c r="T537" s="222"/>
      <c r="U537" s="222"/>
      <c r="V537" s="222"/>
      <c r="W537" s="222"/>
      <c r="X537" s="222"/>
      <c r="Y537" s="222"/>
      <c r="Z537" s="212"/>
      <c r="AA537" s="212"/>
      <c r="AB537" s="212"/>
      <c r="AC537" s="212"/>
      <c r="AD537" s="212"/>
      <c r="AE537" s="212"/>
      <c r="AF537" s="212"/>
      <c r="AG537" s="212" t="s">
        <v>157</v>
      </c>
      <c r="AH537" s="212"/>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3" x14ac:dyDescent="0.2">
      <c r="A538" s="219"/>
      <c r="B538" s="220"/>
      <c r="C538" s="249" t="s">
        <v>636</v>
      </c>
      <c r="D538" s="244"/>
      <c r="E538" s="244"/>
      <c r="F538" s="244"/>
      <c r="G538" s="244"/>
      <c r="H538" s="222"/>
      <c r="I538" s="222"/>
      <c r="J538" s="222"/>
      <c r="K538" s="222"/>
      <c r="L538" s="222"/>
      <c r="M538" s="222"/>
      <c r="N538" s="221"/>
      <c r="O538" s="221"/>
      <c r="P538" s="221"/>
      <c r="Q538" s="221"/>
      <c r="R538" s="222"/>
      <c r="S538" s="222"/>
      <c r="T538" s="222"/>
      <c r="U538" s="222"/>
      <c r="V538" s="222"/>
      <c r="W538" s="222"/>
      <c r="X538" s="222"/>
      <c r="Y538" s="222"/>
      <c r="Z538" s="212"/>
      <c r="AA538" s="212"/>
      <c r="AB538" s="212"/>
      <c r="AC538" s="212"/>
      <c r="AD538" s="212"/>
      <c r="AE538" s="212"/>
      <c r="AF538" s="212"/>
      <c r="AG538" s="212" t="s">
        <v>157</v>
      </c>
      <c r="AH538" s="212"/>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3" x14ac:dyDescent="0.2">
      <c r="A539" s="219"/>
      <c r="B539" s="220"/>
      <c r="C539" s="249" t="s">
        <v>637</v>
      </c>
      <c r="D539" s="244"/>
      <c r="E539" s="244"/>
      <c r="F539" s="244"/>
      <c r="G539" s="244"/>
      <c r="H539" s="222"/>
      <c r="I539" s="222"/>
      <c r="J539" s="222"/>
      <c r="K539" s="222"/>
      <c r="L539" s="222"/>
      <c r="M539" s="222"/>
      <c r="N539" s="221"/>
      <c r="O539" s="221"/>
      <c r="P539" s="221"/>
      <c r="Q539" s="221"/>
      <c r="R539" s="222"/>
      <c r="S539" s="222"/>
      <c r="T539" s="222"/>
      <c r="U539" s="222"/>
      <c r="V539" s="222"/>
      <c r="W539" s="222"/>
      <c r="X539" s="222"/>
      <c r="Y539" s="222"/>
      <c r="Z539" s="212"/>
      <c r="AA539" s="212"/>
      <c r="AB539" s="212"/>
      <c r="AC539" s="212"/>
      <c r="AD539" s="212"/>
      <c r="AE539" s="212"/>
      <c r="AF539" s="212"/>
      <c r="AG539" s="212" t="s">
        <v>157</v>
      </c>
      <c r="AH539" s="212"/>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3" x14ac:dyDescent="0.2">
      <c r="A540" s="219"/>
      <c r="B540" s="220"/>
      <c r="C540" s="249" t="s">
        <v>412</v>
      </c>
      <c r="D540" s="244"/>
      <c r="E540" s="244"/>
      <c r="F540" s="244"/>
      <c r="G540" s="244"/>
      <c r="H540" s="222"/>
      <c r="I540" s="222"/>
      <c r="J540" s="222"/>
      <c r="K540" s="222"/>
      <c r="L540" s="222"/>
      <c r="M540" s="222"/>
      <c r="N540" s="221"/>
      <c r="O540" s="221"/>
      <c r="P540" s="221"/>
      <c r="Q540" s="221"/>
      <c r="R540" s="222"/>
      <c r="S540" s="222"/>
      <c r="T540" s="222"/>
      <c r="U540" s="222"/>
      <c r="V540" s="222"/>
      <c r="W540" s="222"/>
      <c r="X540" s="222"/>
      <c r="Y540" s="222"/>
      <c r="Z540" s="212"/>
      <c r="AA540" s="212"/>
      <c r="AB540" s="212"/>
      <c r="AC540" s="212"/>
      <c r="AD540" s="212"/>
      <c r="AE540" s="212"/>
      <c r="AF540" s="212"/>
      <c r="AG540" s="212" t="s">
        <v>157</v>
      </c>
      <c r="AH540" s="212"/>
      <c r="AI540" s="212"/>
      <c r="AJ540" s="212"/>
      <c r="AK540" s="212"/>
      <c r="AL540" s="212"/>
      <c r="AM540" s="212"/>
      <c r="AN540" s="212"/>
      <c r="AO540" s="212"/>
      <c r="AP540" s="212"/>
      <c r="AQ540" s="212"/>
      <c r="AR540" s="212"/>
      <c r="AS540" s="212"/>
      <c r="AT540" s="212"/>
      <c r="AU540" s="212"/>
      <c r="AV540" s="212"/>
      <c r="AW540" s="212"/>
      <c r="AX540" s="212"/>
      <c r="AY540" s="212"/>
      <c r="AZ540" s="212"/>
      <c r="BA540" s="245" t="str">
        <f>C540</f>
        <v>- standardního tmelení Q2, to je: základní tmelení Q1+ dodatečné tmelení (tmelení najemno) a případné přebroušení.</v>
      </c>
      <c r="BB540" s="212"/>
      <c r="BC540" s="212"/>
      <c r="BD540" s="212"/>
      <c r="BE540" s="212"/>
      <c r="BF540" s="212"/>
      <c r="BG540" s="212"/>
      <c r="BH540" s="212"/>
    </row>
    <row r="541" spans="1:60" ht="33.75" outlineLevel="1" x14ac:dyDescent="0.2">
      <c r="A541" s="236">
        <v>197</v>
      </c>
      <c r="B541" s="237" t="s">
        <v>674</v>
      </c>
      <c r="C541" s="247" t="s">
        <v>675</v>
      </c>
      <c r="D541" s="238" t="s">
        <v>278</v>
      </c>
      <c r="E541" s="239">
        <v>1</v>
      </c>
      <c r="F541" s="240">
        <v>1583</v>
      </c>
      <c r="G541" s="241">
        <f>ROUND(E541*F541,2)</f>
        <v>1583</v>
      </c>
      <c r="H541" s="240">
        <v>507.34</v>
      </c>
      <c r="I541" s="241">
        <f>ROUND(E541*H541,2)</f>
        <v>507.34</v>
      </c>
      <c r="J541" s="240">
        <v>1075.6600000000001</v>
      </c>
      <c r="K541" s="241">
        <f>ROUND(E541*J541,2)</f>
        <v>1075.6600000000001</v>
      </c>
      <c r="L541" s="241">
        <v>12</v>
      </c>
      <c r="M541" s="241">
        <f>G541*(1+L541/100)</f>
        <v>1772.9600000000003</v>
      </c>
      <c r="N541" s="239">
        <v>2.0629999999999999E-2</v>
      </c>
      <c r="O541" s="239">
        <f>ROUND(E541*N541,2)</f>
        <v>0.02</v>
      </c>
      <c r="P541" s="239">
        <v>0</v>
      </c>
      <c r="Q541" s="239">
        <f>ROUND(E541*P541,2)</f>
        <v>0</v>
      </c>
      <c r="R541" s="241" t="s">
        <v>227</v>
      </c>
      <c r="S541" s="241" t="s">
        <v>151</v>
      </c>
      <c r="T541" s="242" t="s">
        <v>151</v>
      </c>
      <c r="U541" s="222">
        <v>1.4</v>
      </c>
      <c r="V541" s="222">
        <f>ROUND(E541*U541,2)</f>
        <v>1.4</v>
      </c>
      <c r="W541" s="222"/>
      <c r="X541" s="222" t="s">
        <v>190</v>
      </c>
      <c r="Y541" s="222" t="s">
        <v>154</v>
      </c>
      <c r="Z541" s="212"/>
      <c r="AA541" s="212"/>
      <c r="AB541" s="212"/>
      <c r="AC541" s="212"/>
      <c r="AD541" s="212"/>
      <c r="AE541" s="212"/>
      <c r="AF541" s="212"/>
      <c r="AG541" s="212" t="s">
        <v>191</v>
      </c>
      <c r="AH541" s="212"/>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2" x14ac:dyDescent="0.2">
      <c r="A542" s="219"/>
      <c r="B542" s="220"/>
      <c r="C542" s="248" t="s">
        <v>1166</v>
      </c>
      <c r="D542" s="243"/>
      <c r="E542" s="243"/>
      <c r="F542" s="243"/>
      <c r="G542" s="243"/>
      <c r="H542" s="222"/>
      <c r="I542" s="222"/>
      <c r="J542" s="222"/>
      <c r="K542" s="222"/>
      <c r="L542" s="222"/>
      <c r="M542" s="222"/>
      <c r="N542" s="221"/>
      <c r="O542" s="221"/>
      <c r="P542" s="221"/>
      <c r="Q542" s="221"/>
      <c r="R542" s="222"/>
      <c r="S542" s="222"/>
      <c r="T542" s="222"/>
      <c r="U542" s="222"/>
      <c r="V542" s="222"/>
      <c r="W542" s="222"/>
      <c r="X542" s="222"/>
      <c r="Y542" s="222"/>
      <c r="Z542" s="212"/>
      <c r="AA542" s="212"/>
      <c r="AB542" s="212"/>
      <c r="AC542" s="212"/>
      <c r="AD542" s="212"/>
      <c r="AE542" s="212"/>
      <c r="AF542" s="212"/>
      <c r="AG542" s="212" t="s">
        <v>157</v>
      </c>
      <c r="AH542" s="212"/>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3" x14ac:dyDescent="0.2">
      <c r="A543" s="219"/>
      <c r="B543" s="220"/>
      <c r="C543" s="249" t="s">
        <v>636</v>
      </c>
      <c r="D543" s="244"/>
      <c r="E543" s="244"/>
      <c r="F543" s="244"/>
      <c r="G543" s="244"/>
      <c r="H543" s="222"/>
      <c r="I543" s="222"/>
      <c r="J543" s="222"/>
      <c r="K543" s="222"/>
      <c r="L543" s="222"/>
      <c r="M543" s="222"/>
      <c r="N543" s="221"/>
      <c r="O543" s="221"/>
      <c r="P543" s="221"/>
      <c r="Q543" s="221"/>
      <c r="R543" s="222"/>
      <c r="S543" s="222"/>
      <c r="T543" s="222"/>
      <c r="U543" s="222"/>
      <c r="V543" s="222"/>
      <c r="W543" s="222"/>
      <c r="X543" s="222"/>
      <c r="Y543" s="222"/>
      <c r="Z543" s="212"/>
      <c r="AA543" s="212"/>
      <c r="AB543" s="212"/>
      <c r="AC543" s="212"/>
      <c r="AD543" s="212"/>
      <c r="AE543" s="212"/>
      <c r="AF543" s="212"/>
      <c r="AG543" s="212" t="s">
        <v>157</v>
      </c>
      <c r="AH543" s="212"/>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3" x14ac:dyDescent="0.2">
      <c r="A544" s="219"/>
      <c r="B544" s="220"/>
      <c r="C544" s="249" t="s">
        <v>637</v>
      </c>
      <c r="D544" s="244"/>
      <c r="E544" s="244"/>
      <c r="F544" s="244"/>
      <c r="G544" s="244"/>
      <c r="H544" s="222"/>
      <c r="I544" s="222"/>
      <c r="J544" s="222"/>
      <c r="K544" s="222"/>
      <c r="L544" s="222"/>
      <c r="M544" s="222"/>
      <c r="N544" s="221"/>
      <c r="O544" s="221"/>
      <c r="P544" s="221"/>
      <c r="Q544" s="221"/>
      <c r="R544" s="222"/>
      <c r="S544" s="222"/>
      <c r="T544" s="222"/>
      <c r="U544" s="222"/>
      <c r="V544" s="222"/>
      <c r="W544" s="222"/>
      <c r="X544" s="222"/>
      <c r="Y544" s="222"/>
      <c r="Z544" s="212"/>
      <c r="AA544" s="212"/>
      <c r="AB544" s="212"/>
      <c r="AC544" s="212"/>
      <c r="AD544" s="212"/>
      <c r="AE544" s="212"/>
      <c r="AF544" s="212"/>
      <c r="AG544" s="212" t="s">
        <v>157</v>
      </c>
      <c r="AH544" s="212"/>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3" x14ac:dyDescent="0.2">
      <c r="A545" s="219"/>
      <c r="B545" s="220"/>
      <c r="C545" s="249" t="s">
        <v>412</v>
      </c>
      <c r="D545" s="244"/>
      <c r="E545" s="244"/>
      <c r="F545" s="244"/>
      <c r="G545" s="244"/>
      <c r="H545" s="222"/>
      <c r="I545" s="222"/>
      <c r="J545" s="222"/>
      <c r="K545" s="222"/>
      <c r="L545" s="222"/>
      <c r="M545" s="222"/>
      <c r="N545" s="221"/>
      <c r="O545" s="221"/>
      <c r="P545" s="221"/>
      <c r="Q545" s="221"/>
      <c r="R545" s="222"/>
      <c r="S545" s="222"/>
      <c r="T545" s="222"/>
      <c r="U545" s="222"/>
      <c r="V545" s="222"/>
      <c r="W545" s="222"/>
      <c r="X545" s="222"/>
      <c r="Y545" s="222"/>
      <c r="Z545" s="212"/>
      <c r="AA545" s="212"/>
      <c r="AB545" s="212"/>
      <c r="AC545" s="212"/>
      <c r="AD545" s="212"/>
      <c r="AE545" s="212"/>
      <c r="AF545" s="212"/>
      <c r="AG545" s="212" t="s">
        <v>157</v>
      </c>
      <c r="AH545" s="212"/>
      <c r="AI545" s="212"/>
      <c r="AJ545" s="212"/>
      <c r="AK545" s="212"/>
      <c r="AL545" s="212"/>
      <c r="AM545" s="212"/>
      <c r="AN545" s="212"/>
      <c r="AO545" s="212"/>
      <c r="AP545" s="212"/>
      <c r="AQ545" s="212"/>
      <c r="AR545" s="212"/>
      <c r="AS545" s="212"/>
      <c r="AT545" s="212"/>
      <c r="AU545" s="212"/>
      <c r="AV545" s="212"/>
      <c r="AW545" s="212"/>
      <c r="AX545" s="212"/>
      <c r="AY545" s="212"/>
      <c r="AZ545" s="212"/>
      <c r="BA545" s="245" t="str">
        <f>C545</f>
        <v>- standardního tmelení Q2, to je: základní tmelení Q1+ dodatečné tmelení (tmelení najemno) a případné přebroušení.</v>
      </c>
      <c r="BB545" s="212"/>
      <c r="BC545" s="212"/>
      <c r="BD545" s="212"/>
      <c r="BE545" s="212"/>
      <c r="BF545" s="212"/>
      <c r="BG545" s="212"/>
      <c r="BH545" s="212"/>
    </row>
    <row r="546" spans="1:60" ht="33.75" outlineLevel="1" x14ac:dyDescent="0.2">
      <c r="A546" s="236">
        <v>198</v>
      </c>
      <c r="B546" s="237" t="s">
        <v>676</v>
      </c>
      <c r="C546" s="247" t="s">
        <v>677</v>
      </c>
      <c r="D546" s="238" t="s">
        <v>278</v>
      </c>
      <c r="E546" s="239">
        <v>1</v>
      </c>
      <c r="F546" s="240">
        <v>1656</v>
      </c>
      <c r="G546" s="241">
        <f>ROUND(E546*F546,2)</f>
        <v>1656</v>
      </c>
      <c r="H546" s="240">
        <v>580.34</v>
      </c>
      <c r="I546" s="241">
        <f>ROUND(E546*H546,2)</f>
        <v>580.34</v>
      </c>
      <c r="J546" s="240">
        <v>1075.6600000000001</v>
      </c>
      <c r="K546" s="241">
        <f>ROUND(E546*J546,2)</f>
        <v>1075.6600000000001</v>
      </c>
      <c r="L546" s="241">
        <v>12</v>
      </c>
      <c r="M546" s="241">
        <f>G546*(1+L546/100)</f>
        <v>1854.7200000000003</v>
      </c>
      <c r="N546" s="239">
        <v>1.874E-2</v>
      </c>
      <c r="O546" s="239">
        <f>ROUND(E546*N546,2)</f>
        <v>0.02</v>
      </c>
      <c r="P546" s="239">
        <v>0</v>
      </c>
      <c r="Q546" s="239">
        <f>ROUND(E546*P546,2)</f>
        <v>0</v>
      </c>
      <c r="R546" s="241" t="s">
        <v>227</v>
      </c>
      <c r="S546" s="241" t="s">
        <v>151</v>
      </c>
      <c r="T546" s="242" t="s">
        <v>151</v>
      </c>
      <c r="U546" s="222">
        <v>1.4</v>
      </c>
      <c r="V546" s="222">
        <f>ROUND(E546*U546,2)</f>
        <v>1.4</v>
      </c>
      <c r="W546" s="222"/>
      <c r="X546" s="222" t="s">
        <v>190</v>
      </c>
      <c r="Y546" s="222" t="s">
        <v>154</v>
      </c>
      <c r="Z546" s="212"/>
      <c r="AA546" s="212"/>
      <c r="AB546" s="212"/>
      <c r="AC546" s="212"/>
      <c r="AD546" s="212"/>
      <c r="AE546" s="212"/>
      <c r="AF546" s="212"/>
      <c r="AG546" s="212" t="s">
        <v>191</v>
      </c>
      <c r="AH546" s="212"/>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2" x14ac:dyDescent="0.2">
      <c r="A547" s="219"/>
      <c r="B547" s="220"/>
      <c r="C547" s="248" t="s">
        <v>1166</v>
      </c>
      <c r="D547" s="243"/>
      <c r="E547" s="243"/>
      <c r="F547" s="243"/>
      <c r="G547" s="243"/>
      <c r="H547" s="222"/>
      <c r="I547" s="222"/>
      <c r="J547" s="222"/>
      <c r="K547" s="222"/>
      <c r="L547" s="222"/>
      <c r="M547" s="222"/>
      <c r="N547" s="221"/>
      <c r="O547" s="221"/>
      <c r="P547" s="221"/>
      <c r="Q547" s="221"/>
      <c r="R547" s="222"/>
      <c r="S547" s="222"/>
      <c r="T547" s="222"/>
      <c r="U547" s="222"/>
      <c r="V547" s="222"/>
      <c r="W547" s="222"/>
      <c r="X547" s="222"/>
      <c r="Y547" s="222"/>
      <c r="Z547" s="212"/>
      <c r="AA547" s="212"/>
      <c r="AB547" s="212"/>
      <c r="AC547" s="212"/>
      <c r="AD547" s="212"/>
      <c r="AE547" s="212"/>
      <c r="AF547" s="212"/>
      <c r="AG547" s="212" t="s">
        <v>157</v>
      </c>
      <c r="AH547" s="212"/>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3" x14ac:dyDescent="0.2">
      <c r="A548" s="219"/>
      <c r="B548" s="220"/>
      <c r="C548" s="249" t="s">
        <v>636</v>
      </c>
      <c r="D548" s="244"/>
      <c r="E548" s="244"/>
      <c r="F548" s="244"/>
      <c r="G548" s="244"/>
      <c r="H548" s="222"/>
      <c r="I548" s="222"/>
      <c r="J548" s="222"/>
      <c r="K548" s="222"/>
      <c r="L548" s="222"/>
      <c r="M548" s="222"/>
      <c r="N548" s="221"/>
      <c r="O548" s="221"/>
      <c r="P548" s="221"/>
      <c r="Q548" s="221"/>
      <c r="R548" s="222"/>
      <c r="S548" s="222"/>
      <c r="T548" s="222"/>
      <c r="U548" s="222"/>
      <c r="V548" s="222"/>
      <c r="W548" s="222"/>
      <c r="X548" s="222"/>
      <c r="Y548" s="222"/>
      <c r="Z548" s="212"/>
      <c r="AA548" s="212"/>
      <c r="AB548" s="212"/>
      <c r="AC548" s="212"/>
      <c r="AD548" s="212"/>
      <c r="AE548" s="212"/>
      <c r="AF548" s="212"/>
      <c r="AG548" s="212" t="s">
        <v>157</v>
      </c>
      <c r="AH548" s="212"/>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3" x14ac:dyDescent="0.2">
      <c r="A549" s="219"/>
      <c r="B549" s="220"/>
      <c r="C549" s="249" t="s">
        <v>637</v>
      </c>
      <c r="D549" s="244"/>
      <c r="E549" s="244"/>
      <c r="F549" s="244"/>
      <c r="G549" s="244"/>
      <c r="H549" s="222"/>
      <c r="I549" s="222"/>
      <c r="J549" s="222"/>
      <c r="K549" s="222"/>
      <c r="L549" s="222"/>
      <c r="M549" s="222"/>
      <c r="N549" s="221"/>
      <c r="O549" s="221"/>
      <c r="P549" s="221"/>
      <c r="Q549" s="221"/>
      <c r="R549" s="222"/>
      <c r="S549" s="222"/>
      <c r="T549" s="222"/>
      <c r="U549" s="222"/>
      <c r="V549" s="222"/>
      <c r="W549" s="222"/>
      <c r="X549" s="222"/>
      <c r="Y549" s="222"/>
      <c r="Z549" s="212"/>
      <c r="AA549" s="212"/>
      <c r="AB549" s="212"/>
      <c r="AC549" s="212"/>
      <c r="AD549" s="212"/>
      <c r="AE549" s="212"/>
      <c r="AF549" s="212"/>
      <c r="AG549" s="212" t="s">
        <v>157</v>
      </c>
      <c r="AH549" s="212"/>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3" x14ac:dyDescent="0.2">
      <c r="A550" s="219"/>
      <c r="B550" s="220"/>
      <c r="C550" s="249" t="s">
        <v>412</v>
      </c>
      <c r="D550" s="244"/>
      <c r="E550" s="244"/>
      <c r="F550" s="244"/>
      <c r="G550" s="244"/>
      <c r="H550" s="222"/>
      <c r="I550" s="222"/>
      <c r="J550" s="222"/>
      <c r="K550" s="222"/>
      <c r="L550" s="222"/>
      <c r="M550" s="222"/>
      <c r="N550" s="221"/>
      <c r="O550" s="221"/>
      <c r="P550" s="221"/>
      <c r="Q550" s="221"/>
      <c r="R550" s="222"/>
      <c r="S550" s="222"/>
      <c r="T550" s="222"/>
      <c r="U550" s="222"/>
      <c r="V550" s="222"/>
      <c r="W550" s="222"/>
      <c r="X550" s="222"/>
      <c r="Y550" s="222"/>
      <c r="Z550" s="212"/>
      <c r="AA550" s="212"/>
      <c r="AB550" s="212"/>
      <c r="AC550" s="212"/>
      <c r="AD550" s="212"/>
      <c r="AE550" s="212"/>
      <c r="AF550" s="212"/>
      <c r="AG550" s="212" t="s">
        <v>157</v>
      </c>
      <c r="AH550" s="212"/>
      <c r="AI550" s="212"/>
      <c r="AJ550" s="212"/>
      <c r="AK550" s="212"/>
      <c r="AL550" s="212"/>
      <c r="AM550" s="212"/>
      <c r="AN550" s="212"/>
      <c r="AO550" s="212"/>
      <c r="AP550" s="212"/>
      <c r="AQ550" s="212"/>
      <c r="AR550" s="212"/>
      <c r="AS550" s="212"/>
      <c r="AT550" s="212"/>
      <c r="AU550" s="212"/>
      <c r="AV550" s="212"/>
      <c r="AW550" s="212"/>
      <c r="AX550" s="212"/>
      <c r="AY550" s="212"/>
      <c r="AZ550" s="212"/>
      <c r="BA550" s="245" t="str">
        <f>C550</f>
        <v>- standardního tmelení Q2, to je: základní tmelení Q1+ dodatečné tmelení (tmelení najemno) a případné přebroušení.</v>
      </c>
      <c r="BB550" s="212"/>
      <c r="BC550" s="212"/>
      <c r="BD550" s="212"/>
      <c r="BE550" s="212"/>
      <c r="BF550" s="212"/>
      <c r="BG550" s="212"/>
      <c r="BH550" s="212"/>
    </row>
    <row r="551" spans="1:60" ht="45" outlineLevel="1" x14ac:dyDescent="0.2">
      <c r="A551" s="236">
        <v>199</v>
      </c>
      <c r="B551" s="237" t="s">
        <v>678</v>
      </c>
      <c r="C551" s="247" t="s">
        <v>679</v>
      </c>
      <c r="D551" s="238" t="s">
        <v>278</v>
      </c>
      <c r="E551" s="239">
        <v>1</v>
      </c>
      <c r="F551" s="240">
        <v>1706</v>
      </c>
      <c r="G551" s="241">
        <f>ROUND(E551*F551,2)</f>
        <v>1706</v>
      </c>
      <c r="H551" s="240">
        <v>630.34</v>
      </c>
      <c r="I551" s="241">
        <f>ROUND(E551*H551,2)</f>
        <v>630.34</v>
      </c>
      <c r="J551" s="240">
        <v>1075.6600000000001</v>
      </c>
      <c r="K551" s="241">
        <f>ROUND(E551*J551,2)</f>
        <v>1075.6600000000001</v>
      </c>
      <c r="L551" s="241">
        <v>12</v>
      </c>
      <c r="M551" s="241">
        <f>G551*(1+L551/100)</f>
        <v>1910.7200000000003</v>
      </c>
      <c r="N551" s="239">
        <v>2.0629999999999999E-2</v>
      </c>
      <c r="O551" s="239">
        <f>ROUND(E551*N551,2)</f>
        <v>0.02</v>
      </c>
      <c r="P551" s="239">
        <v>0</v>
      </c>
      <c r="Q551" s="239">
        <f>ROUND(E551*P551,2)</f>
        <v>0</v>
      </c>
      <c r="R551" s="241" t="s">
        <v>227</v>
      </c>
      <c r="S551" s="241" t="s">
        <v>151</v>
      </c>
      <c r="T551" s="242" t="s">
        <v>151</v>
      </c>
      <c r="U551" s="222">
        <v>1.4</v>
      </c>
      <c r="V551" s="222">
        <f>ROUND(E551*U551,2)</f>
        <v>1.4</v>
      </c>
      <c r="W551" s="222"/>
      <c r="X551" s="222" t="s">
        <v>190</v>
      </c>
      <c r="Y551" s="222" t="s">
        <v>154</v>
      </c>
      <c r="Z551" s="212"/>
      <c r="AA551" s="212"/>
      <c r="AB551" s="212"/>
      <c r="AC551" s="212"/>
      <c r="AD551" s="212"/>
      <c r="AE551" s="212"/>
      <c r="AF551" s="212"/>
      <c r="AG551" s="212" t="s">
        <v>191</v>
      </c>
      <c r="AH551" s="212"/>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2" x14ac:dyDescent="0.2">
      <c r="A552" s="219"/>
      <c r="B552" s="220"/>
      <c r="C552" s="248" t="s">
        <v>1166</v>
      </c>
      <c r="D552" s="243"/>
      <c r="E552" s="243"/>
      <c r="F552" s="243"/>
      <c r="G552" s="243"/>
      <c r="H552" s="222"/>
      <c r="I552" s="222"/>
      <c r="J552" s="222"/>
      <c r="K552" s="222"/>
      <c r="L552" s="222"/>
      <c r="M552" s="222"/>
      <c r="N552" s="221"/>
      <c r="O552" s="221"/>
      <c r="P552" s="221"/>
      <c r="Q552" s="221"/>
      <c r="R552" s="222"/>
      <c r="S552" s="222"/>
      <c r="T552" s="222"/>
      <c r="U552" s="222"/>
      <c r="V552" s="222"/>
      <c r="W552" s="222"/>
      <c r="X552" s="222"/>
      <c r="Y552" s="222"/>
      <c r="Z552" s="212"/>
      <c r="AA552" s="212"/>
      <c r="AB552" s="212"/>
      <c r="AC552" s="212"/>
      <c r="AD552" s="212"/>
      <c r="AE552" s="212"/>
      <c r="AF552" s="212"/>
      <c r="AG552" s="212" t="s">
        <v>157</v>
      </c>
      <c r="AH552" s="212"/>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3" x14ac:dyDescent="0.2">
      <c r="A553" s="219"/>
      <c r="B553" s="220"/>
      <c r="C553" s="249" t="s">
        <v>636</v>
      </c>
      <c r="D553" s="244"/>
      <c r="E553" s="244"/>
      <c r="F553" s="244"/>
      <c r="G553" s="244"/>
      <c r="H553" s="222"/>
      <c r="I553" s="222"/>
      <c r="J553" s="222"/>
      <c r="K553" s="222"/>
      <c r="L553" s="222"/>
      <c r="M553" s="222"/>
      <c r="N553" s="221"/>
      <c r="O553" s="221"/>
      <c r="P553" s="221"/>
      <c r="Q553" s="221"/>
      <c r="R553" s="222"/>
      <c r="S553" s="222"/>
      <c r="T553" s="222"/>
      <c r="U553" s="222"/>
      <c r="V553" s="222"/>
      <c r="W553" s="222"/>
      <c r="X553" s="222"/>
      <c r="Y553" s="222"/>
      <c r="Z553" s="212"/>
      <c r="AA553" s="212"/>
      <c r="AB553" s="212"/>
      <c r="AC553" s="212"/>
      <c r="AD553" s="212"/>
      <c r="AE553" s="212"/>
      <c r="AF553" s="212"/>
      <c r="AG553" s="212" t="s">
        <v>157</v>
      </c>
      <c r="AH553" s="212"/>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3" x14ac:dyDescent="0.2">
      <c r="A554" s="219"/>
      <c r="B554" s="220"/>
      <c r="C554" s="249" t="s">
        <v>637</v>
      </c>
      <c r="D554" s="244"/>
      <c r="E554" s="244"/>
      <c r="F554" s="244"/>
      <c r="G554" s="244"/>
      <c r="H554" s="222"/>
      <c r="I554" s="222"/>
      <c r="J554" s="222"/>
      <c r="K554" s="222"/>
      <c r="L554" s="222"/>
      <c r="M554" s="222"/>
      <c r="N554" s="221"/>
      <c r="O554" s="221"/>
      <c r="P554" s="221"/>
      <c r="Q554" s="221"/>
      <c r="R554" s="222"/>
      <c r="S554" s="222"/>
      <c r="T554" s="222"/>
      <c r="U554" s="222"/>
      <c r="V554" s="222"/>
      <c r="W554" s="222"/>
      <c r="X554" s="222"/>
      <c r="Y554" s="222"/>
      <c r="Z554" s="212"/>
      <c r="AA554" s="212"/>
      <c r="AB554" s="212"/>
      <c r="AC554" s="212"/>
      <c r="AD554" s="212"/>
      <c r="AE554" s="212"/>
      <c r="AF554" s="212"/>
      <c r="AG554" s="212" t="s">
        <v>157</v>
      </c>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3" x14ac:dyDescent="0.2">
      <c r="A555" s="219"/>
      <c r="B555" s="220"/>
      <c r="C555" s="249" t="s">
        <v>412</v>
      </c>
      <c r="D555" s="244"/>
      <c r="E555" s="244"/>
      <c r="F555" s="244"/>
      <c r="G555" s="244"/>
      <c r="H555" s="222"/>
      <c r="I555" s="222"/>
      <c r="J555" s="222"/>
      <c r="K555" s="222"/>
      <c r="L555" s="222"/>
      <c r="M555" s="222"/>
      <c r="N555" s="221"/>
      <c r="O555" s="221"/>
      <c r="P555" s="221"/>
      <c r="Q555" s="221"/>
      <c r="R555" s="222"/>
      <c r="S555" s="222"/>
      <c r="T555" s="222"/>
      <c r="U555" s="222"/>
      <c r="V555" s="222"/>
      <c r="W555" s="222"/>
      <c r="X555" s="222"/>
      <c r="Y555" s="222"/>
      <c r="Z555" s="212"/>
      <c r="AA555" s="212"/>
      <c r="AB555" s="212"/>
      <c r="AC555" s="212"/>
      <c r="AD555" s="212"/>
      <c r="AE555" s="212"/>
      <c r="AF555" s="212"/>
      <c r="AG555" s="212" t="s">
        <v>157</v>
      </c>
      <c r="AH555" s="212"/>
      <c r="AI555" s="212"/>
      <c r="AJ555" s="212"/>
      <c r="AK555" s="212"/>
      <c r="AL555" s="212"/>
      <c r="AM555" s="212"/>
      <c r="AN555" s="212"/>
      <c r="AO555" s="212"/>
      <c r="AP555" s="212"/>
      <c r="AQ555" s="212"/>
      <c r="AR555" s="212"/>
      <c r="AS555" s="212"/>
      <c r="AT555" s="212"/>
      <c r="AU555" s="212"/>
      <c r="AV555" s="212"/>
      <c r="AW555" s="212"/>
      <c r="AX555" s="212"/>
      <c r="AY555" s="212"/>
      <c r="AZ555" s="212"/>
      <c r="BA555" s="245" t="str">
        <f>C555</f>
        <v>- standardního tmelení Q2, to je: základní tmelení Q1+ dodatečné tmelení (tmelení najemno) a případné přebroušení.</v>
      </c>
      <c r="BB555" s="212"/>
      <c r="BC555" s="212"/>
      <c r="BD555" s="212"/>
      <c r="BE555" s="212"/>
      <c r="BF555" s="212"/>
      <c r="BG555" s="212"/>
      <c r="BH555" s="212"/>
    </row>
    <row r="556" spans="1:60" ht="45" outlineLevel="1" x14ac:dyDescent="0.2">
      <c r="A556" s="236">
        <v>200</v>
      </c>
      <c r="B556" s="237" t="s">
        <v>680</v>
      </c>
      <c r="C556" s="247" t="s">
        <v>681</v>
      </c>
      <c r="D556" s="238" t="s">
        <v>278</v>
      </c>
      <c r="E556" s="239">
        <v>1</v>
      </c>
      <c r="F556" s="240">
        <v>1755</v>
      </c>
      <c r="G556" s="241">
        <f>ROUND(E556*F556,2)</f>
        <v>1755</v>
      </c>
      <c r="H556" s="240">
        <v>679.34</v>
      </c>
      <c r="I556" s="241">
        <f>ROUND(E556*H556,2)</f>
        <v>679.34</v>
      </c>
      <c r="J556" s="240">
        <v>1075.6600000000001</v>
      </c>
      <c r="K556" s="241">
        <f>ROUND(E556*J556,2)</f>
        <v>1075.6600000000001</v>
      </c>
      <c r="L556" s="241">
        <v>12</v>
      </c>
      <c r="M556" s="241">
        <f>G556*(1+L556/100)</f>
        <v>1965.6000000000001</v>
      </c>
      <c r="N556" s="239">
        <v>2.299E-2</v>
      </c>
      <c r="O556" s="239">
        <f>ROUND(E556*N556,2)</f>
        <v>0.02</v>
      </c>
      <c r="P556" s="239">
        <v>0</v>
      </c>
      <c r="Q556" s="239">
        <f>ROUND(E556*P556,2)</f>
        <v>0</v>
      </c>
      <c r="R556" s="241" t="s">
        <v>227</v>
      </c>
      <c r="S556" s="241" t="s">
        <v>151</v>
      </c>
      <c r="T556" s="242" t="s">
        <v>151</v>
      </c>
      <c r="U556" s="222">
        <v>1.4</v>
      </c>
      <c r="V556" s="222">
        <f>ROUND(E556*U556,2)</f>
        <v>1.4</v>
      </c>
      <c r="W556" s="222"/>
      <c r="X556" s="222" t="s">
        <v>190</v>
      </c>
      <c r="Y556" s="222" t="s">
        <v>154</v>
      </c>
      <c r="Z556" s="212"/>
      <c r="AA556" s="212"/>
      <c r="AB556" s="212"/>
      <c r="AC556" s="212"/>
      <c r="AD556" s="212"/>
      <c r="AE556" s="212"/>
      <c r="AF556" s="212"/>
      <c r="AG556" s="212" t="s">
        <v>191</v>
      </c>
      <c r="AH556" s="212"/>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2" x14ac:dyDescent="0.2">
      <c r="A557" s="219"/>
      <c r="B557" s="220"/>
      <c r="C557" s="248" t="s">
        <v>1166</v>
      </c>
      <c r="D557" s="243"/>
      <c r="E557" s="243"/>
      <c r="F557" s="243"/>
      <c r="G557" s="243"/>
      <c r="H557" s="222"/>
      <c r="I557" s="222"/>
      <c r="J557" s="222"/>
      <c r="K557" s="222"/>
      <c r="L557" s="222"/>
      <c r="M557" s="222"/>
      <c r="N557" s="221"/>
      <c r="O557" s="221"/>
      <c r="P557" s="221"/>
      <c r="Q557" s="221"/>
      <c r="R557" s="222"/>
      <c r="S557" s="222"/>
      <c r="T557" s="222"/>
      <c r="U557" s="222"/>
      <c r="V557" s="222"/>
      <c r="W557" s="222"/>
      <c r="X557" s="222"/>
      <c r="Y557" s="222"/>
      <c r="Z557" s="212"/>
      <c r="AA557" s="212"/>
      <c r="AB557" s="212"/>
      <c r="AC557" s="212"/>
      <c r="AD557" s="212"/>
      <c r="AE557" s="212"/>
      <c r="AF557" s="212"/>
      <c r="AG557" s="212" t="s">
        <v>157</v>
      </c>
      <c r="AH557" s="212"/>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3" x14ac:dyDescent="0.2">
      <c r="A558" s="219"/>
      <c r="B558" s="220"/>
      <c r="C558" s="249" t="s">
        <v>636</v>
      </c>
      <c r="D558" s="244"/>
      <c r="E558" s="244"/>
      <c r="F558" s="244"/>
      <c r="G558" s="244"/>
      <c r="H558" s="222"/>
      <c r="I558" s="222"/>
      <c r="J558" s="222"/>
      <c r="K558" s="222"/>
      <c r="L558" s="222"/>
      <c r="M558" s="222"/>
      <c r="N558" s="221"/>
      <c r="O558" s="221"/>
      <c r="P558" s="221"/>
      <c r="Q558" s="221"/>
      <c r="R558" s="222"/>
      <c r="S558" s="222"/>
      <c r="T558" s="222"/>
      <c r="U558" s="222"/>
      <c r="V558" s="222"/>
      <c r="W558" s="222"/>
      <c r="X558" s="222"/>
      <c r="Y558" s="222"/>
      <c r="Z558" s="212"/>
      <c r="AA558" s="212"/>
      <c r="AB558" s="212"/>
      <c r="AC558" s="212"/>
      <c r="AD558" s="212"/>
      <c r="AE558" s="212"/>
      <c r="AF558" s="212"/>
      <c r="AG558" s="212" t="s">
        <v>157</v>
      </c>
      <c r="AH558" s="212"/>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3" x14ac:dyDescent="0.2">
      <c r="A559" s="219"/>
      <c r="B559" s="220"/>
      <c r="C559" s="249" t="s">
        <v>637</v>
      </c>
      <c r="D559" s="244"/>
      <c r="E559" s="244"/>
      <c r="F559" s="244"/>
      <c r="G559" s="244"/>
      <c r="H559" s="222"/>
      <c r="I559" s="222"/>
      <c r="J559" s="222"/>
      <c r="K559" s="222"/>
      <c r="L559" s="222"/>
      <c r="M559" s="222"/>
      <c r="N559" s="221"/>
      <c r="O559" s="221"/>
      <c r="P559" s="221"/>
      <c r="Q559" s="221"/>
      <c r="R559" s="222"/>
      <c r="S559" s="222"/>
      <c r="T559" s="222"/>
      <c r="U559" s="222"/>
      <c r="V559" s="222"/>
      <c r="W559" s="222"/>
      <c r="X559" s="222"/>
      <c r="Y559" s="222"/>
      <c r="Z559" s="212"/>
      <c r="AA559" s="212"/>
      <c r="AB559" s="212"/>
      <c r="AC559" s="212"/>
      <c r="AD559" s="212"/>
      <c r="AE559" s="212"/>
      <c r="AF559" s="212"/>
      <c r="AG559" s="212" t="s">
        <v>157</v>
      </c>
      <c r="AH559" s="212"/>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3" x14ac:dyDescent="0.2">
      <c r="A560" s="219"/>
      <c r="B560" s="220"/>
      <c r="C560" s="249" t="s">
        <v>412</v>
      </c>
      <c r="D560" s="244"/>
      <c r="E560" s="244"/>
      <c r="F560" s="244"/>
      <c r="G560" s="244"/>
      <c r="H560" s="222"/>
      <c r="I560" s="222"/>
      <c r="J560" s="222"/>
      <c r="K560" s="222"/>
      <c r="L560" s="222"/>
      <c r="M560" s="222"/>
      <c r="N560" s="221"/>
      <c r="O560" s="221"/>
      <c r="P560" s="221"/>
      <c r="Q560" s="221"/>
      <c r="R560" s="222"/>
      <c r="S560" s="222"/>
      <c r="T560" s="222"/>
      <c r="U560" s="222"/>
      <c r="V560" s="222"/>
      <c r="W560" s="222"/>
      <c r="X560" s="222"/>
      <c r="Y560" s="222"/>
      <c r="Z560" s="212"/>
      <c r="AA560" s="212"/>
      <c r="AB560" s="212"/>
      <c r="AC560" s="212"/>
      <c r="AD560" s="212"/>
      <c r="AE560" s="212"/>
      <c r="AF560" s="212"/>
      <c r="AG560" s="212" t="s">
        <v>157</v>
      </c>
      <c r="AH560" s="212"/>
      <c r="AI560" s="212"/>
      <c r="AJ560" s="212"/>
      <c r="AK560" s="212"/>
      <c r="AL560" s="212"/>
      <c r="AM560" s="212"/>
      <c r="AN560" s="212"/>
      <c r="AO560" s="212"/>
      <c r="AP560" s="212"/>
      <c r="AQ560" s="212"/>
      <c r="AR560" s="212"/>
      <c r="AS560" s="212"/>
      <c r="AT560" s="212"/>
      <c r="AU560" s="212"/>
      <c r="AV560" s="212"/>
      <c r="AW560" s="212"/>
      <c r="AX560" s="212"/>
      <c r="AY560" s="212"/>
      <c r="AZ560" s="212"/>
      <c r="BA560" s="245" t="str">
        <f>C560</f>
        <v>- standardního tmelení Q2, to je: základní tmelení Q1+ dodatečné tmelení (tmelení najemno) a případné přebroušení.</v>
      </c>
      <c r="BB560" s="212"/>
      <c r="BC560" s="212"/>
      <c r="BD560" s="212"/>
      <c r="BE560" s="212"/>
      <c r="BF560" s="212"/>
      <c r="BG560" s="212"/>
      <c r="BH560" s="212"/>
    </row>
    <row r="561" spans="1:60" x14ac:dyDescent="0.2">
      <c r="A561" s="229" t="s">
        <v>146</v>
      </c>
      <c r="B561" s="230" t="s">
        <v>91</v>
      </c>
      <c r="C561" s="246" t="s">
        <v>92</v>
      </c>
      <c r="D561" s="231"/>
      <c r="E561" s="232"/>
      <c r="F561" s="233"/>
      <c r="G561" s="233">
        <f>SUMIF(AG562:AG746,"&lt;&gt;NOR",G562:G746)</f>
        <v>86310.300000000032</v>
      </c>
      <c r="H561" s="233"/>
      <c r="I561" s="233">
        <f>SUM(I562:I746)</f>
        <v>9546.9400000000078</v>
      </c>
      <c r="J561" s="233"/>
      <c r="K561" s="233">
        <f>SUM(K562:K746)</f>
        <v>76763.359999999957</v>
      </c>
      <c r="L561" s="233"/>
      <c r="M561" s="233">
        <f>SUM(M562:M746)</f>
        <v>96667.536000000007</v>
      </c>
      <c r="N561" s="232"/>
      <c r="O561" s="232">
        <f>SUM(O562:O746)</f>
        <v>0</v>
      </c>
      <c r="P561" s="232"/>
      <c r="Q561" s="232">
        <f>SUM(Q562:Q746)</f>
        <v>25.81000000000002</v>
      </c>
      <c r="R561" s="233"/>
      <c r="S561" s="233"/>
      <c r="T561" s="234"/>
      <c r="U561" s="228"/>
      <c r="V561" s="228">
        <f>SUM(V562:V746)</f>
        <v>128.70000000000005</v>
      </c>
      <c r="W561" s="228"/>
      <c r="X561" s="228"/>
      <c r="Y561" s="228"/>
      <c r="AG561" t="s">
        <v>147</v>
      </c>
    </row>
    <row r="562" spans="1:60" ht="22.5" outlineLevel="1" x14ac:dyDescent="0.2">
      <c r="A562" s="256">
        <v>201</v>
      </c>
      <c r="B562" s="257" t="s">
        <v>682</v>
      </c>
      <c r="C562" s="264" t="s">
        <v>683</v>
      </c>
      <c r="D562" s="258" t="s">
        <v>202</v>
      </c>
      <c r="E562" s="259">
        <v>1</v>
      </c>
      <c r="F562" s="260">
        <v>6730</v>
      </c>
      <c r="G562" s="261">
        <f>ROUND(E562*F562,2)</f>
        <v>6730</v>
      </c>
      <c r="H562" s="260">
        <v>0</v>
      </c>
      <c r="I562" s="261">
        <f>ROUND(E562*H562,2)</f>
        <v>0</v>
      </c>
      <c r="J562" s="260">
        <v>6730</v>
      </c>
      <c r="K562" s="261">
        <f>ROUND(E562*J562,2)</f>
        <v>6730</v>
      </c>
      <c r="L562" s="261">
        <v>12</v>
      </c>
      <c r="M562" s="261">
        <f>G562*(1+L562/100)</f>
        <v>7537.6</v>
      </c>
      <c r="N562" s="259">
        <v>0</v>
      </c>
      <c r="O562" s="259">
        <f>ROUND(E562*N562,2)</f>
        <v>0</v>
      </c>
      <c r="P562" s="259">
        <v>2.2000000000000002</v>
      </c>
      <c r="Q562" s="259">
        <f>ROUND(E562*P562,2)</f>
        <v>2.2000000000000002</v>
      </c>
      <c r="R562" s="261" t="s">
        <v>684</v>
      </c>
      <c r="S562" s="261" t="s">
        <v>151</v>
      </c>
      <c r="T562" s="262" t="s">
        <v>151</v>
      </c>
      <c r="U562" s="222">
        <v>13.24</v>
      </c>
      <c r="V562" s="222">
        <f>ROUND(E562*U562,2)</f>
        <v>13.24</v>
      </c>
      <c r="W562" s="222"/>
      <c r="X562" s="222" t="s">
        <v>190</v>
      </c>
      <c r="Y562" s="222" t="s">
        <v>154</v>
      </c>
      <c r="Z562" s="212"/>
      <c r="AA562" s="212"/>
      <c r="AB562" s="212"/>
      <c r="AC562" s="212"/>
      <c r="AD562" s="212"/>
      <c r="AE562" s="212"/>
      <c r="AF562" s="212"/>
      <c r="AG562" s="212" t="s">
        <v>191</v>
      </c>
      <c r="AH562" s="212"/>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ht="22.5" outlineLevel="1" x14ac:dyDescent="0.2">
      <c r="A563" s="256">
        <v>202</v>
      </c>
      <c r="B563" s="257" t="s">
        <v>685</v>
      </c>
      <c r="C563" s="264" t="s">
        <v>686</v>
      </c>
      <c r="D563" s="258" t="s">
        <v>202</v>
      </c>
      <c r="E563" s="259">
        <v>1</v>
      </c>
      <c r="F563" s="260">
        <v>5755</v>
      </c>
      <c r="G563" s="261">
        <f>ROUND(E563*F563,2)</f>
        <v>5755</v>
      </c>
      <c r="H563" s="260">
        <v>0</v>
      </c>
      <c r="I563" s="261">
        <f>ROUND(E563*H563,2)</f>
        <v>0</v>
      </c>
      <c r="J563" s="260">
        <v>5755</v>
      </c>
      <c r="K563" s="261">
        <f>ROUND(E563*J563,2)</f>
        <v>5755</v>
      </c>
      <c r="L563" s="261">
        <v>12</v>
      </c>
      <c r="M563" s="261">
        <f>G563*(1+L563/100)</f>
        <v>6445.6</v>
      </c>
      <c r="N563" s="259">
        <v>0</v>
      </c>
      <c r="O563" s="259">
        <f>ROUND(E563*N563,2)</f>
        <v>0</v>
      </c>
      <c r="P563" s="259">
        <v>2.2000000000000002</v>
      </c>
      <c r="Q563" s="259">
        <f>ROUND(E563*P563,2)</f>
        <v>2.2000000000000002</v>
      </c>
      <c r="R563" s="261" t="s">
        <v>684</v>
      </c>
      <c r="S563" s="261" t="s">
        <v>151</v>
      </c>
      <c r="T563" s="262" t="s">
        <v>151</v>
      </c>
      <c r="U563" s="222">
        <v>11.32</v>
      </c>
      <c r="V563" s="222">
        <f>ROUND(E563*U563,2)</f>
        <v>11.32</v>
      </c>
      <c r="W563" s="222"/>
      <c r="X563" s="222" t="s">
        <v>190</v>
      </c>
      <c r="Y563" s="222" t="s">
        <v>154</v>
      </c>
      <c r="Z563" s="212"/>
      <c r="AA563" s="212"/>
      <c r="AB563" s="212"/>
      <c r="AC563" s="212"/>
      <c r="AD563" s="212"/>
      <c r="AE563" s="212"/>
      <c r="AF563" s="212"/>
      <c r="AG563" s="212" t="s">
        <v>191</v>
      </c>
      <c r="AH563" s="212"/>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1" x14ac:dyDescent="0.2">
      <c r="A564" s="236">
        <v>203</v>
      </c>
      <c r="B564" s="237" t="s">
        <v>687</v>
      </c>
      <c r="C564" s="247" t="s">
        <v>688</v>
      </c>
      <c r="D564" s="238" t="s">
        <v>226</v>
      </c>
      <c r="E564" s="239">
        <v>1</v>
      </c>
      <c r="F564" s="240">
        <v>133</v>
      </c>
      <c r="G564" s="241">
        <f>ROUND(E564*F564,2)</f>
        <v>133</v>
      </c>
      <c r="H564" s="240">
        <v>0</v>
      </c>
      <c r="I564" s="241">
        <f>ROUND(E564*H564,2)</f>
        <v>0</v>
      </c>
      <c r="J564" s="240">
        <v>133</v>
      </c>
      <c r="K564" s="241">
        <f>ROUND(E564*J564,2)</f>
        <v>133</v>
      </c>
      <c r="L564" s="241">
        <v>12</v>
      </c>
      <c r="M564" s="241">
        <f>G564*(1+L564/100)</f>
        <v>148.96</v>
      </c>
      <c r="N564" s="239">
        <v>0</v>
      </c>
      <c r="O564" s="239">
        <f>ROUND(E564*N564,2)</f>
        <v>0</v>
      </c>
      <c r="P564" s="239">
        <v>0.02</v>
      </c>
      <c r="Q564" s="239">
        <f>ROUND(E564*P564,2)</f>
        <v>0.02</v>
      </c>
      <c r="R564" s="241" t="s">
        <v>684</v>
      </c>
      <c r="S564" s="241" t="s">
        <v>151</v>
      </c>
      <c r="T564" s="242" t="s">
        <v>151</v>
      </c>
      <c r="U564" s="222">
        <v>0.24</v>
      </c>
      <c r="V564" s="222">
        <f>ROUND(E564*U564,2)</f>
        <v>0.24</v>
      </c>
      <c r="W564" s="222"/>
      <c r="X564" s="222" t="s">
        <v>190</v>
      </c>
      <c r="Y564" s="222" t="s">
        <v>154</v>
      </c>
      <c r="Z564" s="212"/>
      <c r="AA564" s="212"/>
      <c r="AB564" s="212"/>
      <c r="AC564" s="212"/>
      <c r="AD564" s="212"/>
      <c r="AE564" s="212"/>
      <c r="AF564" s="212"/>
      <c r="AG564" s="212" t="s">
        <v>191</v>
      </c>
      <c r="AH564" s="212"/>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2" x14ac:dyDescent="0.2">
      <c r="A565" s="219"/>
      <c r="B565" s="220"/>
      <c r="C565" s="263" t="s">
        <v>689</v>
      </c>
      <c r="D565" s="255"/>
      <c r="E565" s="255"/>
      <c r="F565" s="255"/>
      <c r="G565" s="255"/>
      <c r="H565" s="222"/>
      <c r="I565" s="222"/>
      <c r="J565" s="222"/>
      <c r="K565" s="222"/>
      <c r="L565" s="222"/>
      <c r="M565" s="222"/>
      <c r="N565" s="221"/>
      <c r="O565" s="221"/>
      <c r="P565" s="221"/>
      <c r="Q565" s="221"/>
      <c r="R565" s="222"/>
      <c r="S565" s="222"/>
      <c r="T565" s="222"/>
      <c r="U565" s="222"/>
      <c r="V565" s="222"/>
      <c r="W565" s="222"/>
      <c r="X565" s="222"/>
      <c r="Y565" s="222"/>
      <c r="Z565" s="212"/>
      <c r="AA565" s="212"/>
      <c r="AB565" s="212"/>
      <c r="AC565" s="212"/>
      <c r="AD565" s="212"/>
      <c r="AE565" s="212"/>
      <c r="AF565" s="212"/>
      <c r="AG565" s="212" t="s">
        <v>193</v>
      </c>
      <c r="AH565" s="212"/>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1" x14ac:dyDescent="0.2">
      <c r="A566" s="236">
        <v>204</v>
      </c>
      <c r="B566" s="237" t="s">
        <v>690</v>
      </c>
      <c r="C566" s="247" t="s">
        <v>691</v>
      </c>
      <c r="D566" s="238" t="s">
        <v>226</v>
      </c>
      <c r="E566" s="239">
        <v>1</v>
      </c>
      <c r="F566" s="240">
        <v>95.1</v>
      </c>
      <c r="G566" s="241">
        <f>ROUND(E566*F566,2)</f>
        <v>95.1</v>
      </c>
      <c r="H566" s="240">
        <v>0</v>
      </c>
      <c r="I566" s="241">
        <f>ROUND(E566*H566,2)</f>
        <v>0</v>
      </c>
      <c r="J566" s="240">
        <v>95.1</v>
      </c>
      <c r="K566" s="241">
        <f>ROUND(E566*J566,2)</f>
        <v>95.1</v>
      </c>
      <c r="L566" s="241">
        <v>12</v>
      </c>
      <c r="M566" s="241">
        <f>G566*(1+L566/100)</f>
        <v>106.512</v>
      </c>
      <c r="N566" s="239">
        <v>0</v>
      </c>
      <c r="O566" s="239">
        <f>ROUND(E566*N566,2)</f>
        <v>0</v>
      </c>
      <c r="P566" s="239">
        <v>0.02</v>
      </c>
      <c r="Q566" s="239">
        <f>ROUND(E566*P566,2)</f>
        <v>0.02</v>
      </c>
      <c r="R566" s="241" t="s">
        <v>684</v>
      </c>
      <c r="S566" s="241" t="s">
        <v>151</v>
      </c>
      <c r="T566" s="242" t="s">
        <v>151</v>
      </c>
      <c r="U566" s="222">
        <v>0.14699999999999999</v>
      </c>
      <c r="V566" s="222">
        <f>ROUND(E566*U566,2)</f>
        <v>0.15</v>
      </c>
      <c r="W566" s="222"/>
      <c r="X566" s="222" t="s">
        <v>190</v>
      </c>
      <c r="Y566" s="222" t="s">
        <v>154</v>
      </c>
      <c r="Z566" s="212"/>
      <c r="AA566" s="212"/>
      <c r="AB566" s="212"/>
      <c r="AC566" s="212"/>
      <c r="AD566" s="212"/>
      <c r="AE566" s="212"/>
      <c r="AF566" s="212"/>
      <c r="AG566" s="212" t="s">
        <v>191</v>
      </c>
      <c r="AH566" s="212"/>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2" x14ac:dyDescent="0.2">
      <c r="A567" s="219"/>
      <c r="B567" s="220"/>
      <c r="C567" s="263" t="s">
        <v>689</v>
      </c>
      <c r="D567" s="255"/>
      <c r="E567" s="255"/>
      <c r="F567" s="255"/>
      <c r="G567" s="255"/>
      <c r="H567" s="222"/>
      <c r="I567" s="222"/>
      <c r="J567" s="222"/>
      <c r="K567" s="222"/>
      <c r="L567" s="222"/>
      <c r="M567" s="222"/>
      <c r="N567" s="221"/>
      <c r="O567" s="221"/>
      <c r="P567" s="221"/>
      <c r="Q567" s="221"/>
      <c r="R567" s="222"/>
      <c r="S567" s="222"/>
      <c r="T567" s="222"/>
      <c r="U567" s="222"/>
      <c r="V567" s="222"/>
      <c r="W567" s="222"/>
      <c r="X567" s="222"/>
      <c r="Y567" s="222"/>
      <c r="Z567" s="212"/>
      <c r="AA567" s="212"/>
      <c r="AB567" s="212"/>
      <c r="AC567" s="212"/>
      <c r="AD567" s="212"/>
      <c r="AE567" s="212"/>
      <c r="AF567" s="212"/>
      <c r="AG567" s="212" t="s">
        <v>193</v>
      </c>
      <c r="AH567" s="212"/>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1" x14ac:dyDescent="0.2">
      <c r="A568" s="236">
        <v>205</v>
      </c>
      <c r="B568" s="237" t="s">
        <v>692</v>
      </c>
      <c r="C568" s="247" t="s">
        <v>693</v>
      </c>
      <c r="D568" s="238" t="s">
        <v>278</v>
      </c>
      <c r="E568" s="239">
        <v>1</v>
      </c>
      <c r="F568" s="240">
        <v>38.799999999999997</v>
      </c>
      <c r="G568" s="241">
        <f>ROUND(E568*F568,2)</f>
        <v>38.799999999999997</v>
      </c>
      <c r="H568" s="240">
        <v>0</v>
      </c>
      <c r="I568" s="241">
        <f>ROUND(E568*H568,2)</f>
        <v>0</v>
      </c>
      <c r="J568" s="240">
        <v>38.799999999999997</v>
      </c>
      <c r="K568" s="241">
        <f>ROUND(E568*J568,2)</f>
        <v>38.799999999999997</v>
      </c>
      <c r="L568" s="241">
        <v>12</v>
      </c>
      <c r="M568" s="241">
        <f>G568*(1+L568/100)</f>
        <v>43.456000000000003</v>
      </c>
      <c r="N568" s="239">
        <v>0</v>
      </c>
      <c r="O568" s="239">
        <f>ROUND(E568*N568,2)</f>
        <v>0</v>
      </c>
      <c r="P568" s="239">
        <v>4.0000000000000002E-4</v>
      </c>
      <c r="Q568" s="239">
        <f>ROUND(E568*P568,2)</f>
        <v>0</v>
      </c>
      <c r="R568" s="241" t="s">
        <v>684</v>
      </c>
      <c r="S568" s="241" t="s">
        <v>151</v>
      </c>
      <c r="T568" s="242" t="s">
        <v>151</v>
      </c>
      <c r="U568" s="222">
        <v>7.0000000000000007E-2</v>
      </c>
      <c r="V568" s="222">
        <f>ROUND(E568*U568,2)</f>
        <v>7.0000000000000007E-2</v>
      </c>
      <c r="W568" s="222"/>
      <c r="X568" s="222" t="s">
        <v>190</v>
      </c>
      <c r="Y568" s="222" t="s">
        <v>154</v>
      </c>
      <c r="Z568" s="212"/>
      <c r="AA568" s="212"/>
      <c r="AB568" s="212"/>
      <c r="AC568" s="212"/>
      <c r="AD568" s="212"/>
      <c r="AE568" s="212"/>
      <c r="AF568" s="212"/>
      <c r="AG568" s="212" t="s">
        <v>191</v>
      </c>
      <c r="AH568" s="212"/>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2" x14ac:dyDescent="0.2">
      <c r="A569" s="219"/>
      <c r="B569" s="220"/>
      <c r="C569" s="263" t="s">
        <v>689</v>
      </c>
      <c r="D569" s="255"/>
      <c r="E569" s="255"/>
      <c r="F569" s="255"/>
      <c r="G569" s="255"/>
      <c r="H569" s="222"/>
      <c r="I569" s="222"/>
      <c r="J569" s="222"/>
      <c r="K569" s="222"/>
      <c r="L569" s="222"/>
      <c r="M569" s="222"/>
      <c r="N569" s="221"/>
      <c r="O569" s="221"/>
      <c r="P569" s="221"/>
      <c r="Q569" s="221"/>
      <c r="R569" s="222"/>
      <c r="S569" s="222"/>
      <c r="T569" s="222"/>
      <c r="U569" s="222"/>
      <c r="V569" s="222"/>
      <c r="W569" s="222"/>
      <c r="X569" s="222"/>
      <c r="Y569" s="222"/>
      <c r="Z569" s="212"/>
      <c r="AA569" s="212"/>
      <c r="AB569" s="212"/>
      <c r="AC569" s="212"/>
      <c r="AD569" s="212"/>
      <c r="AE569" s="212"/>
      <c r="AF569" s="212"/>
      <c r="AG569" s="212" t="s">
        <v>193</v>
      </c>
      <c r="AH569" s="212"/>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ht="22.5" outlineLevel="1" x14ac:dyDescent="0.2">
      <c r="A570" s="256">
        <v>206</v>
      </c>
      <c r="B570" s="257" t="s">
        <v>694</v>
      </c>
      <c r="C570" s="264" t="s">
        <v>695</v>
      </c>
      <c r="D570" s="258" t="s">
        <v>202</v>
      </c>
      <c r="E570" s="259">
        <v>1</v>
      </c>
      <c r="F570" s="260">
        <v>699</v>
      </c>
      <c r="G570" s="261">
        <f>ROUND(E570*F570,2)</f>
        <v>699</v>
      </c>
      <c r="H570" s="260">
        <v>0</v>
      </c>
      <c r="I570" s="261">
        <f>ROUND(E570*H570,2)</f>
        <v>0</v>
      </c>
      <c r="J570" s="260">
        <v>699</v>
      </c>
      <c r="K570" s="261">
        <f>ROUND(E570*J570,2)</f>
        <v>699</v>
      </c>
      <c r="L570" s="261">
        <v>12</v>
      </c>
      <c r="M570" s="261">
        <f>G570*(1+L570/100)</f>
        <v>782.88000000000011</v>
      </c>
      <c r="N570" s="259">
        <v>0</v>
      </c>
      <c r="O570" s="259">
        <f>ROUND(E570*N570,2)</f>
        <v>0</v>
      </c>
      <c r="P570" s="259">
        <v>1.4</v>
      </c>
      <c r="Q570" s="259">
        <f>ROUND(E570*P570,2)</f>
        <v>1.4</v>
      </c>
      <c r="R570" s="261" t="s">
        <v>684</v>
      </c>
      <c r="S570" s="261" t="s">
        <v>151</v>
      </c>
      <c r="T570" s="262" t="s">
        <v>151</v>
      </c>
      <c r="U570" s="222">
        <v>1.375</v>
      </c>
      <c r="V570" s="222">
        <f>ROUND(E570*U570,2)</f>
        <v>1.38</v>
      </c>
      <c r="W570" s="222"/>
      <c r="X570" s="222" t="s">
        <v>190</v>
      </c>
      <c r="Y570" s="222" t="s">
        <v>154</v>
      </c>
      <c r="Z570" s="212"/>
      <c r="AA570" s="212"/>
      <c r="AB570" s="212"/>
      <c r="AC570" s="212"/>
      <c r="AD570" s="212"/>
      <c r="AE570" s="212"/>
      <c r="AF570" s="212"/>
      <c r="AG570" s="212" t="s">
        <v>191</v>
      </c>
      <c r="AH570" s="212"/>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ht="22.5" outlineLevel="1" x14ac:dyDescent="0.2">
      <c r="A571" s="256">
        <v>207</v>
      </c>
      <c r="B571" s="257" t="s">
        <v>696</v>
      </c>
      <c r="C571" s="264" t="s">
        <v>697</v>
      </c>
      <c r="D571" s="258" t="s">
        <v>202</v>
      </c>
      <c r="E571" s="259">
        <v>1</v>
      </c>
      <c r="F571" s="260">
        <v>639</v>
      </c>
      <c r="G571" s="261">
        <f>ROUND(E571*F571,2)</f>
        <v>639</v>
      </c>
      <c r="H571" s="260">
        <v>0</v>
      </c>
      <c r="I571" s="261">
        <f>ROUND(E571*H571,2)</f>
        <v>0</v>
      </c>
      <c r="J571" s="260">
        <v>639</v>
      </c>
      <c r="K571" s="261">
        <f>ROUND(E571*J571,2)</f>
        <v>639</v>
      </c>
      <c r="L571" s="261">
        <v>12</v>
      </c>
      <c r="M571" s="261">
        <f>G571*(1+L571/100)</f>
        <v>715.68000000000006</v>
      </c>
      <c r="N571" s="259">
        <v>0</v>
      </c>
      <c r="O571" s="259">
        <f>ROUND(E571*N571,2)</f>
        <v>0</v>
      </c>
      <c r="P571" s="259">
        <v>1.4</v>
      </c>
      <c r="Q571" s="259">
        <f>ROUND(E571*P571,2)</f>
        <v>1.4</v>
      </c>
      <c r="R571" s="261" t="s">
        <v>684</v>
      </c>
      <c r="S571" s="261" t="s">
        <v>151</v>
      </c>
      <c r="T571" s="262" t="s">
        <v>151</v>
      </c>
      <c r="U571" s="222">
        <v>1.2569999999999999</v>
      </c>
      <c r="V571" s="222">
        <f>ROUND(E571*U571,2)</f>
        <v>1.26</v>
      </c>
      <c r="W571" s="222"/>
      <c r="X571" s="222" t="s">
        <v>190</v>
      </c>
      <c r="Y571" s="222" t="s">
        <v>154</v>
      </c>
      <c r="Z571" s="212"/>
      <c r="AA571" s="212"/>
      <c r="AB571" s="212"/>
      <c r="AC571" s="212"/>
      <c r="AD571" s="212"/>
      <c r="AE571" s="212"/>
      <c r="AF571" s="212"/>
      <c r="AG571" s="212" t="s">
        <v>191</v>
      </c>
      <c r="AH571" s="212"/>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ht="22.5" outlineLevel="1" x14ac:dyDescent="0.2">
      <c r="A572" s="256">
        <v>208</v>
      </c>
      <c r="B572" s="257" t="s">
        <v>698</v>
      </c>
      <c r="C572" s="264" t="s">
        <v>699</v>
      </c>
      <c r="D572" s="258" t="s">
        <v>202</v>
      </c>
      <c r="E572" s="259">
        <v>1</v>
      </c>
      <c r="F572" s="260">
        <v>620</v>
      </c>
      <c r="G572" s="261">
        <f>ROUND(E572*F572,2)</f>
        <v>620</v>
      </c>
      <c r="H572" s="260">
        <v>0</v>
      </c>
      <c r="I572" s="261">
        <f>ROUND(E572*H572,2)</f>
        <v>0</v>
      </c>
      <c r="J572" s="260">
        <v>620</v>
      </c>
      <c r="K572" s="261">
        <f>ROUND(E572*J572,2)</f>
        <v>620</v>
      </c>
      <c r="L572" s="261">
        <v>12</v>
      </c>
      <c r="M572" s="261">
        <f>G572*(1+L572/100)</f>
        <v>694.40000000000009</v>
      </c>
      <c r="N572" s="259">
        <v>0</v>
      </c>
      <c r="O572" s="259">
        <f>ROUND(E572*N572,2)</f>
        <v>0</v>
      </c>
      <c r="P572" s="259">
        <v>1.4</v>
      </c>
      <c r="Q572" s="259">
        <f>ROUND(E572*P572,2)</f>
        <v>1.4</v>
      </c>
      <c r="R572" s="261" t="s">
        <v>684</v>
      </c>
      <c r="S572" s="261" t="s">
        <v>151</v>
      </c>
      <c r="T572" s="262" t="s">
        <v>151</v>
      </c>
      <c r="U572" s="222">
        <v>1.22</v>
      </c>
      <c r="V572" s="222">
        <f>ROUND(E572*U572,2)</f>
        <v>1.22</v>
      </c>
      <c r="W572" s="222"/>
      <c r="X572" s="222" t="s">
        <v>190</v>
      </c>
      <c r="Y572" s="222" t="s">
        <v>154</v>
      </c>
      <c r="Z572" s="212"/>
      <c r="AA572" s="212"/>
      <c r="AB572" s="212"/>
      <c r="AC572" s="212"/>
      <c r="AD572" s="212"/>
      <c r="AE572" s="212"/>
      <c r="AF572" s="212"/>
      <c r="AG572" s="212" t="s">
        <v>191</v>
      </c>
      <c r="AH572" s="212"/>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ht="22.5" outlineLevel="1" x14ac:dyDescent="0.2">
      <c r="A573" s="256">
        <v>209</v>
      </c>
      <c r="B573" s="257" t="s">
        <v>700</v>
      </c>
      <c r="C573" s="264" t="s">
        <v>701</v>
      </c>
      <c r="D573" s="258" t="s">
        <v>202</v>
      </c>
      <c r="E573" s="259">
        <v>1</v>
      </c>
      <c r="F573" s="260">
        <v>570</v>
      </c>
      <c r="G573" s="261">
        <f>ROUND(E573*F573,2)</f>
        <v>570</v>
      </c>
      <c r="H573" s="260">
        <v>0</v>
      </c>
      <c r="I573" s="261">
        <f>ROUND(E573*H573,2)</f>
        <v>0</v>
      </c>
      <c r="J573" s="260">
        <v>570</v>
      </c>
      <c r="K573" s="261">
        <f>ROUND(E573*J573,2)</f>
        <v>570</v>
      </c>
      <c r="L573" s="261">
        <v>12</v>
      </c>
      <c r="M573" s="261">
        <f>G573*(1+L573/100)</f>
        <v>638.40000000000009</v>
      </c>
      <c r="N573" s="259">
        <v>0</v>
      </c>
      <c r="O573" s="259">
        <f>ROUND(E573*N573,2)</f>
        <v>0</v>
      </c>
      <c r="P573" s="259">
        <v>1.4</v>
      </c>
      <c r="Q573" s="259">
        <f>ROUND(E573*P573,2)</f>
        <v>1.4</v>
      </c>
      <c r="R573" s="261" t="s">
        <v>684</v>
      </c>
      <c r="S573" s="261" t="s">
        <v>151</v>
      </c>
      <c r="T573" s="262" t="s">
        <v>151</v>
      </c>
      <c r="U573" s="222">
        <v>1.121</v>
      </c>
      <c r="V573" s="222">
        <f>ROUND(E573*U573,2)</f>
        <v>1.1200000000000001</v>
      </c>
      <c r="W573" s="222"/>
      <c r="X573" s="222" t="s">
        <v>190</v>
      </c>
      <c r="Y573" s="222" t="s">
        <v>154</v>
      </c>
      <c r="Z573" s="212"/>
      <c r="AA573" s="212"/>
      <c r="AB573" s="212"/>
      <c r="AC573" s="212"/>
      <c r="AD573" s="212"/>
      <c r="AE573" s="212"/>
      <c r="AF573" s="212"/>
      <c r="AG573" s="212" t="s">
        <v>191</v>
      </c>
      <c r="AH573" s="212"/>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ht="22.5" outlineLevel="1" x14ac:dyDescent="0.2">
      <c r="A574" s="256">
        <v>210</v>
      </c>
      <c r="B574" s="257" t="s">
        <v>702</v>
      </c>
      <c r="C574" s="264" t="s">
        <v>699</v>
      </c>
      <c r="D574" s="258" t="s">
        <v>202</v>
      </c>
      <c r="E574" s="259">
        <v>1</v>
      </c>
      <c r="F574" s="260">
        <v>585</v>
      </c>
      <c r="G574" s="261">
        <f>ROUND(E574*F574,2)</f>
        <v>585</v>
      </c>
      <c r="H574" s="260">
        <v>0</v>
      </c>
      <c r="I574" s="261">
        <f>ROUND(E574*H574,2)</f>
        <v>0</v>
      </c>
      <c r="J574" s="260">
        <v>585</v>
      </c>
      <c r="K574" s="261">
        <f>ROUND(E574*J574,2)</f>
        <v>585</v>
      </c>
      <c r="L574" s="261">
        <v>12</v>
      </c>
      <c r="M574" s="261">
        <f>G574*(1+L574/100)</f>
        <v>655.20000000000005</v>
      </c>
      <c r="N574" s="259">
        <v>0</v>
      </c>
      <c r="O574" s="259">
        <f>ROUND(E574*N574,2)</f>
        <v>0</v>
      </c>
      <c r="P574" s="259">
        <v>1.4</v>
      </c>
      <c r="Q574" s="259">
        <f>ROUND(E574*P574,2)</f>
        <v>1.4</v>
      </c>
      <c r="R574" s="261" t="s">
        <v>684</v>
      </c>
      <c r="S574" s="261" t="s">
        <v>151</v>
      </c>
      <c r="T574" s="262" t="s">
        <v>151</v>
      </c>
      <c r="U574" s="222">
        <v>1.151</v>
      </c>
      <c r="V574" s="222">
        <f>ROUND(E574*U574,2)</f>
        <v>1.1499999999999999</v>
      </c>
      <c r="W574" s="222"/>
      <c r="X574" s="222" t="s">
        <v>190</v>
      </c>
      <c r="Y574" s="222" t="s">
        <v>154</v>
      </c>
      <c r="Z574" s="212"/>
      <c r="AA574" s="212"/>
      <c r="AB574" s="212"/>
      <c r="AC574" s="212"/>
      <c r="AD574" s="212"/>
      <c r="AE574" s="212"/>
      <c r="AF574" s="212"/>
      <c r="AG574" s="212" t="s">
        <v>191</v>
      </c>
      <c r="AH574" s="212"/>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ht="22.5" outlineLevel="1" x14ac:dyDescent="0.2">
      <c r="A575" s="256">
        <v>211</v>
      </c>
      <c r="B575" s="257" t="s">
        <v>703</v>
      </c>
      <c r="C575" s="264" t="s">
        <v>701</v>
      </c>
      <c r="D575" s="258" t="s">
        <v>202</v>
      </c>
      <c r="E575" s="259">
        <v>1</v>
      </c>
      <c r="F575" s="260">
        <v>534</v>
      </c>
      <c r="G575" s="261">
        <f>ROUND(E575*F575,2)</f>
        <v>534</v>
      </c>
      <c r="H575" s="260">
        <v>0</v>
      </c>
      <c r="I575" s="261">
        <f>ROUND(E575*H575,2)</f>
        <v>0</v>
      </c>
      <c r="J575" s="260">
        <v>534</v>
      </c>
      <c r="K575" s="261">
        <f>ROUND(E575*J575,2)</f>
        <v>534</v>
      </c>
      <c r="L575" s="261">
        <v>12</v>
      </c>
      <c r="M575" s="261">
        <f>G575*(1+L575/100)</f>
        <v>598.08000000000004</v>
      </c>
      <c r="N575" s="259">
        <v>0</v>
      </c>
      <c r="O575" s="259">
        <f>ROUND(E575*N575,2)</f>
        <v>0</v>
      </c>
      <c r="P575" s="259">
        <v>1.4</v>
      </c>
      <c r="Q575" s="259">
        <f>ROUND(E575*P575,2)</f>
        <v>1.4</v>
      </c>
      <c r="R575" s="261" t="s">
        <v>684</v>
      </c>
      <c r="S575" s="261" t="s">
        <v>151</v>
      </c>
      <c r="T575" s="262" t="s">
        <v>151</v>
      </c>
      <c r="U575" s="222">
        <v>1.0509999999999999</v>
      </c>
      <c r="V575" s="222">
        <f>ROUND(E575*U575,2)</f>
        <v>1.05</v>
      </c>
      <c r="W575" s="222"/>
      <c r="X575" s="222" t="s">
        <v>190</v>
      </c>
      <c r="Y575" s="222" t="s">
        <v>154</v>
      </c>
      <c r="Z575" s="212"/>
      <c r="AA575" s="212"/>
      <c r="AB575" s="212"/>
      <c r="AC575" s="212"/>
      <c r="AD575" s="212"/>
      <c r="AE575" s="212"/>
      <c r="AF575" s="212"/>
      <c r="AG575" s="212" t="s">
        <v>191</v>
      </c>
      <c r="AH575" s="212"/>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ht="22.5" outlineLevel="1" x14ac:dyDescent="0.2">
      <c r="A576" s="236">
        <v>212</v>
      </c>
      <c r="B576" s="237" t="s">
        <v>704</v>
      </c>
      <c r="C576" s="247" t="s">
        <v>705</v>
      </c>
      <c r="D576" s="238" t="s">
        <v>226</v>
      </c>
      <c r="E576" s="239">
        <v>1</v>
      </c>
      <c r="F576" s="240">
        <v>216</v>
      </c>
      <c r="G576" s="241">
        <f>ROUND(E576*F576,2)</f>
        <v>216</v>
      </c>
      <c r="H576" s="240">
        <v>0</v>
      </c>
      <c r="I576" s="241">
        <f>ROUND(E576*H576,2)</f>
        <v>0</v>
      </c>
      <c r="J576" s="240">
        <v>216</v>
      </c>
      <c r="K576" s="241">
        <f>ROUND(E576*J576,2)</f>
        <v>216</v>
      </c>
      <c r="L576" s="241">
        <v>12</v>
      </c>
      <c r="M576" s="241">
        <f>G576*(1+L576/100)</f>
        <v>241.92000000000002</v>
      </c>
      <c r="N576" s="239">
        <v>0</v>
      </c>
      <c r="O576" s="239">
        <f>ROUND(E576*N576,2)</f>
        <v>0</v>
      </c>
      <c r="P576" s="239">
        <v>5.5E-2</v>
      </c>
      <c r="Q576" s="239">
        <f>ROUND(E576*P576,2)</f>
        <v>0.06</v>
      </c>
      <c r="R576" s="241" t="s">
        <v>684</v>
      </c>
      <c r="S576" s="241" t="s">
        <v>151</v>
      </c>
      <c r="T576" s="242" t="s">
        <v>151</v>
      </c>
      <c r="U576" s="222">
        <v>0.42499999999999999</v>
      </c>
      <c r="V576" s="222">
        <f>ROUND(E576*U576,2)</f>
        <v>0.43</v>
      </c>
      <c r="W576" s="222"/>
      <c r="X576" s="222" t="s">
        <v>190</v>
      </c>
      <c r="Y576" s="222" t="s">
        <v>154</v>
      </c>
      <c r="Z576" s="212"/>
      <c r="AA576" s="212"/>
      <c r="AB576" s="212"/>
      <c r="AC576" s="212"/>
      <c r="AD576" s="212"/>
      <c r="AE576" s="212"/>
      <c r="AF576" s="212"/>
      <c r="AG576" s="212" t="s">
        <v>191</v>
      </c>
      <c r="AH576" s="212"/>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ht="22.5" outlineLevel="2" x14ac:dyDescent="0.2">
      <c r="A577" s="219"/>
      <c r="B577" s="220"/>
      <c r="C577" s="263" t="s">
        <v>706</v>
      </c>
      <c r="D577" s="255"/>
      <c r="E577" s="255"/>
      <c r="F577" s="255"/>
      <c r="G577" s="255"/>
      <c r="H577" s="222"/>
      <c r="I577" s="222"/>
      <c r="J577" s="222"/>
      <c r="K577" s="222"/>
      <c r="L577" s="222"/>
      <c r="M577" s="222"/>
      <c r="N577" s="221"/>
      <c r="O577" s="221"/>
      <c r="P577" s="221"/>
      <c r="Q577" s="221"/>
      <c r="R577" s="222"/>
      <c r="S577" s="222"/>
      <c r="T577" s="222"/>
      <c r="U577" s="222"/>
      <c r="V577" s="222"/>
      <c r="W577" s="222"/>
      <c r="X577" s="222"/>
      <c r="Y577" s="222"/>
      <c r="Z577" s="212"/>
      <c r="AA577" s="212"/>
      <c r="AB577" s="212"/>
      <c r="AC577" s="212"/>
      <c r="AD577" s="212"/>
      <c r="AE577" s="212"/>
      <c r="AF577" s="212"/>
      <c r="AG577" s="212" t="s">
        <v>193</v>
      </c>
      <c r="AH577" s="212"/>
      <c r="AI577" s="212"/>
      <c r="AJ577" s="212"/>
      <c r="AK577" s="212"/>
      <c r="AL577" s="212"/>
      <c r="AM577" s="212"/>
      <c r="AN577" s="212"/>
      <c r="AO577" s="212"/>
      <c r="AP577" s="212"/>
      <c r="AQ577" s="212"/>
      <c r="AR577" s="212"/>
      <c r="AS577" s="212"/>
      <c r="AT577" s="212"/>
      <c r="AU577" s="212"/>
      <c r="AV577" s="212"/>
      <c r="AW577" s="212"/>
      <c r="AX577" s="212"/>
      <c r="AY577" s="212"/>
      <c r="AZ577" s="212"/>
      <c r="BA577" s="245" t="str">
        <f>C577</f>
        <v>bez odstupu, po hrubém vybourání otvorů v jakémkoliv zdivu cihelném, včetně pomocného lešení o výšce podlahy do 1900 mm a pro zatížení do 1,5 kPa  (150 kg/m2),</v>
      </c>
      <c r="BB577" s="212"/>
      <c r="BC577" s="212"/>
      <c r="BD577" s="212"/>
      <c r="BE577" s="212"/>
      <c r="BF577" s="212"/>
      <c r="BG577" s="212"/>
      <c r="BH577" s="212"/>
    </row>
    <row r="578" spans="1:60" outlineLevel="1" x14ac:dyDescent="0.2">
      <c r="A578" s="236">
        <v>213</v>
      </c>
      <c r="B578" s="237" t="s">
        <v>707</v>
      </c>
      <c r="C578" s="247" t="s">
        <v>708</v>
      </c>
      <c r="D578" s="238" t="s">
        <v>226</v>
      </c>
      <c r="E578" s="239">
        <v>1</v>
      </c>
      <c r="F578" s="240">
        <v>348.5</v>
      </c>
      <c r="G578" s="241">
        <f>ROUND(E578*F578,2)</f>
        <v>348.5</v>
      </c>
      <c r="H578" s="240">
        <v>34.17</v>
      </c>
      <c r="I578" s="241">
        <f>ROUND(E578*H578,2)</f>
        <v>34.17</v>
      </c>
      <c r="J578" s="240">
        <v>314.33</v>
      </c>
      <c r="K578" s="241">
        <f>ROUND(E578*J578,2)</f>
        <v>314.33</v>
      </c>
      <c r="L578" s="241">
        <v>12</v>
      </c>
      <c r="M578" s="241">
        <f>G578*(1+L578/100)</f>
        <v>390.32000000000005</v>
      </c>
      <c r="N578" s="239">
        <v>1.17E-3</v>
      </c>
      <c r="O578" s="239">
        <f>ROUND(E578*N578,2)</f>
        <v>0</v>
      </c>
      <c r="P578" s="239">
        <v>8.7999999999999995E-2</v>
      </c>
      <c r="Q578" s="239">
        <f>ROUND(E578*P578,2)</f>
        <v>0.09</v>
      </c>
      <c r="R578" s="241" t="s">
        <v>684</v>
      </c>
      <c r="S578" s="241" t="s">
        <v>151</v>
      </c>
      <c r="T578" s="242" t="s">
        <v>151</v>
      </c>
      <c r="U578" s="222">
        <v>0.55600000000000005</v>
      </c>
      <c r="V578" s="222">
        <f>ROUND(E578*U578,2)</f>
        <v>0.56000000000000005</v>
      </c>
      <c r="W578" s="222"/>
      <c r="X578" s="222" t="s">
        <v>190</v>
      </c>
      <c r="Y578" s="222" t="s">
        <v>154</v>
      </c>
      <c r="Z578" s="212"/>
      <c r="AA578" s="212"/>
      <c r="AB578" s="212"/>
      <c r="AC578" s="212"/>
      <c r="AD578" s="212"/>
      <c r="AE578" s="212"/>
      <c r="AF578" s="212"/>
      <c r="AG578" s="212" t="s">
        <v>191</v>
      </c>
      <c r="AH578" s="212"/>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2" x14ac:dyDescent="0.2">
      <c r="A579" s="219"/>
      <c r="B579" s="220"/>
      <c r="C579" s="263" t="s">
        <v>709</v>
      </c>
      <c r="D579" s="255"/>
      <c r="E579" s="255"/>
      <c r="F579" s="255"/>
      <c r="G579" s="255"/>
      <c r="H579" s="222"/>
      <c r="I579" s="222"/>
      <c r="J579" s="222"/>
      <c r="K579" s="222"/>
      <c r="L579" s="222"/>
      <c r="M579" s="222"/>
      <c r="N579" s="221"/>
      <c r="O579" s="221"/>
      <c r="P579" s="221"/>
      <c r="Q579" s="221"/>
      <c r="R579" s="222"/>
      <c r="S579" s="222"/>
      <c r="T579" s="222"/>
      <c r="U579" s="222"/>
      <c r="V579" s="222"/>
      <c r="W579" s="222"/>
      <c r="X579" s="222"/>
      <c r="Y579" s="222"/>
      <c r="Z579" s="212"/>
      <c r="AA579" s="212"/>
      <c r="AB579" s="212"/>
      <c r="AC579" s="212"/>
      <c r="AD579" s="212"/>
      <c r="AE579" s="212"/>
      <c r="AF579" s="212"/>
      <c r="AG579" s="212" t="s">
        <v>193</v>
      </c>
      <c r="AH579" s="212"/>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1" x14ac:dyDescent="0.2">
      <c r="A580" s="236">
        <v>214</v>
      </c>
      <c r="B580" s="237" t="s">
        <v>710</v>
      </c>
      <c r="C580" s="247" t="s">
        <v>711</v>
      </c>
      <c r="D580" s="238" t="s">
        <v>226</v>
      </c>
      <c r="E580" s="239">
        <v>1</v>
      </c>
      <c r="F580" s="240">
        <v>330</v>
      </c>
      <c r="G580" s="241">
        <f>ROUND(E580*F580,2)</f>
        <v>330</v>
      </c>
      <c r="H580" s="240">
        <v>29.21</v>
      </c>
      <c r="I580" s="241">
        <f>ROUND(E580*H580,2)</f>
        <v>29.21</v>
      </c>
      <c r="J580" s="240">
        <v>300.79000000000002</v>
      </c>
      <c r="K580" s="241">
        <f>ROUND(E580*J580,2)</f>
        <v>300.79000000000002</v>
      </c>
      <c r="L580" s="241">
        <v>12</v>
      </c>
      <c r="M580" s="241">
        <f>G580*(1+L580/100)</f>
        <v>369.6</v>
      </c>
      <c r="N580" s="239">
        <v>1E-3</v>
      </c>
      <c r="O580" s="239">
        <f>ROUND(E580*N580,2)</f>
        <v>0</v>
      </c>
      <c r="P580" s="239">
        <v>6.7000000000000004E-2</v>
      </c>
      <c r="Q580" s="239">
        <f>ROUND(E580*P580,2)</f>
        <v>7.0000000000000007E-2</v>
      </c>
      <c r="R580" s="241" t="s">
        <v>684</v>
      </c>
      <c r="S580" s="241" t="s">
        <v>151</v>
      </c>
      <c r="T580" s="242" t="s">
        <v>151</v>
      </c>
      <c r="U580" s="222">
        <v>0.53300000000000003</v>
      </c>
      <c r="V580" s="222">
        <f>ROUND(E580*U580,2)</f>
        <v>0.53</v>
      </c>
      <c r="W580" s="222"/>
      <c r="X580" s="222" t="s">
        <v>190</v>
      </c>
      <c r="Y580" s="222" t="s">
        <v>154</v>
      </c>
      <c r="Z580" s="212"/>
      <c r="AA580" s="212"/>
      <c r="AB580" s="212"/>
      <c r="AC580" s="212"/>
      <c r="AD580" s="212"/>
      <c r="AE580" s="212"/>
      <c r="AF580" s="212"/>
      <c r="AG580" s="212" t="s">
        <v>191</v>
      </c>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2" x14ac:dyDescent="0.2">
      <c r="A581" s="219"/>
      <c r="B581" s="220"/>
      <c r="C581" s="263" t="s">
        <v>709</v>
      </c>
      <c r="D581" s="255"/>
      <c r="E581" s="255"/>
      <c r="F581" s="255"/>
      <c r="G581" s="255"/>
      <c r="H581" s="222"/>
      <c r="I581" s="222"/>
      <c r="J581" s="222"/>
      <c r="K581" s="222"/>
      <c r="L581" s="222"/>
      <c r="M581" s="222"/>
      <c r="N581" s="221"/>
      <c r="O581" s="221"/>
      <c r="P581" s="221"/>
      <c r="Q581" s="221"/>
      <c r="R581" s="222"/>
      <c r="S581" s="222"/>
      <c r="T581" s="222"/>
      <c r="U581" s="222"/>
      <c r="V581" s="222"/>
      <c r="W581" s="222"/>
      <c r="X581" s="222"/>
      <c r="Y581" s="222"/>
      <c r="Z581" s="212"/>
      <c r="AA581" s="212"/>
      <c r="AB581" s="212"/>
      <c r="AC581" s="212"/>
      <c r="AD581" s="212"/>
      <c r="AE581" s="212"/>
      <c r="AF581" s="212"/>
      <c r="AG581" s="212" t="s">
        <v>193</v>
      </c>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1" x14ac:dyDescent="0.2">
      <c r="A582" s="236">
        <v>215</v>
      </c>
      <c r="B582" s="237" t="s">
        <v>712</v>
      </c>
      <c r="C582" s="247" t="s">
        <v>713</v>
      </c>
      <c r="D582" s="238" t="s">
        <v>226</v>
      </c>
      <c r="E582" s="239">
        <v>1</v>
      </c>
      <c r="F582" s="240">
        <v>19.899999999999999</v>
      </c>
      <c r="G582" s="241">
        <f>ROUND(E582*F582,2)</f>
        <v>19.899999999999999</v>
      </c>
      <c r="H582" s="240">
        <v>0</v>
      </c>
      <c r="I582" s="241">
        <f>ROUND(E582*H582,2)</f>
        <v>0</v>
      </c>
      <c r="J582" s="240">
        <v>19.899999999999999</v>
      </c>
      <c r="K582" s="241">
        <f>ROUND(E582*J582,2)</f>
        <v>19.899999999999999</v>
      </c>
      <c r="L582" s="241">
        <v>12</v>
      </c>
      <c r="M582" s="241">
        <f>G582*(1+L582/100)</f>
        <v>22.288</v>
      </c>
      <c r="N582" s="239">
        <v>0</v>
      </c>
      <c r="O582" s="239">
        <f>ROUND(E582*N582,2)</f>
        <v>0</v>
      </c>
      <c r="P582" s="239">
        <v>4.0000000000000001E-3</v>
      </c>
      <c r="Q582" s="239">
        <f>ROUND(E582*P582,2)</f>
        <v>0</v>
      </c>
      <c r="R582" s="241" t="s">
        <v>684</v>
      </c>
      <c r="S582" s="241" t="s">
        <v>151</v>
      </c>
      <c r="T582" s="242" t="s">
        <v>151</v>
      </c>
      <c r="U582" s="222">
        <v>3.9E-2</v>
      </c>
      <c r="V582" s="222">
        <f>ROUND(E582*U582,2)</f>
        <v>0.04</v>
      </c>
      <c r="W582" s="222"/>
      <c r="X582" s="222" t="s">
        <v>190</v>
      </c>
      <c r="Y582" s="222" t="s">
        <v>154</v>
      </c>
      <c r="Z582" s="212"/>
      <c r="AA582" s="212"/>
      <c r="AB582" s="212"/>
      <c r="AC582" s="212"/>
      <c r="AD582" s="212"/>
      <c r="AE582" s="212"/>
      <c r="AF582" s="212"/>
      <c r="AG582" s="212" t="s">
        <v>191</v>
      </c>
      <c r="AH582" s="212"/>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2" x14ac:dyDescent="0.2">
      <c r="A583" s="219"/>
      <c r="B583" s="220"/>
      <c r="C583" s="263" t="s">
        <v>709</v>
      </c>
      <c r="D583" s="255"/>
      <c r="E583" s="255"/>
      <c r="F583" s="255"/>
      <c r="G583" s="255"/>
      <c r="H583" s="222"/>
      <c r="I583" s="222"/>
      <c r="J583" s="222"/>
      <c r="K583" s="222"/>
      <c r="L583" s="222"/>
      <c r="M583" s="222"/>
      <c r="N583" s="221"/>
      <c r="O583" s="221"/>
      <c r="P583" s="221"/>
      <c r="Q583" s="221"/>
      <c r="R583" s="222"/>
      <c r="S583" s="222"/>
      <c r="T583" s="222"/>
      <c r="U583" s="222"/>
      <c r="V583" s="222"/>
      <c r="W583" s="222"/>
      <c r="X583" s="222"/>
      <c r="Y583" s="222"/>
      <c r="Z583" s="212"/>
      <c r="AA583" s="212"/>
      <c r="AB583" s="212"/>
      <c r="AC583" s="212"/>
      <c r="AD583" s="212"/>
      <c r="AE583" s="212"/>
      <c r="AF583" s="212"/>
      <c r="AG583" s="212" t="s">
        <v>193</v>
      </c>
      <c r="AH583" s="212"/>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ht="33.75" outlineLevel="1" x14ac:dyDescent="0.2">
      <c r="A584" s="256">
        <v>216</v>
      </c>
      <c r="B584" s="257" t="s">
        <v>714</v>
      </c>
      <c r="C584" s="264" t="s">
        <v>715</v>
      </c>
      <c r="D584" s="258" t="s">
        <v>226</v>
      </c>
      <c r="E584" s="259">
        <v>1</v>
      </c>
      <c r="F584" s="260">
        <v>561</v>
      </c>
      <c r="G584" s="261">
        <f>ROUND(E584*F584,2)</f>
        <v>561</v>
      </c>
      <c r="H584" s="260">
        <v>34.17</v>
      </c>
      <c r="I584" s="261">
        <f>ROUND(E584*H584,2)</f>
        <v>34.17</v>
      </c>
      <c r="J584" s="260">
        <v>526.83000000000004</v>
      </c>
      <c r="K584" s="261">
        <f>ROUND(E584*J584,2)</f>
        <v>526.83000000000004</v>
      </c>
      <c r="L584" s="261">
        <v>12</v>
      </c>
      <c r="M584" s="261">
        <f>G584*(1+L584/100)</f>
        <v>628.32000000000005</v>
      </c>
      <c r="N584" s="259">
        <v>1.17E-3</v>
      </c>
      <c r="O584" s="259">
        <f>ROUND(E584*N584,2)</f>
        <v>0</v>
      </c>
      <c r="P584" s="259">
        <v>7.5999999999999998E-2</v>
      </c>
      <c r="Q584" s="259">
        <f>ROUND(E584*P584,2)</f>
        <v>0.08</v>
      </c>
      <c r="R584" s="261" t="s">
        <v>684</v>
      </c>
      <c r="S584" s="261" t="s">
        <v>151</v>
      </c>
      <c r="T584" s="262" t="s">
        <v>151</v>
      </c>
      <c r="U584" s="222">
        <v>0.93899999999999995</v>
      </c>
      <c r="V584" s="222">
        <f>ROUND(E584*U584,2)</f>
        <v>0.94</v>
      </c>
      <c r="W584" s="222"/>
      <c r="X584" s="222" t="s">
        <v>190</v>
      </c>
      <c r="Y584" s="222" t="s">
        <v>154</v>
      </c>
      <c r="Z584" s="212"/>
      <c r="AA584" s="212"/>
      <c r="AB584" s="212"/>
      <c r="AC584" s="212"/>
      <c r="AD584" s="212"/>
      <c r="AE584" s="212"/>
      <c r="AF584" s="212"/>
      <c r="AG584" s="212" t="s">
        <v>191</v>
      </c>
      <c r="AH584" s="212"/>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ht="33.75" outlineLevel="1" x14ac:dyDescent="0.2">
      <c r="A585" s="256">
        <v>217</v>
      </c>
      <c r="B585" s="257" t="s">
        <v>716</v>
      </c>
      <c r="C585" s="264" t="s">
        <v>717</v>
      </c>
      <c r="D585" s="258" t="s">
        <v>226</v>
      </c>
      <c r="E585" s="259">
        <v>1</v>
      </c>
      <c r="F585" s="260">
        <v>432.5</v>
      </c>
      <c r="G585" s="261">
        <f>ROUND(E585*F585,2)</f>
        <v>432.5</v>
      </c>
      <c r="H585" s="260">
        <v>29.21</v>
      </c>
      <c r="I585" s="261">
        <f>ROUND(E585*H585,2)</f>
        <v>29.21</v>
      </c>
      <c r="J585" s="260">
        <v>403.29</v>
      </c>
      <c r="K585" s="261">
        <f>ROUND(E585*J585,2)</f>
        <v>403.29</v>
      </c>
      <c r="L585" s="261">
        <v>12</v>
      </c>
      <c r="M585" s="261">
        <f>G585*(1+L585/100)</f>
        <v>484.40000000000003</v>
      </c>
      <c r="N585" s="259">
        <v>1E-3</v>
      </c>
      <c r="O585" s="259">
        <f>ROUND(E585*N585,2)</f>
        <v>0</v>
      </c>
      <c r="P585" s="259">
        <v>6.3E-2</v>
      </c>
      <c r="Q585" s="259">
        <f>ROUND(E585*P585,2)</f>
        <v>0.06</v>
      </c>
      <c r="R585" s="261" t="s">
        <v>684</v>
      </c>
      <c r="S585" s="261" t="s">
        <v>151</v>
      </c>
      <c r="T585" s="262" t="s">
        <v>151</v>
      </c>
      <c r="U585" s="222">
        <v>0.71799999999999997</v>
      </c>
      <c r="V585" s="222">
        <f>ROUND(E585*U585,2)</f>
        <v>0.72</v>
      </c>
      <c r="W585" s="222"/>
      <c r="X585" s="222" t="s">
        <v>190</v>
      </c>
      <c r="Y585" s="222" t="s">
        <v>154</v>
      </c>
      <c r="Z585" s="212"/>
      <c r="AA585" s="212"/>
      <c r="AB585" s="212"/>
      <c r="AC585" s="212"/>
      <c r="AD585" s="212"/>
      <c r="AE585" s="212"/>
      <c r="AF585" s="212"/>
      <c r="AG585" s="212" t="s">
        <v>191</v>
      </c>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ht="33.75" outlineLevel="1" x14ac:dyDescent="0.2">
      <c r="A586" s="256">
        <v>218</v>
      </c>
      <c r="B586" s="257" t="s">
        <v>718</v>
      </c>
      <c r="C586" s="264" t="s">
        <v>719</v>
      </c>
      <c r="D586" s="258" t="s">
        <v>226</v>
      </c>
      <c r="E586" s="259">
        <v>1</v>
      </c>
      <c r="F586" s="260">
        <v>285.5</v>
      </c>
      <c r="G586" s="261">
        <f>ROUND(E586*F586,2)</f>
        <v>285.5</v>
      </c>
      <c r="H586" s="260">
        <v>15.91</v>
      </c>
      <c r="I586" s="261">
        <f>ROUND(E586*H586,2)</f>
        <v>15.91</v>
      </c>
      <c r="J586" s="260">
        <v>269.58999999999997</v>
      </c>
      <c r="K586" s="261">
        <f>ROUND(E586*J586,2)</f>
        <v>269.58999999999997</v>
      </c>
      <c r="L586" s="261">
        <v>12</v>
      </c>
      <c r="M586" s="261">
        <f>G586*(1+L586/100)</f>
        <v>319.76000000000005</v>
      </c>
      <c r="N586" s="259">
        <v>5.5000000000000003E-4</v>
      </c>
      <c r="O586" s="259">
        <f>ROUND(E586*N586,2)</f>
        <v>0</v>
      </c>
      <c r="P586" s="259">
        <v>3.1E-2</v>
      </c>
      <c r="Q586" s="259">
        <f>ROUND(E586*P586,2)</f>
        <v>0.03</v>
      </c>
      <c r="R586" s="261" t="s">
        <v>684</v>
      </c>
      <c r="S586" s="261" t="s">
        <v>151</v>
      </c>
      <c r="T586" s="262" t="s">
        <v>151</v>
      </c>
      <c r="U586" s="222">
        <v>0.48099999999999998</v>
      </c>
      <c r="V586" s="222">
        <f>ROUND(E586*U586,2)</f>
        <v>0.48</v>
      </c>
      <c r="W586" s="222"/>
      <c r="X586" s="222" t="s">
        <v>190</v>
      </c>
      <c r="Y586" s="222" t="s">
        <v>154</v>
      </c>
      <c r="Z586" s="212"/>
      <c r="AA586" s="212"/>
      <c r="AB586" s="212"/>
      <c r="AC586" s="212"/>
      <c r="AD586" s="212"/>
      <c r="AE586" s="212"/>
      <c r="AF586" s="212"/>
      <c r="AG586" s="212" t="s">
        <v>191</v>
      </c>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ht="33.75" outlineLevel="1" x14ac:dyDescent="0.2">
      <c r="A587" s="256">
        <v>219</v>
      </c>
      <c r="B587" s="257" t="s">
        <v>720</v>
      </c>
      <c r="C587" s="264" t="s">
        <v>721</v>
      </c>
      <c r="D587" s="258" t="s">
        <v>226</v>
      </c>
      <c r="E587" s="259">
        <v>1</v>
      </c>
      <c r="F587" s="260">
        <v>233</v>
      </c>
      <c r="G587" s="261">
        <f>ROUND(E587*F587,2)</f>
        <v>233</v>
      </c>
      <c r="H587" s="260">
        <v>14.35</v>
      </c>
      <c r="I587" s="261">
        <f>ROUND(E587*H587,2)</f>
        <v>14.35</v>
      </c>
      <c r="J587" s="260">
        <v>218.65</v>
      </c>
      <c r="K587" s="261">
        <f>ROUND(E587*J587,2)</f>
        <v>218.65</v>
      </c>
      <c r="L587" s="261">
        <v>12</v>
      </c>
      <c r="M587" s="261">
        <f>G587*(1+L587/100)</f>
        <v>260.96000000000004</v>
      </c>
      <c r="N587" s="259">
        <v>4.8999999999999998E-4</v>
      </c>
      <c r="O587" s="259">
        <f>ROUND(E587*N587,2)</f>
        <v>0</v>
      </c>
      <c r="P587" s="259">
        <v>2.3E-2</v>
      </c>
      <c r="Q587" s="259">
        <f>ROUND(E587*P587,2)</f>
        <v>0.02</v>
      </c>
      <c r="R587" s="261" t="s">
        <v>684</v>
      </c>
      <c r="S587" s="261" t="s">
        <v>151</v>
      </c>
      <c r="T587" s="262" t="s">
        <v>151</v>
      </c>
      <c r="U587" s="222">
        <v>0.39</v>
      </c>
      <c r="V587" s="222">
        <f>ROUND(E587*U587,2)</f>
        <v>0.39</v>
      </c>
      <c r="W587" s="222"/>
      <c r="X587" s="222" t="s">
        <v>190</v>
      </c>
      <c r="Y587" s="222" t="s">
        <v>154</v>
      </c>
      <c r="Z587" s="212"/>
      <c r="AA587" s="212"/>
      <c r="AB587" s="212"/>
      <c r="AC587" s="212"/>
      <c r="AD587" s="212"/>
      <c r="AE587" s="212"/>
      <c r="AF587" s="212"/>
      <c r="AG587" s="212" t="s">
        <v>191</v>
      </c>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ht="33.75" outlineLevel="1" x14ac:dyDescent="0.2">
      <c r="A588" s="256">
        <v>220</v>
      </c>
      <c r="B588" s="257" t="s">
        <v>722</v>
      </c>
      <c r="C588" s="264" t="s">
        <v>723</v>
      </c>
      <c r="D588" s="258" t="s">
        <v>226</v>
      </c>
      <c r="E588" s="259">
        <v>1</v>
      </c>
      <c r="F588" s="260">
        <v>205</v>
      </c>
      <c r="G588" s="261">
        <f>ROUND(E588*F588,2)</f>
        <v>205</v>
      </c>
      <c r="H588" s="260">
        <v>14.35</v>
      </c>
      <c r="I588" s="261">
        <f>ROUND(E588*H588,2)</f>
        <v>14.35</v>
      </c>
      <c r="J588" s="260">
        <v>190.65</v>
      </c>
      <c r="K588" s="261">
        <f>ROUND(E588*J588,2)</f>
        <v>190.65</v>
      </c>
      <c r="L588" s="261">
        <v>12</v>
      </c>
      <c r="M588" s="261">
        <f>G588*(1+L588/100)</f>
        <v>229.60000000000002</v>
      </c>
      <c r="N588" s="259">
        <v>4.8999999999999998E-4</v>
      </c>
      <c r="O588" s="259">
        <f>ROUND(E588*N588,2)</f>
        <v>0</v>
      </c>
      <c r="P588" s="259">
        <v>1.9E-2</v>
      </c>
      <c r="Q588" s="259">
        <f>ROUND(E588*P588,2)</f>
        <v>0.02</v>
      </c>
      <c r="R588" s="261" t="s">
        <v>684</v>
      </c>
      <c r="S588" s="261" t="s">
        <v>151</v>
      </c>
      <c r="T588" s="262" t="s">
        <v>151</v>
      </c>
      <c r="U588" s="222">
        <v>0.33900000000000002</v>
      </c>
      <c r="V588" s="222">
        <f>ROUND(E588*U588,2)</f>
        <v>0.34</v>
      </c>
      <c r="W588" s="222"/>
      <c r="X588" s="222" t="s">
        <v>190</v>
      </c>
      <c r="Y588" s="222" t="s">
        <v>154</v>
      </c>
      <c r="Z588" s="212"/>
      <c r="AA588" s="212"/>
      <c r="AB588" s="212"/>
      <c r="AC588" s="212"/>
      <c r="AD588" s="212"/>
      <c r="AE588" s="212"/>
      <c r="AF588" s="212"/>
      <c r="AG588" s="212" t="s">
        <v>191</v>
      </c>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1" x14ac:dyDescent="0.2">
      <c r="A589" s="256">
        <v>221</v>
      </c>
      <c r="B589" s="257" t="s">
        <v>724</v>
      </c>
      <c r="C589" s="264" t="s">
        <v>725</v>
      </c>
      <c r="D589" s="258" t="s">
        <v>226</v>
      </c>
      <c r="E589" s="259">
        <v>1</v>
      </c>
      <c r="F589" s="260">
        <v>307</v>
      </c>
      <c r="G589" s="261">
        <f>ROUND(E589*F589,2)</f>
        <v>307</v>
      </c>
      <c r="H589" s="260">
        <v>34.17</v>
      </c>
      <c r="I589" s="261">
        <f>ROUND(E589*H589,2)</f>
        <v>34.17</v>
      </c>
      <c r="J589" s="260">
        <v>272.83</v>
      </c>
      <c r="K589" s="261">
        <f>ROUND(E589*J589,2)</f>
        <v>272.83</v>
      </c>
      <c r="L589" s="261">
        <v>12</v>
      </c>
      <c r="M589" s="261">
        <f>G589*(1+L589/100)</f>
        <v>343.84000000000003</v>
      </c>
      <c r="N589" s="259">
        <v>1.17E-3</v>
      </c>
      <c r="O589" s="259">
        <f>ROUND(E589*N589,2)</f>
        <v>0</v>
      </c>
      <c r="P589" s="259">
        <v>0.03</v>
      </c>
      <c r="Q589" s="259">
        <f>ROUND(E589*P589,2)</f>
        <v>0.03</v>
      </c>
      <c r="R589" s="261" t="s">
        <v>684</v>
      </c>
      <c r="S589" s="261" t="s">
        <v>151</v>
      </c>
      <c r="T589" s="262" t="s">
        <v>151</v>
      </c>
      <c r="U589" s="222">
        <v>0.48099999999999998</v>
      </c>
      <c r="V589" s="222">
        <f>ROUND(E589*U589,2)</f>
        <v>0.48</v>
      </c>
      <c r="W589" s="222"/>
      <c r="X589" s="222" t="s">
        <v>190</v>
      </c>
      <c r="Y589" s="222" t="s">
        <v>154</v>
      </c>
      <c r="Z589" s="212"/>
      <c r="AA589" s="212"/>
      <c r="AB589" s="212"/>
      <c r="AC589" s="212"/>
      <c r="AD589" s="212"/>
      <c r="AE589" s="212"/>
      <c r="AF589" s="212"/>
      <c r="AG589" s="212" t="s">
        <v>191</v>
      </c>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1" x14ac:dyDescent="0.2">
      <c r="A590" s="256">
        <v>222</v>
      </c>
      <c r="B590" s="257" t="s">
        <v>726</v>
      </c>
      <c r="C590" s="264" t="s">
        <v>727</v>
      </c>
      <c r="D590" s="258" t="s">
        <v>226</v>
      </c>
      <c r="E590" s="259">
        <v>1</v>
      </c>
      <c r="F590" s="260">
        <v>310.5</v>
      </c>
      <c r="G590" s="261">
        <f>ROUND(E590*F590,2)</f>
        <v>310.5</v>
      </c>
      <c r="H590" s="260">
        <v>29.21</v>
      </c>
      <c r="I590" s="261">
        <f>ROUND(E590*H590,2)</f>
        <v>29.21</v>
      </c>
      <c r="J590" s="260">
        <v>281.29000000000002</v>
      </c>
      <c r="K590" s="261">
        <f>ROUND(E590*J590,2)</f>
        <v>281.29000000000002</v>
      </c>
      <c r="L590" s="261">
        <v>12</v>
      </c>
      <c r="M590" s="261">
        <f>G590*(1+L590/100)</f>
        <v>347.76000000000005</v>
      </c>
      <c r="N590" s="259">
        <v>1E-3</v>
      </c>
      <c r="O590" s="259">
        <f>ROUND(E590*N590,2)</f>
        <v>0</v>
      </c>
      <c r="P590" s="259">
        <v>3.7199999999999997E-2</v>
      </c>
      <c r="Q590" s="259">
        <f>ROUND(E590*P590,2)</f>
        <v>0.04</v>
      </c>
      <c r="R590" s="261" t="s">
        <v>684</v>
      </c>
      <c r="S590" s="261" t="s">
        <v>151</v>
      </c>
      <c r="T590" s="262" t="s">
        <v>151</v>
      </c>
      <c r="U590" s="222">
        <v>0.498</v>
      </c>
      <c r="V590" s="222">
        <f>ROUND(E590*U590,2)</f>
        <v>0.5</v>
      </c>
      <c r="W590" s="222"/>
      <c r="X590" s="222" t="s">
        <v>190</v>
      </c>
      <c r="Y590" s="222" t="s">
        <v>154</v>
      </c>
      <c r="Z590" s="212"/>
      <c r="AA590" s="212"/>
      <c r="AB590" s="212"/>
      <c r="AC590" s="212"/>
      <c r="AD590" s="212"/>
      <c r="AE590" s="212"/>
      <c r="AF590" s="212"/>
      <c r="AG590" s="212" t="s">
        <v>191</v>
      </c>
      <c r="AH590" s="212"/>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1" x14ac:dyDescent="0.2">
      <c r="A591" s="256">
        <v>223</v>
      </c>
      <c r="B591" s="257" t="s">
        <v>728</v>
      </c>
      <c r="C591" s="264" t="s">
        <v>729</v>
      </c>
      <c r="D591" s="258" t="s">
        <v>278</v>
      </c>
      <c r="E591" s="259">
        <v>1</v>
      </c>
      <c r="F591" s="260">
        <v>51</v>
      </c>
      <c r="G591" s="261">
        <f>ROUND(E591*F591,2)</f>
        <v>51</v>
      </c>
      <c r="H591" s="260">
        <v>0</v>
      </c>
      <c r="I591" s="261">
        <f>ROUND(E591*H591,2)</f>
        <v>0</v>
      </c>
      <c r="J591" s="260">
        <v>51</v>
      </c>
      <c r="K591" s="261">
        <f>ROUND(E591*J591,2)</f>
        <v>51</v>
      </c>
      <c r="L591" s="261">
        <v>12</v>
      </c>
      <c r="M591" s="261">
        <f>G591*(1+L591/100)</f>
        <v>57.120000000000005</v>
      </c>
      <c r="N591" s="259">
        <v>0</v>
      </c>
      <c r="O591" s="259">
        <f>ROUND(E591*N591,2)</f>
        <v>0</v>
      </c>
      <c r="P591" s="259">
        <v>1.1129999999999999E-2</v>
      </c>
      <c r="Q591" s="259">
        <f>ROUND(E591*P591,2)</f>
        <v>0.01</v>
      </c>
      <c r="R591" s="261" t="s">
        <v>684</v>
      </c>
      <c r="S591" s="261" t="s">
        <v>151</v>
      </c>
      <c r="T591" s="262" t="s">
        <v>151</v>
      </c>
      <c r="U591" s="222">
        <v>8.3000000000000004E-2</v>
      </c>
      <c r="V591" s="222">
        <f>ROUND(E591*U591,2)</f>
        <v>0.08</v>
      </c>
      <c r="W591" s="222"/>
      <c r="X591" s="222" t="s">
        <v>190</v>
      </c>
      <c r="Y591" s="222" t="s">
        <v>154</v>
      </c>
      <c r="Z591" s="212"/>
      <c r="AA591" s="212"/>
      <c r="AB591" s="212"/>
      <c r="AC591" s="212"/>
      <c r="AD591" s="212"/>
      <c r="AE591" s="212"/>
      <c r="AF591" s="212"/>
      <c r="AG591" s="212" t="s">
        <v>191</v>
      </c>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1" x14ac:dyDescent="0.2">
      <c r="A592" s="256">
        <v>224</v>
      </c>
      <c r="B592" s="257" t="s">
        <v>730</v>
      </c>
      <c r="C592" s="264" t="s">
        <v>731</v>
      </c>
      <c r="D592" s="258" t="s">
        <v>278</v>
      </c>
      <c r="E592" s="259">
        <v>1</v>
      </c>
      <c r="F592" s="260">
        <v>67.5</v>
      </c>
      <c r="G592" s="261">
        <f>ROUND(E592*F592,2)</f>
        <v>67.5</v>
      </c>
      <c r="H592" s="260">
        <v>0</v>
      </c>
      <c r="I592" s="261">
        <f>ROUND(E592*H592,2)</f>
        <v>0</v>
      </c>
      <c r="J592" s="260">
        <v>67.5</v>
      </c>
      <c r="K592" s="261">
        <f>ROUND(E592*J592,2)</f>
        <v>67.5</v>
      </c>
      <c r="L592" s="261">
        <v>12</v>
      </c>
      <c r="M592" s="261">
        <f>G592*(1+L592/100)</f>
        <v>75.600000000000009</v>
      </c>
      <c r="N592" s="259">
        <v>0</v>
      </c>
      <c r="O592" s="259">
        <f>ROUND(E592*N592,2)</f>
        <v>0</v>
      </c>
      <c r="P592" s="259">
        <v>1.507E-2</v>
      </c>
      <c r="Q592" s="259">
        <f>ROUND(E592*P592,2)</f>
        <v>0.02</v>
      </c>
      <c r="R592" s="261" t="s">
        <v>684</v>
      </c>
      <c r="S592" s="261" t="s">
        <v>151</v>
      </c>
      <c r="T592" s="262" t="s">
        <v>151</v>
      </c>
      <c r="U592" s="222">
        <v>0.11</v>
      </c>
      <c r="V592" s="222">
        <f>ROUND(E592*U592,2)</f>
        <v>0.11</v>
      </c>
      <c r="W592" s="222"/>
      <c r="X592" s="222" t="s">
        <v>190</v>
      </c>
      <c r="Y592" s="222" t="s">
        <v>154</v>
      </c>
      <c r="Z592" s="212"/>
      <c r="AA592" s="212"/>
      <c r="AB592" s="212"/>
      <c r="AC592" s="212"/>
      <c r="AD592" s="212"/>
      <c r="AE592" s="212"/>
      <c r="AF592" s="212"/>
      <c r="AG592" s="212" t="s">
        <v>191</v>
      </c>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1" x14ac:dyDescent="0.2">
      <c r="A593" s="236">
        <v>225</v>
      </c>
      <c r="B593" s="237" t="s">
        <v>732</v>
      </c>
      <c r="C593" s="247" t="s">
        <v>733</v>
      </c>
      <c r="D593" s="238" t="s">
        <v>278</v>
      </c>
      <c r="E593" s="239">
        <v>1</v>
      </c>
      <c r="F593" s="240">
        <v>69.3</v>
      </c>
      <c r="G593" s="241">
        <f>ROUND(E593*F593,2)</f>
        <v>69.3</v>
      </c>
      <c r="H593" s="240">
        <v>11.21</v>
      </c>
      <c r="I593" s="241">
        <f>ROUND(E593*H593,2)</f>
        <v>11.21</v>
      </c>
      <c r="J593" s="240">
        <v>58.09</v>
      </c>
      <c r="K593" s="241">
        <f>ROUND(E593*J593,2)</f>
        <v>58.09</v>
      </c>
      <c r="L593" s="241">
        <v>12</v>
      </c>
      <c r="M593" s="241">
        <f>G593*(1+L593/100)</f>
        <v>77.616</v>
      </c>
      <c r="N593" s="239">
        <v>3.8000000000000002E-4</v>
      </c>
      <c r="O593" s="239">
        <f>ROUND(E593*N593,2)</f>
        <v>0</v>
      </c>
      <c r="P593" s="239">
        <v>1.2999999999999999E-2</v>
      </c>
      <c r="Q593" s="239">
        <f>ROUND(E593*P593,2)</f>
        <v>0.01</v>
      </c>
      <c r="R593" s="241" t="s">
        <v>684</v>
      </c>
      <c r="S593" s="241" t="s">
        <v>151</v>
      </c>
      <c r="T593" s="242" t="s">
        <v>151</v>
      </c>
      <c r="U593" s="222">
        <v>0.107</v>
      </c>
      <c r="V593" s="222">
        <f>ROUND(E593*U593,2)</f>
        <v>0.11</v>
      </c>
      <c r="W593" s="222"/>
      <c r="X593" s="222" t="s">
        <v>190</v>
      </c>
      <c r="Y593" s="222" t="s">
        <v>154</v>
      </c>
      <c r="Z593" s="212"/>
      <c r="AA593" s="212"/>
      <c r="AB593" s="212"/>
      <c r="AC593" s="212"/>
      <c r="AD593" s="212"/>
      <c r="AE593" s="212"/>
      <c r="AF593" s="212"/>
      <c r="AG593" s="212" t="s">
        <v>191</v>
      </c>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2" x14ac:dyDescent="0.2">
      <c r="A594" s="219"/>
      <c r="B594" s="220"/>
      <c r="C594" s="263" t="s">
        <v>709</v>
      </c>
      <c r="D594" s="255"/>
      <c r="E594" s="255"/>
      <c r="F594" s="255"/>
      <c r="G594" s="255"/>
      <c r="H594" s="222"/>
      <c r="I594" s="222"/>
      <c r="J594" s="222"/>
      <c r="K594" s="222"/>
      <c r="L594" s="222"/>
      <c r="M594" s="222"/>
      <c r="N594" s="221"/>
      <c r="O594" s="221"/>
      <c r="P594" s="221"/>
      <c r="Q594" s="221"/>
      <c r="R594" s="222"/>
      <c r="S594" s="222"/>
      <c r="T594" s="222"/>
      <c r="U594" s="222"/>
      <c r="V594" s="222"/>
      <c r="W594" s="222"/>
      <c r="X594" s="222"/>
      <c r="Y594" s="222"/>
      <c r="Z594" s="212"/>
      <c r="AA594" s="212"/>
      <c r="AB594" s="212"/>
      <c r="AC594" s="212"/>
      <c r="AD594" s="212"/>
      <c r="AE594" s="212"/>
      <c r="AF594" s="212"/>
      <c r="AG594" s="212" t="s">
        <v>193</v>
      </c>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1" x14ac:dyDescent="0.2">
      <c r="A595" s="236">
        <v>226</v>
      </c>
      <c r="B595" s="237" t="s">
        <v>734</v>
      </c>
      <c r="C595" s="247" t="s">
        <v>735</v>
      </c>
      <c r="D595" s="238" t="s">
        <v>278</v>
      </c>
      <c r="E595" s="239">
        <v>1</v>
      </c>
      <c r="F595" s="240">
        <v>81.5</v>
      </c>
      <c r="G595" s="241">
        <f>ROUND(E595*F595,2)</f>
        <v>81.5</v>
      </c>
      <c r="H595" s="240">
        <v>11.21</v>
      </c>
      <c r="I595" s="241">
        <f>ROUND(E595*H595,2)</f>
        <v>11.21</v>
      </c>
      <c r="J595" s="240">
        <v>70.290000000000006</v>
      </c>
      <c r="K595" s="241">
        <f>ROUND(E595*J595,2)</f>
        <v>70.290000000000006</v>
      </c>
      <c r="L595" s="241">
        <v>12</v>
      </c>
      <c r="M595" s="241">
        <f>G595*(1+L595/100)</f>
        <v>91.280000000000015</v>
      </c>
      <c r="N595" s="239">
        <v>3.8000000000000002E-4</v>
      </c>
      <c r="O595" s="239">
        <f>ROUND(E595*N595,2)</f>
        <v>0</v>
      </c>
      <c r="P595" s="239">
        <v>3.6999999999999998E-2</v>
      </c>
      <c r="Q595" s="239">
        <f>ROUND(E595*P595,2)</f>
        <v>0.04</v>
      </c>
      <c r="R595" s="241" t="s">
        <v>684</v>
      </c>
      <c r="S595" s="241" t="s">
        <v>151</v>
      </c>
      <c r="T595" s="242" t="s">
        <v>151</v>
      </c>
      <c r="U595" s="222">
        <v>0.13100000000000001</v>
      </c>
      <c r="V595" s="222">
        <f>ROUND(E595*U595,2)</f>
        <v>0.13</v>
      </c>
      <c r="W595" s="222"/>
      <c r="X595" s="222" t="s">
        <v>190</v>
      </c>
      <c r="Y595" s="222" t="s">
        <v>154</v>
      </c>
      <c r="Z595" s="212"/>
      <c r="AA595" s="212"/>
      <c r="AB595" s="212"/>
      <c r="AC595" s="212"/>
      <c r="AD595" s="212"/>
      <c r="AE595" s="212"/>
      <c r="AF595" s="212"/>
      <c r="AG595" s="212" t="s">
        <v>191</v>
      </c>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2" x14ac:dyDescent="0.2">
      <c r="A596" s="219"/>
      <c r="B596" s="220"/>
      <c r="C596" s="263" t="s">
        <v>709</v>
      </c>
      <c r="D596" s="255"/>
      <c r="E596" s="255"/>
      <c r="F596" s="255"/>
      <c r="G596" s="255"/>
      <c r="H596" s="222"/>
      <c r="I596" s="222"/>
      <c r="J596" s="222"/>
      <c r="K596" s="222"/>
      <c r="L596" s="222"/>
      <c r="M596" s="222"/>
      <c r="N596" s="221"/>
      <c r="O596" s="221"/>
      <c r="P596" s="221"/>
      <c r="Q596" s="221"/>
      <c r="R596" s="222"/>
      <c r="S596" s="222"/>
      <c r="T596" s="222"/>
      <c r="U596" s="222"/>
      <c r="V596" s="222"/>
      <c r="W596" s="222"/>
      <c r="X596" s="222"/>
      <c r="Y596" s="222"/>
      <c r="Z596" s="212"/>
      <c r="AA596" s="212"/>
      <c r="AB596" s="212"/>
      <c r="AC596" s="212"/>
      <c r="AD596" s="212"/>
      <c r="AE596" s="212"/>
      <c r="AF596" s="212"/>
      <c r="AG596" s="212" t="s">
        <v>193</v>
      </c>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1" x14ac:dyDescent="0.2">
      <c r="A597" s="236">
        <v>227</v>
      </c>
      <c r="B597" s="237" t="s">
        <v>736</v>
      </c>
      <c r="C597" s="247" t="s">
        <v>737</v>
      </c>
      <c r="D597" s="238" t="s">
        <v>278</v>
      </c>
      <c r="E597" s="239">
        <v>1</v>
      </c>
      <c r="F597" s="240">
        <v>93.7</v>
      </c>
      <c r="G597" s="241">
        <f>ROUND(E597*F597,2)</f>
        <v>93.7</v>
      </c>
      <c r="H597" s="240">
        <v>11.21</v>
      </c>
      <c r="I597" s="241">
        <f>ROUND(E597*H597,2)</f>
        <v>11.21</v>
      </c>
      <c r="J597" s="240">
        <v>82.49</v>
      </c>
      <c r="K597" s="241">
        <f>ROUND(E597*J597,2)</f>
        <v>82.49</v>
      </c>
      <c r="L597" s="241">
        <v>12</v>
      </c>
      <c r="M597" s="241">
        <f>G597*(1+L597/100)</f>
        <v>104.94400000000002</v>
      </c>
      <c r="N597" s="239">
        <v>3.8000000000000002E-4</v>
      </c>
      <c r="O597" s="239">
        <f>ROUND(E597*N597,2)</f>
        <v>0</v>
      </c>
      <c r="P597" s="239">
        <v>6.3E-2</v>
      </c>
      <c r="Q597" s="239">
        <f>ROUND(E597*P597,2)</f>
        <v>0.06</v>
      </c>
      <c r="R597" s="241" t="s">
        <v>684</v>
      </c>
      <c r="S597" s="241" t="s">
        <v>151</v>
      </c>
      <c r="T597" s="242" t="s">
        <v>151</v>
      </c>
      <c r="U597" s="222">
        <v>0.155</v>
      </c>
      <c r="V597" s="222">
        <f>ROUND(E597*U597,2)</f>
        <v>0.16</v>
      </c>
      <c r="W597" s="222"/>
      <c r="X597" s="222" t="s">
        <v>190</v>
      </c>
      <c r="Y597" s="222" t="s">
        <v>154</v>
      </c>
      <c r="Z597" s="212"/>
      <c r="AA597" s="212"/>
      <c r="AB597" s="212"/>
      <c r="AC597" s="212"/>
      <c r="AD597" s="212"/>
      <c r="AE597" s="212"/>
      <c r="AF597" s="212"/>
      <c r="AG597" s="212" t="s">
        <v>191</v>
      </c>
      <c r="AH597" s="212"/>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2" x14ac:dyDescent="0.2">
      <c r="A598" s="219"/>
      <c r="B598" s="220"/>
      <c r="C598" s="263" t="s">
        <v>709</v>
      </c>
      <c r="D598" s="255"/>
      <c r="E598" s="255"/>
      <c r="F598" s="255"/>
      <c r="G598" s="255"/>
      <c r="H598" s="222"/>
      <c r="I598" s="222"/>
      <c r="J598" s="222"/>
      <c r="K598" s="222"/>
      <c r="L598" s="222"/>
      <c r="M598" s="222"/>
      <c r="N598" s="221"/>
      <c r="O598" s="221"/>
      <c r="P598" s="221"/>
      <c r="Q598" s="221"/>
      <c r="R598" s="222"/>
      <c r="S598" s="222"/>
      <c r="T598" s="222"/>
      <c r="U598" s="222"/>
      <c r="V598" s="222"/>
      <c r="W598" s="222"/>
      <c r="X598" s="222"/>
      <c r="Y598" s="222"/>
      <c r="Z598" s="212"/>
      <c r="AA598" s="212"/>
      <c r="AB598" s="212"/>
      <c r="AC598" s="212"/>
      <c r="AD598" s="212"/>
      <c r="AE598" s="212"/>
      <c r="AF598" s="212"/>
      <c r="AG598" s="212" t="s">
        <v>193</v>
      </c>
      <c r="AH598" s="212"/>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1" x14ac:dyDescent="0.2">
      <c r="A599" s="236">
        <v>228</v>
      </c>
      <c r="B599" s="237" t="s">
        <v>738</v>
      </c>
      <c r="C599" s="247" t="s">
        <v>739</v>
      </c>
      <c r="D599" s="238" t="s">
        <v>278</v>
      </c>
      <c r="E599" s="239">
        <v>1</v>
      </c>
      <c r="F599" s="240">
        <v>266</v>
      </c>
      <c r="G599" s="241">
        <f>ROUND(E599*F599,2)</f>
        <v>266</v>
      </c>
      <c r="H599" s="240">
        <v>17.09</v>
      </c>
      <c r="I599" s="241">
        <f>ROUND(E599*H599,2)</f>
        <v>17.09</v>
      </c>
      <c r="J599" s="240">
        <v>248.91</v>
      </c>
      <c r="K599" s="241">
        <f>ROUND(E599*J599,2)</f>
        <v>248.91</v>
      </c>
      <c r="L599" s="241">
        <v>12</v>
      </c>
      <c r="M599" s="241">
        <f>G599*(1+L599/100)</f>
        <v>297.92</v>
      </c>
      <c r="N599" s="239">
        <v>5.9000000000000003E-4</v>
      </c>
      <c r="O599" s="239">
        <f>ROUND(E599*N599,2)</f>
        <v>0</v>
      </c>
      <c r="P599" s="239">
        <v>3.6999999999999998E-2</v>
      </c>
      <c r="Q599" s="239">
        <f>ROUND(E599*P599,2)</f>
        <v>0.04</v>
      </c>
      <c r="R599" s="241" t="s">
        <v>684</v>
      </c>
      <c r="S599" s="241" t="s">
        <v>151</v>
      </c>
      <c r="T599" s="242" t="s">
        <v>151</v>
      </c>
      <c r="U599" s="222">
        <v>0.443</v>
      </c>
      <c r="V599" s="222">
        <f>ROUND(E599*U599,2)</f>
        <v>0.44</v>
      </c>
      <c r="W599" s="222"/>
      <c r="X599" s="222" t="s">
        <v>190</v>
      </c>
      <c r="Y599" s="222" t="s">
        <v>154</v>
      </c>
      <c r="Z599" s="212"/>
      <c r="AA599" s="212"/>
      <c r="AB599" s="212"/>
      <c r="AC599" s="212"/>
      <c r="AD599" s="212"/>
      <c r="AE599" s="212"/>
      <c r="AF599" s="212"/>
      <c r="AG599" s="212" t="s">
        <v>191</v>
      </c>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2" x14ac:dyDescent="0.2">
      <c r="A600" s="219"/>
      <c r="B600" s="220"/>
      <c r="C600" s="263" t="s">
        <v>709</v>
      </c>
      <c r="D600" s="255"/>
      <c r="E600" s="255"/>
      <c r="F600" s="255"/>
      <c r="G600" s="255"/>
      <c r="H600" s="222"/>
      <c r="I600" s="222"/>
      <c r="J600" s="222"/>
      <c r="K600" s="222"/>
      <c r="L600" s="222"/>
      <c r="M600" s="222"/>
      <c r="N600" s="221"/>
      <c r="O600" s="221"/>
      <c r="P600" s="221"/>
      <c r="Q600" s="221"/>
      <c r="R600" s="222"/>
      <c r="S600" s="222"/>
      <c r="T600" s="222"/>
      <c r="U600" s="222"/>
      <c r="V600" s="222"/>
      <c r="W600" s="222"/>
      <c r="X600" s="222"/>
      <c r="Y600" s="222"/>
      <c r="Z600" s="212"/>
      <c r="AA600" s="212"/>
      <c r="AB600" s="212"/>
      <c r="AC600" s="212"/>
      <c r="AD600" s="212"/>
      <c r="AE600" s="212"/>
      <c r="AF600" s="212"/>
      <c r="AG600" s="212" t="s">
        <v>193</v>
      </c>
      <c r="AH600" s="212"/>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1" x14ac:dyDescent="0.2">
      <c r="A601" s="236">
        <v>229</v>
      </c>
      <c r="B601" s="237" t="s">
        <v>740</v>
      </c>
      <c r="C601" s="247" t="s">
        <v>741</v>
      </c>
      <c r="D601" s="238" t="s">
        <v>278</v>
      </c>
      <c r="E601" s="239">
        <v>1</v>
      </c>
      <c r="F601" s="240">
        <v>293.5</v>
      </c>
      <c r="G601" s="241">
        <f>ROUND(E601*F601,2)</f>
        <v>293.5</v>
      </c>
      <c r="H601" s="240">
        <v>17.09</v>
      </c>
      <c r="I601" s="241">
        <f>ROUND(E601*H601,2)</f>
        <v>17.09</v>
      </c>
      <c r="J601" s="240">
        <v>276.41000000000003</v>
      </c>
      <c r="K601" s="241">
        <f>ROUND(E601*J601,2)</f>
        <v>276.41000000000003</v>
      </c>
      <c r="L601" s="241">
        <v>12</v>
      </c>
      <c r="M601" s="241">
        <f>G601*(1+L601/100)</f>
        <v>328.72</v>
      </c>
      <c r="N601" s="239">
        <v>5.9000000000000003E-4</v>
      </c>
      <c r="O601" s="239">
        <f>ROUND(E601*N601,2)</f>
        <v>0</v>
      </c>
      <c r="P601" s="239">
        <v>6.3E-2</v>
      </c>
      <c r="Q601" s="239">
        <f>ROUND(E601*P601,2)</f>
        <v>0.06</v>
      </c>
      <c r="R601" s="241" t="s">
        <v>684</v>
      </c>
      <c r="S601" s="241" t="s">
        <v>151</v>
      </c>
      <c r="T601" s="242" t="s">
        <v>151</v>
      </c>
      <c r="U601" s="222">
        <v>0.49299999999999999</v>
      </c>
      <c r="V601" s="222">
        <f>ROUND(E601*U601,2)</f>
        <v>0.49</v>
      </c>
      <c r="W601" s="222"/>
      <c r="X601" s="222" t="s">
        <v>190</v>
      </c>
      <c r="Y601" s="222" t="s">
        <v>154</v>
      </c>
      <c r="Z601" s="212"/>
      <c r="AA601" s="212"/>
      <c r="AB601" s="212"/>
      <c r="AC601" s="212"/>
      <c r="AD601" s="212"/>
      <c r="AE601" s="212"/>
      <c r="AF601" s="212"/>
      <c r="AG601" s="212" t="s">
        <v>191</v>
      </c>
      <c r="AH601" s="212"/>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2" x14ac:dyDescent="0.2">
      <c r="A602" s="219"/>
      <c r="B602" s="220"/>
      <c r="C602" s="263" t="s">
        <v>709</v>
      </c>
      <c r="D602" s="255"/>
      <c r="E602" s="255"/>
      <c r="F602" s="255"/>
      <c r="G602" s="255"/>
      <c r="H602" s="222"/>
      <c r="I602" s="222"/>
      <c r="J602" s="222"/>
      <c r="K602" s="222"/>
      <c r="L602" s="222"/>
      <c r="M602" s="222"/>
      <c r="N602" s="221"/>
      <c r="O602" s="221"/>
      <c r="P602" s="221"/>
      <c r="Q602" s="221"/>
      <c r="R602" s="222"/>
      <c r="S602" s="222"/>
      <c r="T602" s="222"/>
      <c r="U602" s="222"/>
      <c r="V602" s="222"/>
      <c r="W602" s="222"/>
      <c r="X602" s="222"/>
      <c r="Y602" s="222"/>
      <c r="Z602" s="212"/>
      <c r="AA602" s="212"/>
      <c r="AB602" s="212"/>
      <c r="AC602" s="212"/>
      <c r="AD602" s="212"/>
      <c r="AE602" s="212"/>
      <c r="AF602" s="212"/>
      <c r="AG602" s="212" t="s">
        <v>193</v>
      </c>
      <c r="AH602" s="212"/>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1" x14ac:dyDescent="0.2">
      <c r="A603" s="236">
        <v>230</v>
      </c>
      <c r="B603" s="237" t="s">
        <v>742</v>
      </c>
      <c r="C603" s="247" t="s">
        <v>743</v>
      </c>
      <c r="D603" s="238" t="s">
        <v>278</v>
      </c>
      <c r="E603" s="239">
        <v>1</v>
      </c>
      <c r="F603" s="240">
        <v>376.5</v>
      </c>
      <c r="G603" s="241">
        <f>ROUND(E603*F603,2)</f>
        <v>376.5</v>
      </c>
      <c r="H603" s="240">
        <v>17.09</v>
      </c>
      <c r="I603" s="241">
        <f>ROUND(E603*H603,2)</f>
        <v>17.09</v>
      </c>
      <c r="J603" s="240">
        <v>359.41</v>
      </c>
      <c r="K603" s="241">
        <f>ROUND(E603*J603,2)</f>
        <v>359.41</v>
      </c>
      <c r="L603" s="241">
        <v>12</v>
      </c>
      <c r="M603" s="241">
        <f>G603*(1+L603/100)</f>
        <v>421.68000000000006</v>
      </c>
      <c r="N603" s="239">
        <v>5.9000000000000003E-4</v>
      </c>
      <c r="O603" s="239">
        <f>ROUND(E603*N603,2)</f>
        <v>0</v>
      </c>
      <c r="P603" s="239">
        <v>9.2999999999999999E-2</v>
      </c>
      <c r="Q603" s="239">
        <f>ROUND(E603*P603,2)</f>
        <v>0.09</v>
      </c>
      <c r="R603" s="241" t="s">
        <v>684</v>
      </c>
      <c r="S603" s="241" t="s">
        <v>151</v>
      </c>
      <c r="T603" s="242" t="s">
        <v>151</v>
      </c>
      <c r="U603" s="222">
        <v>0.64300000000000002</v>
      </c>
      <c r="V603" s="222">
        <f>ROUND(E603*U603,2)</f>
        <v>0.64</v>
      </c>
      <c r="W603" s="222"/>
      <c r="X603" s="222" t="s">
        <v>190</v>
      </c>
      <c r="Y603" s="222" t="s">
        <v>154</v>
      </c>
      <c r="Z603" s="212"/>
      <c r="AA603" s="212"/>
      <c r="AB603" s="212"/>
      <c r="AC603" s="212"/>
      <c r="AD603" s="212"/>
      <c r="AE603" s="212"/>
      <c r="AF603" s="212"/>
      <c r="AG603" s="212" t="s">
        <v>191</v>
      </c>
      <c r="AH603" s="212"/>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2" x14ac:dyDescent="0.2">
      <c r="A604" s="219"/>
      <c r="B604" s="220"/>
      <c r="C604" s="263" t="s">
        <v>709</v>
      </c>
      <c r="D604" s="255"/>
      <c r="E604" s="255"/>
      <c r="F604" s="255"/>
      <c r="G604" s="255"/>
      <c r="H604" s="222"/>
      <c r="I604" s="222"/>
      <c r="J604" s="222"/>
      <c r="K604" s="222"/>
      <c r="L604" s="222"/>
      <c r="M604" s="222"/>
      <c r="N604" s="221"/>
      <c r="O604" s="221"/>
      <c r="P604" s="221"/>
      <c r="Q604" s="221"/>
      <c r="R604" s="222"/>
      <c r="S604" s="222"/>
      <c r="T604" s="222"/>
      <c r="U604" s="222"/>
      <c r="V604" s="222"/>
      <c r="W604" s="222"/>
      <c r="X604" s="222"/>
      <c r="Y604" s="222"/>
      <c r="Z604" s="212"/>
      <c r="AA604" s="212"/>
      <c r="AB604" s="212"/>
      <c r="AC604" s="212"/>
      <c r="AD604" s="212"/>
      <c r="AE604" s="212"/>
      <c r="AF604" s="212"/>
      <c r="AG604" s="212" t="s">
        <v>193</v>
      </c>
      <c r="AH604" s="212"/>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1" x14ac:dyDescent="0.2">
      <c r="A605" s="256">
        <v>231</v>
      </c>
      <c r="B605" s="257" t="s">
        <v>744</v>
      </c>
      <c r="C605" s="264" t="s">
        <v>745</v>
      </c>
      <c r="D605" s="258" t="s">
        <v>278</v>
      </c>
      <c r="E605" s="259">
        <v>1</v>
      </c>
      <c r="F605" s="260">
        <v>3005</v>
      </c>
      <c r="G605" s="261">
        <f>ROUND(E605*F605,2)</f>
        <v>3005</v>
      </c>
      <c r="H605" s="260">
        <v>826.86</v>
      </c>
      <c r="I605" s="261">
        <f>ROUND(E605*H605,2)</f>
        <v>826.86</v>
      </c>
      <c r="J605" s="260">
        <v>2178.14</v>
      </c>
      <c r="K605" s="261">
        <f>ROUND(E605*J605,2)</f>
        <v>2178.14</v>
      </c>
      <c r="L605" s="261">
        <v>12</v>
      </c>
      <c r="M605" s="261">
        <f>G605*(1+L605/100)</f>
        <v>3365.6000000000004</v>
      </c>
      <c r="N605" s="259">
        <v>1.42E-3</v>
      </c>
      <c r="O605" s="259">
        <f>ROUND(E605*N605,2)</f>
        <v>0</v>
      </c>
      <c r="P605" s="259">
        <v>1.413E-2</v>
      </c>
      <c r="Q605" s="259">
        <f>ROUND(E605*P605,2)</f>
        <v>0.01</v>
      </c>
      <c r="R605" s="261" t="s">
        <v>684</v>
      </c>
      <c r="S605" s="261" t="s">
        <v>151</v>
      </c>
      <c r="T605" s="262" t="s">
        <v>151</v>
      </c>
      <c r="U605" s="222">
        <v>2.95</v>
      </c>
      <c r="V605" s="222">
        <f>ROUND(E605*U605,2)</f>
        <v>2.95</v>
      </c>
      <c r="W605" s="222"/>
      <c r="X605" s="222" t="s">
        <v>190</v>
      </c>
      <c r="Y605" s="222" t="s">
        <v>154</v>
      </c>
      <c r="Z605" s="212"/>
      <c r="AA605" s="212"/>
      <c r="AB605" s="212"/>
      <c r="AC605" s="212"/>
      <c r="AD605" s="212"/>
      <c r="AE605" s="212"/>
      <c r="AF605" s="212"/>
      <c r="AG605" s="212" t="s">
        <v>191</v>
      </c>
      <c r="AH605" s="212"/>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1" x14ac:dyDescent="0.2">
      <c r="A606" s="256">
        <v>232</v>
      </c>
      <c r="B606" s="257" t="s">
        <v>746</v>
      </c>
      <c r="C606" s="264" t="s">
        <v>747</v>
      </c>
      <c r="D606" s="258" t="s">
        <v>278</v>
      </c>
      <c r="E606" s="259">
        <v>1</v>
      </c>
      <c r="F606" s="260">
        <v>4185</v>
      </c>
      <c r="G606" s="261">
        <f>ROUND(E606*F606,2)</f>
        <v>4185</v>
      </c>
      <c r="H606" s="260">
        <v>1220.23</v>
      </c>
      <c r="I606" s="261">
        <f>ROUND(E606*H606,2)</f>
        <v>1220.23</v>
      </c>
      <c r="J606" s="260">
        <v>2964.77</v>
      </c>
      <c r="K606" s="261">
        <f>ROUND(E606*J606,2)</f>
        <v>2964.77</v>
      </c>
      <c r="L606" s="261">
        <v>12</v>
      </c>
      <c r="M606" s="261">
        <f>G606*(1+L606/100)</f>
        <v>4687.2000000000007</v>
      </c>
      <c r="N606" s="259">
        <v>2.0400000000000001E-3</v>
      </c>
      <c r="O606" s="259">
        <f>ROUND(E606*N606,2)</f>
        <v>0</v>
      </c>
      <c r="P606" s="259">
        <v>3.6170000000000001E-2</v>
      </c>
      <c r="Q606" s="259">
        <f>ROUND(E606*P606,2)</f>
        <v>0.04</v>
      </c>
      <c r="R606" s="261" t="s">
        <v>684</v>
      </c>
      <c r="S606" s="261" t="s">
        <v>151</v>
      </c>
      <c r="T606" s="262" t="s">
        <v>151</v>
      </c>
      <c r="U606" s="222">
        <v>4</v>
      </c>
      <c r="V606" s="222">
        <f>ROUND(E606*U606,2)</f>
        <v>4</v>
      </c>
      <c r="W606" s="222"/>
      <c r="X606" s="222" t="s">
        <v>190</v>
      </c>
      <c r="Y606" s="222" t="s">
        <v>154</v>
      </c>
      <c r="Z606" s="212"/>
      <c r="AA606" s="212"/>
      <c r="AB606" s="212"/>
      <c r="AC606" s="212"/>
      <c r="AD606" s="212"/>
      <c r="AE606" s="212"/>
      <c r="AF606" s="212"/>
      <c r="AG606" s="212" t="s">
        <v>191</v>
      </c>
      <c r="AH606" s="212"/>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1" x14ac:dyDescent="0.2">
      <c r="A607" s="256">
        <v>233</v>
      </c>
      <c r="B607" s="257" t="s">
        <v>748</v>
      </c>
      <c r="C607" s="264" t="s">
        <v>749</v>
      </c>
      <c r="D607" s="258" t="s">
        <v>278</v>
      </c>
      <c r="E607" s="259">
        <v>1</v>
      </c>
      <c r="F607" s="260">
        <v>5360</v>
      </c>
      <c r="G607" s="261">
        <f>ROUND(E607*F607,2)</f>
        <v>5360</v>
      </c>
      <c r="H607" s="260">
        <v>1283.8800000000001</v>
      </c>
      <c r="I607" s="261">
        <f>ROUND(E607*H607,2)</f>
        <v>1283.8800000000001</v>
      </c>
      <c r="J607" s="260">
        <v>4076.12</v>
      </c>
      <c r="K607" s="261">
        <f>ROUND(E607*J607,2)</f>
        <v>4076.12</v>
      </c>
      <c r="L607" s="261">
        <v>12</v>
      </c>
      <c r="M607" s="261">
        <f>G607*(1+L607/100)</f>
        <v>6003.2000000000007</v>
      </c>
      <c r="N607" s="259">
        <v>2.8500000000000001E-3</v>
      </c>
      <c r="O607" s="259">
        <f>ROUND(E607*N607,2)</f>
        <v>0</v>
      </c>
      <c r="P607" s="259">
        <v>5.6520000000000001E-2</v>
      </c>
      <c r="Q607" s="259">
        <f>ROUND(E607*P607,2)</f>
        <v>0.06</v>
      </c>
      <c r="R607" s="261" t="s">
        <v>684</v>
      </c>
      <c r="S607" s="261" t="s">
        <v>151</v>
      </c>
      <c r="T607" s="262" t="s">
        <v>151</v>
      </c>
      <c r="U607" s="222">
        <v>5.5</v>
      </c>
      <c r="V607" s="222">
        <f>ROUND(E607*U607,2)</f>
        <v>5.5</v>
      </c>
      <c r="W607" s="222"/>
      <c r="X607" s="222" t="s">
        <v>190</v>
      </c>
      <c r="Y607" s="222" t="s">
        <v>154</v>
      </c>
      <c r="Z607" s="212"/>
      <c r="AA607" s="212"/>
      <c r="AB607" s="212"/>
      <c r="AC607" s="212"/>
      <c r="AD607" s="212"/>
      <c r="AE607" s="212"/>
      <c r="AF607" s="212"/>
      <c r="AG607" s="212" t="s">
        <v>191</v>
      </c>
      <c r="AH607" s="212"/>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1" x14ac:dyDescent="0.2">
      <c r="A608" s="256">
        <v>234</v>
      </c>
      <c r="B608" s="257" t="s">
        <v>750</v>
      </c>
      <c r="C608" s="264" t="s">
        <v>751</v>
      </c>
      <c r="D608" s="258" t="s">
        <v>278</v>
      </c>
      <c r="E608" s="259">
        <v>1</v>
      </c>
      <c r="F608" s="260">
        <v>6540</v>
      </c>
      <c r="G608" s="261">
        <f>ROUND(E608*F608,2)</f>
        <v>6540</v>
      </c>
      <c r="H608" s="260">
        <v>1953.61</v>
      </c>
      <c r="I608" s="261">
        <f>ROUND(E608*H608,2)</f>
        <v>1953.61</v>
      </c>
      <c r="J608" s="260">
        <v>4586.3900000000003</v>
      </c>
      <c r="K608" s="261">
        <f>ROUND(E608*J608,2)</f>
        <v>4586.3900000000003</v>
      </c>
      <c r="L608" s="261">
        <v>12</v>
      </c>
      <c r="M608" s="261">
        <f>G608*(1+L608/100)</f>
        <v>7324.8000000000011</v>
      </c>
      <c r="N608" s="259">
        <v>3.2499999999999999E-3</v>
      </c>
      <c r="O608" s="259">
        <f>ROUND(E608*N608,2)</f>
        <v>0</v>
      </c>
      <c r="P608" s="259">
        <v>8.831E-2</v>
      </c>
      <c r="Q608" s="259">
        <f>ROUND(E608*P608,2)</f>
        <v>0.09</v>
      </c>
      <c r="R608" s="261" t="s">
        <v>684</v>
      </c>
      <c r="S608" s="261" t="s">
        <v>151</v>
      </c>
      <c r="T608" s="262" t="s">
        <v>151</v>
      </c>
      <c r="U608" s="222">
        <v>6.2</v>
      </c>
      <c r="V608" s="222">
        <f>ROUND(E608*U608,2)</f>
        <v>6.2</v>
      </c>
      <c r="W608" s="222"/>
      <c r="X608" s="222" t="s">
        <v>190</v>
      </c>
      <c r="Y608" s="222" t="s">
        <v>154</v>
      </c>
      <c r="Z608" s="212"/>
      <c r="AA608" s="212"/>
      <c r="AB608" s="212"/>
      <c r="AC608" s="212"/>
      <c r="AD608" s="212"/>
      <c r="AE608" s="212"/>
      <c r="AF608" s="212"/>
      <c r="AG608" s="212" t="s">
        <v>191</v>
      </c>
      <c r="AH608" s="212"/>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1" x14ac:dyDescent="0.2">
      <c r="A609" s="256">
        <v>235</v>
      </c>
      <c r="B609" s="257" t="s">
        <v>752</v>
      </c>
      <c r="C609" s="264" t="s">
        <v>753</v>
      </c>
      <c r="D609" s="258" t="s">
        <v>278</v>
      </c>
      <c r="E609" s="259">
        <v>1</v>
      </c>
      <c r="F609" s="260">
        <v>7525</v>
      </c>
      <c r="G609" s="261">
        <f>ROUND(E609*F609,2)</f>
        <v>7525</v>
      </c>
      <c r="H609" s="260">
        <v>2407.77</v>
      </c>
      <c r="I609" s="261">
        <f>ROUND(E609*H609,2)</f>
        <v>2407.77</v>
      </c>
      <c r="J609" s="260">
        <v>5117.2299999999996</v>
      </c>
      <c r="K609" s="261">
        <f>ROUND(E609*J609,2)</f>
        <v>5117.2299999999996</v>
      </c>
      <c r="L609" s="261">
        <v>12</v>
      </c>
      <c r="M609" s="261">
        <f>G609*(1+L609/100)</f>
        <v>8428</v>
      </c>
      <c r="N609" s="259">
        <v>3.7200000000000002E-3</v>
      </c>
      <c r="O609" s="259">
        <f>ROUND(E609*N609,2)</f>
        <v>0</v>
      </c>
      <c r="P609" s="259">
        <v>0.12417</v>
      </c>
      <c r="Q609" s="259">
        <f>ROUND(E609*P609,2)</f>
        <v>0.12</v>
      </c>
      <c r="R609" s="261" t="s">
        <v>684</v>
      </c>
      <c r="S609" s="261" t="s">
        <v>151</v>
      </c>
      <c r="T609" s="262" t="s">
        <v>151</v>
      </c>
      <c r="U609" s="222">
        <v>6.9</v>
      </c>
      <c r="V609" s="222">
        <f>ROUND(E609*U609,2)</f>
        <v>6.9</v>
      </c>
      <c r="W609" s="222"/>
      <c r="X609" s="222" t="s">
        <v>190</v>
      </c>
      <c r="Y609" s="222" t="s">
        <v>154</v>
      </c>
      <c r="Z609" s="212"/>
      <c r="AA609" s="212"/>
      <c r="AB609" s="212"/>
      <c r="AC609" s="212"/>
      <c r="AD609" s="212"/>
      <c r="AE609" s="212"/>
      <c r="AF609" s="212"/>
      <c r="AG609" s="212" t="s">
        <v>191</v>
      </c>
      <c r="AH609" s="212"/>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1" x14ac:dyDescent="0.2">
      <c r="A610" s="256">
        <v>236</v>
      </c>
      <c r="B610" s="257" t="s">
        <v>754</v>
      </c>
      <c r="C610" s="264" t="s">
        <v>755</v>
      </c>
      <c r="D610" s="258" t="s">
        <v>278</v>
      </c>
      <c r="E610" s="259">
        <v>1</v>
      </c>
      <c r="F610" s="260">
        <v>680</v>
      </c>
      <c r="G610" s="261">
        <f>ROUND(E610*F610,2)</f>
        <v>680</v>
      </c>
      <c r="H610" s="260">
        <v>67.48</v>
      </c>
      <c r="I610" s="261">
        <f>ROUND(E610*H610,2)</f>
        <v>67.48</v>
      </c>
      <c r="J610" s="260">
        <v>612.52</v>
      </c>
      <c r="K610" s="261">
        <f>ROUND(E610*J610,2)</f>
        <v>612.52</v>
      </c>
      <c r="L610" s="261">
        <v>12</v>
      </c>
      <c r="M610" s="261">
        <f>G610*(1+L610/100)</f>
        <v>761.6</v>
      </c>
      <c r="N610" s="259">
        <v>0</v>
      </c>
      <c r="O610" s="259">
        <f>ROUND(E610*N610,2)</f>
        <v>0</v>
      </c>
      <c r="P610" s="259">
        <v>4.6000000000000001E-4</v>
      </c>
      <c r="Q610" s="259">
        <f>ROUND(E610*P610,2)</f>
        <v>0</v>
      </c>
      <c r="R610" s="261" t="s">
        <v>684</v>
      </c>
      <c r="S610" s="261" t="s">
        <v>151</v>
      </c>
      <c r="T610" s="262" t="s">
        <v>151</v>
      </c>
      <c r="U610" s="222">
        <v>0.81</v>
      </c>
      <c r="V610" s="222">
        <f>ROUND(E610*U610,2)</f>
        <v>0.81</v>
      </c>
      <c r="W610" s="222"/>
      <c r="X610" s="222" t="s">
        <v>190</v>
      </c>
      <c r="Y610" s="222" t="s">
        <v>154</v>
      </c>
      <c r="Z610" s="212"/>
      <c r="AA610" s="212"/>
      <c r="AB610" s="212"/>
      <c r="AC610" s="212"/>
      <c r="AD610" s="212"/>
      <c r="AE610" s="212"/>
      <c r="AF610" s="212"/>
      <c r="AG610" s="212" t="s">
        <v>191</v>
      </c>
      <c r="AH610" s="212"/>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1" x14ac:dyDescent="0.2">
      <c r="A611" s="256">
        <v>237</v>
      </c>
      <c r="B611" s="257" t="s">
        <v>756</v>
      </c>
      <c r="C611" s="264" t="s">
        <v>757</v>
      </c>
      <c r="D611" s="258" t="s">
        <v>278</v>
      </c>
      <c r="E611" s="259">
        <v>1</v>
      </c>
      <c r="F611" s="260">
        <v>1030</v>
      </c>
      <c r="G611" s="261">
        <f>ROUND(E611*F611,2)</f>
        <v>1030</v>
      </c>
      <c r="H611" s="260">
        <v>111.66</v>
      </c>
      <c r="I611" s="261">
        <f>ROUND(E611*H611,2)</f>
        <v>111.66</v>
      </c>
      <c r="J611" s="260">
        <v>918.34</v>
      </c>
      <c r="K611" s="261">
        <f>ROUND(E611*J611,2)</f>
        <v>918.34</v>
      </c>
      <c r="L611" s="261">
        <v>12</v>
      </c>
      <c r="M611" s="261">
        <f>G611*(1+L611/100)</f>
        <v>1153.6000000000001</v>
      </c>
      <c r="N611" s="259">
        <v>0</v>
      </c>
      <c r="O611" s="259">
        <f>ROUND(E611*N611,2)</f>
        <v>0</v>
      </c>
      <c r="P611" s="259">
        <v>4.6000000000000001E-4</v>
      </c>
      <c r="Q611" s="259">
        <f>ROUND(E611*P611,2)</f>
        <v>0</v>
      </c>
      <c r="R611" s="261" t="s">
        <v>684</v>
      </c>
      <c r="S611" s="261" t="s">
        <v>151</v>
      </c>
      <c r="T611" s="262" t="s">
        <v>151</v>
      </c>
      <c r="U611" s="222">
        <v>1.2150000000000001</v>
      </c>
      <c r="V611" s="222">
        <f>ROUND(E611*U611,2)</f>
        <v>1.22</v>
      </c>
      <c r="W611" s="222"/>
      <c r="X611" s="222" t="s">
        <v>190</v>
      </c>
      <c r="Y611" s="222" t="s">
        <v>154</v>
      </c>
      <c r="Z611" s="212"/>
      <c r="AA611" s="212"/>
      <c r="AB611" s="212"/>
      <c r="AC611" s="212"/>
      <c r="AD611" s="212"/>
      <c r="AE611" s="212"/>
      <c r="AF611" s="212"/>
      <c r="AG611" s="212" t="s">
        <v>191</v>
      </c>
      <c r="AH611" s="212"/>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1" x14ac:dyDescent="0.2">
      <c r="A612" s="256">
        <v>238</v>
      </c>
      <c r="B612" s="257" t="s">
        <v>758</v>
      </c>
      <c r="C612" s="264" t="s">
        <v>759</v>
      </c>
      <c r="D612" s="258" t="s">
        <v>278</v>
      </c>
      <c r="E612" s="259">
        <v>1</v>
      </c>
      <c r="F612" s="260">
        <v>1389</v>
      </c>
      <c r="G612" s="261">
        <f>ROUND(E612*F612,2)</f>
        <v>1389</v>
      </c>
      <c r="H612" s="260">
        <v>164.57</v>
      </c>
      <c r="I612" s="261">
        <f>ROUND(E612*H612,2)</f>
        <v>164.57</v>
      </c>
      <c r="J612" s="260">
        <v>1224.43</v>
      </c>
      <c r="K612" s="261">
        <f>ROUND(E612*J612,2)</f>
        <v>1224.43</v>
      </c>
      <c r="L612" s="261">
        <v>12</v>
      </c>
      <c r="M612" s="261">
        <f>G612*(1+L612/100)</f>
        <v>1555.68</v>
      </c>
      <c r="N612" s="259">
        <v>0</v>
      </c>
      <c r="O612" s="259">
        <f>ROUND(E612*N612,2)</f>
        <v>0</v>
      </c>
      <c r="P612" s="259">
        <v>4.6000000000000001E-4</v>
      </c>
      <c r="Q612" s="259">
        <f>ROUND(E612*P612,2)</f>
        <v>0</v>
      </c>
      <c r="R612" s="261" t="s">
        <v>684</v>
      </c>
      <c r="S612" s="261" t="s">
        <v>151</v>
      </c>
      <c r="T612" s="262" t="s">
        <v>151</v>
      </c>
      <c r="U612" s="222">
        <v>1.62</v>
      </c>
      <c r="V612" s="222">
        <f>ROUND(E612*U612,2)</f>
        <v>1.62</v>
      </c>
      <c r="W612" s="222"/>
      <c r="X612" s="222" t="s">
        <v>190</v>
      </c>
      <c r="Y612" s="222" t="s">
        <v>154</v>
      </c>
      <c r="Z612" s="212"/>
      <c r="AA612" s="212"/>
      <c r="AB612" s="212"/>
      <c r="AC612" s="212"/>
      <c r="AD612" s="212"/>
      <c r="AE612" s="212"/>
      <c r="AF612" s="212"/>
      <c r="AG612" s="212" t="s">
        <v>191</v>
      </c>
      <c r="AH612" s="212"/>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1" x14ac:dyDescent="0.2">
      <c r="A613" s="256">
        <v>239</v>
      </c>
      <c r="B613" s="257" t="s">
        <v>760</v>
      </c>
      <c r="C613" s="264" t="s">
        <v>761</v>
      </c>
      <c r="D613" s="258" t="s">
        <v>278</v>
      </c>
      <c r="E613" s="259">
        <v>1</v>
      </c>
      <c r="F613" s="260">
        <v>1761</v>
      </c>
      <c r="G613" s="261">
        <f>ROUND(E613*F613,2)</f>
        <v>1761</v>
      </c>
      <c r="H613" s="260">
        <v>231.02</v>
      </c>
      <c r="I613" s="261">
        <f>ROUND(E613*H613,2)</f>
        <v>231.02</v>
      </c>
      <c r="J613" s="260">
        <v>1529.98</v>
      </c>
      <c r="K613" s="261">
        <f>ROUND(E613*J613,2)</f>
        <v>1529.98</v>
      </c>
      <c r="L613" s="261">
        <v>12</v>
      </c>
      <c r="M613" s="261">
        <f>G613*(1+L613/100)</f>
        <v>1972.3200000000002</v>
      </c>
      <c r="N613" s="259">
        <v>0</v>
      </c>
      <c r="O613" s="259">
        <f>ROUND(E613*N613,2)</f>
        <v>0</v>
      </c>
      <c r="P613" s="259">
        <v>4.6000000000000001E-4</v>
      </c>
      <c r="Q613" s="259">
        <f>ROUND(E613*P613,2)</f>
        <v>0</v>
      </c>
      <c r="R613" s="261" t="s">
        <v>684</v>
      </c>
      <c r="S613" s="261" t="s">
        <v>151</v>
      </c>
      <c r="T613" s="262" t="s">
        <v>151</v>
      </c>
      <c r="U613" s="222">
        <v>2.0249999999999999</v>
      </c>
      <c r="V613" s="222">
        <f>ROUND(E613*U613,2)</f>
        <v>2.0299999999999998</v>
      </c>
      <c r="W613" s="222"/>
      <c r="X613" s="222" t="s">
        <v>190</v>
      </c>
      <c r="Y613" s="222" t="s">
        <v>154</v>
      </c>
      <c r="Z613" s="212"/>
      <c r="AA613" s="212"/>
      <c r="AB613" s="212"/>
      <c r="AC613" s="212"/>
      <c r="AD613" s="212"/>
      <c r="AE613" s="212"/>
      <c r="AF613" s="212"/>
      <c r="AG613" s="212" t="s">
        <v>191</v>
      </c>
      <c r="AH613" s="212"/>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1" x14ac:dyDescent="0.2">
      <c r="A614" s="256">
        <v>240</v>
      </c>
      <c r="B614" s="257" t="s">
        <v>762</v>
      </c>
      <c r="C614" s="264" t="s">
        <v>763</v>
      </c>
      <c r="D614" s="258" t="s">
        <v>278</v>
      </c>
      <c r="E614" s="259">
        <v>1</v>
      </c>
      <c r="F614" s="260">
        <v>2105</v>
      </c>
      <c r="G614" s="261">
        <f>ROUND(E614*F614,2)</f>
        <v>2105</v>
      </c>
      <c r="H614" s="260">
        <v>267.87</v>
      </c>
      <c r="I614" s="261">
        <f>ROUND(E614*H614,2)</f>
        <v>267.87</v>
      </c>
      <c r="J614" s="260">
        <v>1837.13</v>
      </c>
      <c r="K614" s="261">
        <f>ROUND(E614*J614,2)</f>
        <v>1837.13</v>
      </c>
      <c r="L614" s="261">
        <v>12</v>
      </c>
      <c r="M614" s="261">
        <f>G614*(1+L614/100)</f>
        <v>2357.6000000000004</v>
      </c>
      <c r="N614" s="259">
        <v>0</v>
      </c>
      <c r="O614" s="259">
        <f>ROUND(E614*N614,2)</f>
        <v>0</v>
      </c>
      <c r="P614" s="259">
        <v>4.6000000000000001E-4</v>
      </c>
      <c r="Q614" s="259">
        <f>ROUND(E614*P614,2)</f>
        <v>0</v>
      </c>
      <c r="R614" s="261" t="s">
        <v>684</v>
      </c>
      <c r="S614" s="261" t="s">
        <v>151</v>
      </c>
      <c r="T614" s="262" t="s">
        <v>151</v>
      </c>
      <c r="U614" s="222">
        <v>2.4300000000000002</v>
      </c>
      <c r="V614" s="222">
        <f>ROUND(E614*U614,2)</f>
        <v>2.4300000000000002</v>
      </c>
      <c r="W614" s="222"/>
      <c r="X614" s="222" t="s">
        <v>190</v>
      </c>
      <c r="Y614" s="222" t="s">
        <v>154</v>
      </c>
      <c r="Z614" s="212"/>
      <c r="AA614" s="212"/>
      <c r="AB614" s="212"/>
      <c r="AC614" s="212"/>
      <c r="AD614" s="212"/>
      <c r="AE614" s="212"/>
      <c r="AF614" s="212"/>
      <c r="AG614" s="212" t="s">
        <v>191</v>
      </c>
      <c r="AH614" s="212"/>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ht="22.5" outlineLevel="1" x14ac:dyDescent="0.2">
      <c r="A615" s="236">
        <v>241</v>
      </c>
      <c r="B615" s="237" t="s">
        <v>764</v>
      </c>
      <c r="C615" s="247" t="s">
        <v>765</v>
      </c>
      <c r="D615" s="238" t="s">
        <v>226</v>
      </c>
      <c r="E615" s="239">
        <v>1</v>
      </c>
      <c r="F615" s="240">
        <v>457.5</v>
      </c>
      <c r="G615" s="241">
        <f>ROUND(E615*F615,2)</f>
        <v>457.5</v>
      </c>
      <c r="H615" s="240">
        <v>48.12</v>
      </c>
      <c r="I615" s="241">
        <f>ROUND(E615*H615,2)</f>
        <v>48.12</v>
      </c>
      <c r="J615" s="240">
        <v>409.38</v>
      </c>
      <c r="K615" s="241">
        <f>ROUND(E615*J615,2)</f>
        <v>409.38</v>
      </c>
      <c r="L615" s="241">
        <v>12</v>
      </c>
      <c r="M615" s="241">
        <f>G615*(1+L615/100)</f>
        <v>512.40000000000009</v>
      </c>
      <c r="N615" s="239">
        <v>1.65E-3</v>
      </c>
      <c r="O615" s="239">
        <f>ROUND(E615*N615,2)</f>
        <v>0</v>
      </c>
      <c r="P615" s="239">
        <v>0.19500000000000001</v>
      </c>
      <c r="Q615" s="239">
        <f>ROUND(E615*P615,2)</f>
        <v>0.2</v>
      </c>
      <c r="R615" s="241" t="s">
        <v>684</v>
      </c>
      <c r="S615" s="241" t="s">
        <v>151</v>
      </c>
      <c r="T615" s="242" t="s">
        <v>151</v>
      </c>
      <c r="U615" s="222">
        <v>0.72299999999999998</v>
      </c>
      <c r="V615" s="222">
        <f>ROUND(E615*U615,2)</f>
        <v>0.72</v>
      </c>
      <c r="W615" s="222"/>
      <c r="X615" s="222" t="s">
        <v>190</v>
      </c>
      <c r="Y615" s="222" t="s">
        <v>154</v>
      </c>
      <c r="Z615" s="212"/>
      <c r="AA615" s="212"/>
      <c r="AB615" s="212"/>
      <c r="AC615" s="212"/>
      <c r="AD615" s="212"/>
      <c r="AE615" s="212"/>
      <c r="AF615" s="212"/>
      <c r="AG615" s="212" t="s">
        <v>191</v>
      </c>
      <c r="AH615" s="212"/>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2" x14ac:dyDescent="0.2">
      <c r="A616" s="219"/>
      <c r="B616" s="220"/>
      <c r="C616" s="263" t="s">
        <v>766</v>
      </c>
      <c r="D616" s="255"/>
      <c r="E616" s="255"/>
      <c r="F616" s="255"/>
      <c r="G616" s="255"/>
      <c r="H616" s="222"/>
      <c r="I616" s="222"/>
      <c r="J616" s="222"/>
      <c r="K616" s="222"/>
      <c r="L616" s="222"/>
      <c r="M616" s="222"/>
      <c r="N616" s="221"/>
      <c r="O616" s="221"/>
      <c r="P616" s="221"/>
      <c r="Q616" s="221"/>
      <c r="R616" s="222"/>
      <c r="S616" s="222"/>
      <c r="T616" s="222"/>
      <c r="U616" s="222"/>
      <c r="V616" s="222"/>
      <c r="W616" s="222"/>
      <c r="X616" s="222"/>
      <c r="Y616" s="222"/>
      <c r="Z616" s="212"/>
      <c r="AA616" s="212"/>
      <c r="AB616" s="212"/>
      <c r="AC616" s="212"/>
      <c r="AD616" s="212"/>
      <c r="AE616" s="212"/>
      <c r="AF616" s="212"/>
      <c r="AG616" s="212" t="s">
        <v>193</v>
      </c>
      <c r="AH616" s="212"/>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2" x14ac:dyDescent="0.2">
      <c r="A617" s="219"/>
      <c r="B617" s="220"/>
      <c r="C617" s="249" t="s">
        <v>767</v>
      </c>
      <c r="D617" s="244"/>
      <c r="E617" s="244"/>
      <c r="F617" s="244"/>
      <c r="G617" s="244"/>
      <c r="H617" s="222"/>
      <c r="I617" s="222"/>
      <c r="J617" s="222"/>
      <c r="K617" s="222"/>
      <c r="L617" s="222"/>
      <c r="M617" s="222"/>
      <c r="N617" s="221"/>
      <c r="O617" s="221"/>
      <c r="P617" s="221"/>
      <c r="Q617" s="221"/>
      <c r="R617" s="222"/>
      <c r="S617" s="222"/>
      <c r="T617" s="222"/>
      <c r="U617" s="222"/>
      <c r="V617" s="222"/>
      <c r="W617" s="222"/>
      <c r="X617" s="222"/>
      <c r="Y617" s="222"/>
      <c r="Z617" s="212"/>
      <c r="AA617" s="212"/>
      <c r="AB617" s="212"/>
      <c r="AC617" s="212"/>
      <c r="AD617" s="212"/>
      <c r="AE617" s="212"/>
      <c r="AF617" s="212"/>
      <c r="AG617" s="212" t="s">
        <v>157</v>
      </c>
      <c r="AH617" s="212"/>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ht="22.5" outlineLevel="1" x14ac:dyDescent="0.2">
      <c r="A618" s="236">
        <v>242</v>
      </c>
      <c r="B618" s="237" t="s">
        <v>768</v>
      </c>
      <c r="C618" s="247" t="s">
        <v>769</v>
      </c>
      <c r="D618" s="238" t="s">
        <v>226</v>
      </c>
      <c r="E618" s="239">
        <v>1</v>
      </c>
      <c r="F618" s="240">
        <v>579</v>
      </c>
      <c r="G618" s="241">
        <f>ROUND(E618*F618,2)</f>
        <v>579</v>
      </c>
      <c r="H618" s="240">
        <v>48.12</v>
      </c>
      <c r="I618" s="241">
        <f>ROUND(E618*H618,2)</f>
        <v>48.12</v>
      </c>
      <c r="J618" s="240">
        <v>530.88</v>
      </c>
      <c r="K618" s="241">
        <f>ROUND(E618*J618,2)</f>
        <v>530.88</v>
      </c>
      <c r="L618" s="241">
        <v>12</v>
      </c>
      <c r="M618" s="241">
        <f>G618*(1+L618/100)</f>
        <v>648.48</v>
      </c>
      <c r="N618" s="239">
        <v>1.65E-3</v>
      </c>
      <c r="O618" s="239">
        <f>ROUND(E618*N618,2)</f>
        <v>0</v>
      </c>
      <c r="P618" s="239">
        <v>0.29299999999999998</v>
      </c>
      <c r="Q618" s="239">
        <f>ROUND(E618*P618,2)</f>
        <v>0.28999999999999998</v>
      </c>
      <c r="R618" s="241" t="s">
        <v>684</v>
      </c>
      <c r="S618" s="241" t="s">
        <v>151</v>
      </c>
      <c r="T618" s="242" t="s">
        <v>151</v>
      </c>
      <c r="U618" s="222">
        <v>0.94199999999999995</v>
      </c>
      <c r="V618" s="222">
        <f>ROUND(E618*U618,2)</f>
        <v>0.94</v>
      </c>
      <c r="W618" s="222"/>
      <c r="X618" s="222" t="s">
        <v>190</v>
      </c>
      <c r="Y618" s="222" t="s">
        <v>154</v>
      </c>
      <c r="Z618" s="212"/>
      <c r="AA618" s="212"/>
      <c r="AB618" s="212"/>
      <c r="AC618" s="212"/>
      <c r="AD618" s="212"/>
      <c r="AE618" s="212"/>
      <c r="AF618" s="212"/>
      <c r="AG618" s="212" t="s">
        <v>191</v>
      </c>
      <c r="AH618" s="212"/>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2" x14ac:dyDescent="0.2">
      <c r="A619" s="219"/>
      <c r="B619" s="220"/>
      <c r="C619" s="263" t="s">
        <v>766</v>
      </c>
      <c r="D619" s="255"/>
      <c r="E619" s="255"/>
      <c r="F619" s="255"/>
      <c r="G619" s="255"/>
      <c r="H619" s="222"/>
      <c r="I619" s="222"/>
      <c r="J619" s="222"/>
      <c r="K619" s="222"/>
      <c r="L619" s="222"/>
      <c r="M619" s="222"/>
      <c r="N619" s="221"/>
      <c r="O619" s="221"/>
      <c r="P619" s="221"/>
      <c r="Q619" s="221"/>
      <c r="R619" s="222"/>
      <c r="S619" s="222"/>
      <c r="T619" s="222"/>
      <c r="U619" s="222"/>
      <c r="V619" s="222"/>
      <c r="W619" s="222"/>
      <c r="X619" s="222"/>
      <c r="Y619" s="222"/>
      <c r="Z619" s="212"/>
      <c r="AA619" s="212"/>
      <c r="AB619" s="212"/>
      <c r="AC619" s="212"/>
      <c r="AD619" s="212"/>
      <c r="AE619" s="212"/>
      <c r="AF619" s="212"/>
      <c r="AG619" s="212" t="s">
        <v>193</v>
      </c>
      <c r="AH619" s="212"/>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2" x14ac:dyDescent="0.2">
      <c r="A620" s="219"/>
      <c r="B620" s="220"/>
      <c r="C620" s="249" t="s">
        <v>767</v>
      </c>
      <c r="D620" s="244"/>
      <c r="E620" s="244"/>
      <c r="F620" s="244"/>
      <c r="G620" s="244"/>
      <c r="H620" s="222"/>
      <c r="I620" s="222"/>
      <c r="J620" s="222"/>
      <c r="K620" s="222"/>
      <c r="L620" s="222"/>
      <c r="M620" s="222"/>
      <c r="N620" s="221"/>
      <c r="O620" s="221"/>
      <c r="P620" s="221"/>
      <c r="Q620" s="221"/>
      <c r="R620" s="222"/>
      <c r="S620" s="222"/>
      <c r="T620" s="222"/>
      <c r="U620" s="222"/>
      <c r="V620" s="222"/>
      <c r="W620" s="222"/>
      <c r="X620" s="222"/>
      <c r="Y620" s="222"/>
      <c r="Z620" s="212"/>
      <c r="AA620" s="212"/>
      <c r="AB620" s="212"/>
      <c r="AC620" s="212"/>
      <c r="AD620" s="212"/>
      <c r="AE620" s="212"/>
      <c r="AF620" s="212"/>
      <c r="AG620" s="212" t="s">
        <v>157</v>
      </c>
      <c r="AH620" s="212"/>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ht="22.5" outlineLevel="1" x14ac:dyDescent="0.2">
      <c r="A621" s="236">
        <v>243</v>
      </c>
      <c r="B621" s="237" t="s">
        <v>770</v>
      </c>
      <c r="C621" s="247" t="s">
        <v>771</v>
      </c>
      <c r="D621" s="238" t="s">
        <v>202</v>
      </c>
      <c r="E621" s="239">
        <v>1</v>
      </c>
      <c r="F621" s="240">
        <v>3805</v>
      </c>
      <c r="G621" s="241">
        <f>ROUND(E621*F621,2)</f>
        <v>3805</v>
      </c>
      <c r="H621" s="240">
        <v>53.21</v>
      </c>
      <c r="I621" s="241">
        <f>ROUND(E621*H621,2)</f>
        <v>53.21</v>
      </c>
      <c r="J621" s="240">
        <v>3751.79</v>
      </c>
      <c r="K621" s="241">
        <f>ROUND(E621*J621,2)</f>
        <v>3751.79</v>
      </c>
      <c r="L621" s="241">
        <v>12</v>
      </c>
      <c r="M621" s="241">
        <f>G621*(1+L621/100)</f>
        <v>4261.6000000000004</v>
      </c>
      <c r="N621" s="239">
        <v>1.82E-3</v>
      </c>
      <c r="O621" s="239">
        <f>ROUND(E621*N621,2)</f>
        <v>0</v>
      </c>
      <c r="P621" s="239">
        <v>1.95</v>
      </c>
      <c r="Q621" s="239">
        <f>ROUND(E621*P621,2)</f>
        <v>1.95</v>
      </c>
      <c r="R621" s="241" t="s">
        <v>684</v>
      </c>
      <c r="S621" s="241" t="s">
        <v>151</v>
      </c>
      <c r="T621" s="242" t="s">
        <v>151</v>
      </c>
      <c r="U621" s="222">
        <v>6.7560000000000002</v>
      </c>
      <c r="V621" s="222">
        <f>ROUND(E621*U621,2)</f>
        <v>6.76</v>
      </c>
      <c r="W621" s="222"/>
      <c r="X621" s="222" t="s">
        <v>190</v>
      </c>
      <c r="Y621" s="222" t="s">
        <v>154</v>
      </c>
      <c r="Z621" s="212"/>
      <c r="AA621" s="212"/>
      <c r="AB621" s="212"/>
      <c r="AC621" s="212"/>
      <c r="AD621" s="212"/>
      <c r="AE621" s="212"/>
      <c r="AF621" s="212"/>
      <c r="AG621" s="212" t="s">
        <v>191</v>
      </c>
      <c r="AH621" s="212"/>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2" x14ac:dyDescent="0.2">
      <c r="A622" s="219"/>
      <c r="B622" s="220"/>
      <c r="C622" s="263" t="s">
        <v>766</v>
      </c>
      <c r="D622" s="255"/>
      <c r="E622" s="255"/>
      <c r="F622" s="255"/>
      <c r="G622" s="255"/>
      <c r="H622" s="222"/>
      <c r="I622" s="222"/>
      <c r="J622" s="222"/>
      <c r="K622" s="222"/>
      <c r="L622" s="222"/>
      <c r="M622" s="222"/>
      <c r="N622" s="221"/>
      <c r="O622" s="221"/>
      <c r="P622" s="221"/>
      <c r="Q622" s="221"/>
      <c r="R622" s="222"/>
      <c r="S622" s="222"/>
      <c r="T622" s="222"/>
      <c r="U622" s="222"/>
      <c r="V622" s="222"/>
      <c r="W622" s="222"/>
      <c r="X622" s="222"/>
      <c r="Y622" s="222"/>
      <c r="Z622" s="212"/>
      <c r="AA622" s="212"/>
      <c r="AB622" s="212"/>
      <c r="AC622" s="212"/>
      <c r="AD622" s="212"/>
      <c r="AE622" s="212"/>
      <c r="AF622" s="212"/>
      <c r="AG622" s="212" t="s">
        <v>193</v>
      </c>
      <c r="AH622" s="212"/>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2" x14ac:dyDescent="0.2">
      <c r="A623" s="219"/>
      <c r="B623" s="220"/>
      <c r="C623" s="249" t="s">
        <v>767</v>
      </c>
      <c r="D623" s="244"/>
      <c r="E623" s="244"/>
      <c r="F623" s="244"/>
      <c r="G623" s="244"/>
      <c r="H623" s="222"/>
      <c r="I623" s="222"/>
      <c r="J623" s="222"/>
      <c r="K623" s="222"/>
      <c r="L623" s="222"/>
      <c r="M623" s="222"/>
      <c r="N623" s="221"/>
      <c r="O623" s="221"/>
      <c r="P623" s="221"/>
      <c r="Q623" s="221"/>
      <c r="R623" s="222"/>
      <c r="S623" s="222"/>
      <c r="T623" s="222"/>
      <c r="U623" s="222"/>
      <c r="V623" s="222"/>
      <c r="W623" s="222"/>
      <c r="X623" s="222"/>
      <c r="Y623" s="222"/>
      <c r="Z623" s="212"/>
      <c r="AA623" s="212"/>
      <c r="AB623" s="212"/>
      <c r="AC623" s="212"/>
      <c r="AD623" s="212"/>
      <c r="AE623" s="212"/>
      <c r="AF623" s="212"/>
      <c r="AG623" s="212" t="s">
        <v>157</v>
      </c>
      <c r="AH623" s="212"/>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ht="22.5" outlineLevel="1" x14ac:dyDescent="0.2">
      <c r="A624" s="236">
        <v>244</v>
      </c>
      <c r="B624" s="237" t="s">
        <v>772</v>
      </c>
      <c r="C624" s="247" t="s">
        <v>773</v>
      </c>
      <c r="D624" s="238" t="s">
        <v>202</v>
      </c>
      <c r="E624" s="239">
        <v>1</v>
      </c>
      <c r="F624" s="240">
        <v>4270</v>
      </c>
      <c r="G624" s="241">
        <f>ROUND(E624*F624,2)</f>
        <v>4270</v>
      </c>
      <c r="H624" s="240">
        <v>53.21</v>
      </c>
      <c r="I624" s="241">
        <f>ROUND(E624*H624,2)</f>
        <v>53.21</v>
      </c>
      <c r="J624" s="240">
        <v>4216.79</v>
      </c>
      <c r="K624" s="241">
        <f>ROUND(E624*J624,2)</f>
        <v>4216.79</v>
      </c>
      <c r="L624" s="241">
        <v>12</v>
      </c>
      <c r="M624" s="241">
        <f>G624*(1+L624/100)</f>
        <v>4782.4000000000005</v>
      </c>
      <c r="N624" s="239">
        <v>1.82E-3</v>
      </c>
      <c r="O624" s="239">
        <f>ROUND(E624*N624,2)</f>
        <v>0</v>
      </c>
      <c r="P624" s="239">
        <v>1.95</v>
      </c>
      <c r="Q624" s="239">
        <f>ROUND(E624*P624,2)</f>
        <v>1.95</v>
      </c>
      <c r="R624" s="241" t="s">
        <v>684</v>
      </c>
      <c r="S624" s="241" t="s">
        <v>151</v>
      </c>
      <c r="T624" s="242" t="s">
        <v>151</v>
      </c>
      <c r="U624" s="222">
        <v>7.5960000000000001</v>
      </c>
      <c r="V624" s="222">
        <f>ROUND(E624*U624,2)</f>
        <v>7.6</v>
      </c>
      <c r="W624" s="222"/>
      <c r="X624" s="222" t="s">
        <v>190</v>
      </c>
      <c r="Y624" s="222" t="s">
        <v>154</v>
      </c>
      <c r="Z624" s="212"/>
      <c r="AA624" s="212"/>
      <c r="AB624" s="212"/>
      <c r="AC624" s="212"/>
      <c r="AD624" s="212"/>
      <c r="AE624" s="212"/>
      <c r="AF624" s="212"/>
      <c r="AG624" s="212" t="s">
        <v>191</v>
      </c>
      <c r="AH624" s="212"/>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2" x14ac:dyDescent="0.2">
      <c r="A625" s="219"/>
      <c r="B625" s="220"/>
      <c r="C625" s="263" t="s">
        <v>766</v>
      </c>
      <c r="D625" s="255"/>
      <c r="E625" s="255"/>
      <c r="F625" s="255"/>
      <c r="G625" s="255"/>
      <c r="H625" s="222"/>
      <c r="I625" s="222"/>
      <c r="J625" s="222"/>
      <c r="K625" s="222"/>
      <c r="L625" s="222"/>
      <c r="M625" s="222"/>
      <c r="N625" s="221"/>
      <c r="O625" s="221"/>
      <c r="P625" s="221"/>
      <c r="Q625" s="221"/>
      <c r="R625" s="222"/>
      <c r="S625" s="222"/>
      <c r="T625" s="222"/>
      <c r="U625" s="222"/>
      <c r="V625" s="222"/>
      <c r="W625" s="222"/>
      <c r="X625" s="222"/>
      <c r="Y625" s="222"/>
      <c r="Z625" s="212"/>
      <c r="AA625" s="212"/>
      <c r="AB625" s="212"/>
      <c r="AC625" s="212"/>
      <c r="AD625" s="212"/>
      <c r="AE625" s="212"/>
      <c r="AF625" s="212"/>
      <c r="AG625" s="212" t="s">
        <v>193</v>
      </c>
      <c r="AH625" s="212"/>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2" x14ac:dyDescent="0.2">
      <c r="A626" s="219"/>
      <c r="B626" s="220"/>
      <c r="C626" s="249" t="s">
        <v>767</v>
      </c>
      <c r="D626" s="244"/>
      <c r="E626" s="244"/>
      <c r="F626" s="244"/>
      <c r="G626" s="244"/>
      <c r="H626" s="222"/>
      <c r="I626" s="222"/>
      <c r="J626" s="222"/>
      <c r="K626" s="222"/>
      <c r="L626" s="222"/>
      <c r="M626" s="222"/>
      <c r="N626" s="221"/>
      <c r="O626" s="221"/>
      <c r="P626" s="221"/>
      <c r="Q626" s="221"/>
      <c r="R626" s="222"/>
      <c r="S626" s="222"/>
      <c r="T626" s="222"/>
      <c r="U626" s="222"/>
      <c r="V626" s="222"/>
      <c r="W626" s="222"/>
      <c r="X626" s="222"/>
      <c r="Y626" s="222"/>
      <c r="Z626" s="212"/>
      <c r="AA626" s="212"/>
      <c r="AB626" s="212"/>
      <c r="AC626" s="212"/>
      <c r="AD626" s="212"/>
      <c r="AE626" s="212"/>
      <c r="AF626" s="212"/>
      <c r="AG626" s="212" t="s">
        <v>157</v>
      </c>
      <c r="AH626" s="212"/>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ht="22.5" outlineLevel="1" x14ac:dyDescent="0.2">
      <c r="A627" s="236">
        <v>245</v>
      </c>
      <c r="B627" s="237" t="s">
        <v>774</v>
      </c>
      <c r="C627" s="247" t="s">
        <v>775</v>
      </c>
      <c r="D627" s="238" t="s">
        <v>202</v>
      </c>
      <c r="E627" s="239">
        <v>1</v>
      </c>
      <c r="F627" s="240">
        <v>2725</v>
      </c>
      <c r="G627" s="241">
        <f>ROUND(E627*F627,2)</f>
        <v>2725</v>
      </c>
      <c r="H627" s="240">
        <v>53.21</v>
      </c>
      <c r="I627" s="241">
        <f>ROUND(E627*H627,2)</f>
        <v>53.21</v>
      </c>
      <c r="J627" s="240">
        <v>2671.79</v>
      </c>
      <c r="K627" s="241">
        <f>ROUND(E627*J627,2)</f>
        <v>2671.79</v>
      </c>
      <c r="L627" s="241">
        <v>12</v>
      </c>
      <c r="M627" s="241">
        <f>G627*(1+L627/100)</f>
        <v>3052.0000000000005</v>
      </c>
      <c r="N627" s="239">
        <v>1.82E-3</v>
      </c>
      <c r="O627" s="239">
        <f>ROUND(E627*N627,2)</f>
        <v>0</v>
      </c>
      <c r="P627" s="239">
        <v>1.95</v>
      </c>
      <c r="Q627" s="239">
        <f>ROUND(E627*P627,2)</f>
        <v>1.95</v>
      </c>
      <c r="R627" s="241" t="s">
        <v>684</v>
      </c>
      <c r="S627" s="241" t="s">
        <v>151</v>
      </c>
      <c r="T627" s="242" t="s">
        <v>151</v>
      </c>
      <c r="U627" s="222">
        <v>4.806</v>
      </c>
      <c r="V627" s="222">
        <f>ROUND(E627*U627,2)</f>
        <v>4.8099999999999996</v>
      </c>
      <c r="W627" s="222"/>
      <c r="X627" s="222" t="s">
        <v>190</v>
      </c>
      <c r="Y627" s="222" t="s">
        <v>154</v>
      </c>
      <c r="Z627" s="212"/>
      <c r="AA627" s="212"/>
      <c r="AB627" s="212"/>
      <c r="AC627" s="212"/>
      <c r="AD627" s="212"/>
      <c r="AE627" s="212"/>
      <c r="AF627" s="212"/>
      <c r="AG627" s="212" t="s">
        <v>191</v>
      </c>
      <c r="AH627" s="212"/>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2" x14ac:dyDescent="0.2">
      <c r="A628" s="219"/>
      <c r="B628" s="220"/>
      <c r="C628" s="263" t="s">
        <v>766</v>
      </c>
      <c r="D628" s="255"/>
      <c r="E628" s="255"/>
      <c r="F628" s="255"/>
      <c r="G628" s="255"/>
      <c r="H628" s="222"/>
      <c r="I628" s="222"/>
      <c r="J628" s="222"/>
      <c r="K628" s="222"/>
      <c r="L628" s="222"/>
      <c r="M628" s="222"/>
      <c r="N628" s="221"/>
      <c r="O628" s="221"/>
      <c r="P628" s="221"/>
      <c r="Q628" s="221"/>
      <c r="R628" s="222"/>
      <c r="S628" s="222"/>
      <c r="T628" s="222"/>
      <c r="U628" s="222"/>
      <c r="V628" s="222"/>
      <c r="W628" s="222"/>
      <c r="X628" s="222"/>
      <c r="Y628" s="222"/>
      <c r="Z628" s="212"/>
      <c r="AA628" s="212"/>
      <c r="AB628" s="212"/>
      <c r="AC628" s="212"/>
      <c r="AD628" s="212"/>
      <c r="AE628" s="212"/>
      <c r="AF628" s="212"/>
      <c r="AG628" s="212" t="s">
        <v>193</v>
      </c>
      <c r="AH628" s="212"/>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2" x14ac:dyDescent="0.2">
      <c r="A629" s="219"/>
      <c r="B629" s="220"/>
      <c r="C629" s="249" t="s">
        <v>767</v>
      </c>
      <c r="D629" s="244"/>
      <c r="E629" s="244"/>
      <c r="F629" s="244"/>
      <c r="G629" s="244"/>
      <c r="H629" s="222"/>
      <c r="I629" s="222"/>
      <c r="J629" s="222"/>
      <c r="K629" s="222"/>
      <c r="L629" s="222"/>
      <c r="M629" s="222"/>
      <c r="N629" s="221"/>
      <c r="O629" s="221"/>
      <c r="P629" s="221"/>
      <c r="Q629" s="221"/>
      <c r="R629" s="222"/>
      <c r="S629" s="222"/>
      <c r="T629" s="222"/>
      <c r="U629" s="222"/>
      <c r="V629" s="222"/>
      <c r="W629" s="222"/>
      <c r="X629" s="222"/>
      <c r="Y629" s="222"/>
      <c r="Z629" s="212"/>
      <c r="AA629" s="212"/>
      <c r="AB629" s="212"/>
      <c r="AC629" s="212"/>
      <c r="AD629" s="212"/>
      <c r="AE629" s="212"/>
      <c r="AF629" s="212"/>
      <c r="AG629" s="212" t="s">
        <v>157</v>
      </c>
      <c r="AH629" s="212"/>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ht="22.5" outlineLevel="1" x14ac:dyDescent="0.2">
      <c r="A630" s="236">
        <v>246</v>
      </c>
      <c r="B630" s="237" t="s">
        <v>776</v>
      </c>
      <c r="C630" s="247" t="s">
        <v>777</v>
      </c>
      <c r="D630" s="238" t="s">
        <v>202</v>
      </c>
      <c r="E630" s="239">
        <v>1</v>
      </c>
      <c r="F630" s="240">
        <v>3185</v>
      </c>
      <c r="G630" s="241">
        <f>ROUND(E630*F630,2)</f>
        <v>3185</v>
      </c>
      <c r="H630" s="240">
        <v>53.21</v>
      </c>
      <c r="I630" s="241">
        <f>ROUND(E630*H630,2)</f>
        <v>53.21</v>
      </c>
      <c r="J630" s="240">
        <v>3131.79</v>
      </c>
      <c r="K630" s="241">
        <f>ROUND(E630*J630,2)</f>
        <v>3131.79</v>
      </c>
      <c r="L630" s="241">
        <v>12</v>
      </c>
      <c r="M630" s="241">
        <f>G630*(1+L630/100)</f>
        <v>3567.2000000000003</v>
      </c>
      <c r="N630" s="239">
        <v>1.82E-3</v>
      </c>
      <c r="O630" s="239">
        <f>ROUND(E630*N630,2)</f>
        <v>0</v>
      </c>
      <c r="P630" s="239">
        <v>1.95</v>
      </c>
      <c r="Q630" s="239">
        <f>ROUND(E630*P630,2)</f>
        <v>1.95</v>
      </c>
      <c r="R630" s="241" t="s">
        <v>684</v>
      </c>
      <c r="S630" s="241" t="s">
        <v>151</v>
      </c>
      <c r="T630" s="242" t="s">
        <v>151</v>
      </c>
      <c r="U630" s="222">
        <v>5.633</v>
      </c>
      <c r="V630" s="222">
        <f>ROUND(E630*U630,2)</f>
        <v>5.63</v>
      </c>
      <c r="W630" s="222"/>
      <c r="X630" s="222" t="s">
        <v>190</v>
      </c>
      <c r="Y630" s="222" t="s">
        <v>154</v>
      </c>
      <c r="Z630" s="212"/>
      <c r="AA630" s="212"/>
      <c r="AB630" s="212"/>
      <c r="AC630" s="212"/>
      <c r="AD630" s="212"/>
      <c r="AE630" s="212"/>
      <c r="AF630" s="212"/>
      <c r="AG630" s="212" t="s">
        <v>191</v>
      </c>
      <c r="AH630" s="212"/>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2" x14ac:dyDescent="0.2">
      <c r="A631" s="219"/>
      <c r="B631" s="220"/>
      <c r="C631" s="263" t="s">
        <v>766</v>
      </c>
      <c r="D631" s="255"/>
      <c r="E631" s="255"/>
      <c r="F631" s="255"/>
      <c r="G631" s="255"/>
      <c r="H631" s="222"/>
      <c r="I631" s="222"/>
      <c r="J631" s="222"/>
      <c r="K631" s="222"/>
      <c r="L631" s="222"/>
      <c r="M631" s="222"/>
      <c r="N631" s="221"/>
      <c r="O631" s="221"/>
      <c r="P631" s="221"/>
      <c r="Q631" s="221"/>
      <c r="R631" s="222"/>
      <c r="S631" s="222"/>
      <c r="T631" s="222"/>
      <c r="U631" s="222"/>
      <c r="V631" s="222"/>
      <c r="W631" s="222"/>
      <c r="X631" s="222"/>
      <c r="Y631" s="222"/>
      <c r="Z631" s="212"/>
      <c r="AA631" s="212"/>
      <c r="AB631" s="212"/>
      <c r="AC631" s="212"/>
      <c r="AD631" s="212"/>
      <c r="AE631" s="212"/>
      <c r="AF631" s="212"/>
      <c r="AG631" s="212" t="s">
        <v>193</v>
      </c>
      <c r="AH631" s="212"/>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2" x14ac:dyDescent="0.2">
      <c r="A632" s="219"/>
      <c r="B632" s="220"/>
      <c r="C632" s="249" t="s">
        <v>767</v>
      </c>
      <c r="D632" s="244"/>
      <c r="E632" s="244"/>
      <c r="F632" s="244"/>
      <c r="G632" s="244"/>
      <c r="H632" s="222"/>
      <c r="I632" s="222"/>
      <c r="J632" s="222"/>
      <c r="K632" s="222"/>
      <c r="L632" s="222"/>
      <c r="M632" s="222"/>
      <c r="N632" s="221"/>
      <c r="O632" s="221"/>
      <c r="P632" s="221"/>
      <c r="Q632" s="221"/>
      <c r="R632" s="222"/>
      <c r="S632" s="222"/>
      <c r="T632" s="222"/>
      <c r="U632" s="222"/>
      <c r="V632" s="222"/>
      <c r="W632" s="222"/>
      <c r="X632" s="222"/>
      <c r="Y632" s="222"/>
      <c r="Z632" s="212"/>
      <c r="AA632" s="212"/>
      <c r="AB632" s="212"/>
      <c r="AC632" s="212"/>
      <c r="AD632" s="212"/>
      <c r="AE632" s="212"/>
      <c r="AF632" s="212"/>
      <c r="AG632" s="212" t="s">
        <v>157</v>
      </c>
      <c r="AH632" s="212"/>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ht="22.5" outlineLevel="1" x14ac:dyDescent="0.2">
      <c r="A633" s="236">
        <v>247</v>
      </c>
      <c r="B633" s="237" t="s">
        <v>778</v>
      </c>
      <c r="C633" s="247" t="s">
        <v>779</v>
      </c>
      <c r="D633" s="238" t="s">
        <v>202</v>
      </c>
      <c r="E633" s="239">
        <v>1</v>
      </c>
      <c r="F633" s="240">
        <v>3860</v>
      </c>
      <c r="G633" s="241">
        <f>ROUND(E633*F633,2)</f>
        <v>3860</v>
      </c>
      <c r="H633" s="240">
        <v>38.86</v>
      </c>
      <c r="I633" s="241">
        <f>ROUND(E633*H633,2)</f>
        <v>38.86</v>
      </c>
      <c r="J633" s="240">
        <v>3821.14</v>
      </c>
      <c r="K633" s="241">
        <f>ROUND(E633*J633,2)</f>
        <v>3821.14</v>
      </c>
      <c r="L633" s="241">
        <v>12</v>
      </c>
      <c r="M633" s="241">
        <f>G633*(1+L633/100)</f>
        <v>4323.2000000000007</v>
      </c>
      <c r="N633" s="239">
        <v>1.33E-3</v>
      </c>
      <c r="O633" s="239">
        <f>ROUND(E633*N633,2)</f>
        <v>0</v>
      </c>
      <c r="P633" s="239">
        <v>1.95</v>
      </c>
      <c r="Q633" s="239">
        <f>ROUND(E633*P633,2)</f>
        <v>1.95</v>
      </c>
      <c r="R633" s="241" t="s">
        <v>684</v>
      </c>
      <c r="S633" s="241" t="s">
        <v>151</v>
      </c>
      <c r="T633" s="242" t="s">
        <v>151</v>
      </c>
      <c r="U633" s="222">
        <v>6.8840000000000003</v>
      </c>
      <c r="V633" s="222">
        <f>ROUND(E633*U633,2)</f>
        <v>6.88</v>
      </c>
      <c r="W633" s="222"/>
      <c r="X633" s="222" t="s">
        <v>190</v>
      </c>
      <c r="Y633" s="222" t="s">
        <v>154</v>
      </c>
      <c r="Z633" s="212"/>
      <c r="AA633" s="212"/>
      <c r="AB633" s="212"/>
      <c r="AC633" s="212"/>
      <c r="AD633" s="212"/>
      <c r="AE633" s="212"/>
      <c r="AF633" s="212"/>
      <c r="AG633" s="212" t="s">
        <v>191</v>
      </c>
      <c r="AH633" s="212"/>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2" x14ac:dyDescent="0.2">
      <c r="A634" s="219"/>
      <c r="B634" s="220"/>
      <c r="C634" s="263" t="s">
        <v>766</v>
      </c>
      <c r="D634" s="255"/>
      <c r="E634" s="255"/>
      <c r="F634" s="255"/>
      <c r="G634" s="255"/>
      <c r="H634" s="222"/>
      <c r="I634" s="222"/>
      <c r="J634" s="222"/>
      <c r="K634" s="222"/>
      <c r="L634" s="222"/>
      <c r="M634" s="222"/>
      <c r="N634" s="221"/>
      <c r="O634" s="221"/>
      <c r="P634" s="221"/>
      <c r="Q634" s="221"/>
      <c r="R634" s="222"/>
      <c r="S634" s="222"/>
      <c r="T634" s="222"/>
      <c r="U634" s="222"/>
      <c r="V634" s="222"/>
      <c r="W634" s="222"/>
      <c r="X634" s="222"/>
      <c r="Y634" s="222"/>
      <c r="Z634" s="212"/>
      <c r="AA634" s="212"/>
      <c r="AB634" s="212"/>
      <c r="AC634" s="212"/>
      <c r="AD634" s="212"/>
      <c r="AE634" s="212"/>
      <c r="AF634" s="212"/>
      <c r="AG634" s="212" t="s">
        <v>193</v>
      </c>
      <c r="AH634" s="212"/>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2" x14ac:dyDescent="0.2">
      <c r="A635" s="219"/>
      <c r="B635" s="220"/>
      <c r="C635" s="249" t="s">
        <v>767</v>
      </c>
      <c r="D635" s="244"/>
      <c r="E635" s="244"/>
      <c r="F635" s="244"/>
      <c r="G635" s="244"/>
      <c r="H635" s="222"/>
      <c r="I635" s="222"/>
      <c r="J635" s="222"/>
      <c r="K635" s="222"/>
      <c r="L635" s="222"/>
      <c r="M635" s="222"/>
      <c r="N635" s="221"/>
      <c r="O635" s="221"/>
      <c r="P635" s="221"/>
      <c r="Q635" s="221"/>
      <c r="R635" s="222"/>
      <c r="S635" s="222"/>
      <c r="T635" s="222"/>
      <c r="U635" s="222"/>
      <c r="V635" s="222"/>
      <c r="W635" s="222"/>
      <c r="X635" s="222"/>
      <c r="Y635" s="222"/>
      <c r="Z635" s="212"/>
      <c r="AA635" s="212"/>
      <c r="AB635" s="212"/>
      <c r="AC635" s="212"/>
      <c r="AD635" s="212"/>
      <c r="AE635" s="212"/>
      <c r="AF635" s="212"/>
      <c r="AG635" s="212" t="s">
        <v>157</v>
      </c>
      <c r="AH635" s="212"/>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1" x14ac:dyDescent="0.2">
      <c r="A636" s="236">
        <v>248</v>
      </c>
      <c r="B636" s="237" t="s">
        <v>780</v>
      </c>
      <c r="C636" s="247" t="s">
        <v>781</v>
      </c>
      <c r="D636" s="238" t="s">
        <v>278</v>
      </c>
      <c r="E636" s="239">
        <v>1</v>
      </c>
      <c r="F636" s="240">
        <v>109</v>
      </c>
      <c r="G636" s="241">
        <f>ROUND(E636*F636,2)</f>
        <v>109</v>
      </c>
      <c r="H636" s="240">
        <v>14.35</v>
      </c>
      <c r="I636" s="241">
        <f>ROUND(E636*H636,2)</f>
        <v>14.35</v>
      </c>
      <c r="J636" s="240">
        <v>94.65</v>
      </c>
      <c r="K636" s="241">
        <f>ROUND(E636*J636,2)</f>
        <v>94.65</v>
      </c>
      <c r="L636" s="241">
        <v>12</v>
      </c>
      <c r="M636" s="241">
        <f>G636*(1+L636/100)</f>
        <v>122.08000000000001</v>
      </c>
      <c r="N636" s="239">
        <v>4.8999999999999998E-4</v>
      </c>
      <c r="O636" s="239">
        <f>ROUND(E636*N636,2)</f>
        <v>0</v>
      </c>
      <c r="P636" s="239">
        <v>2E-3</v>
      </c>
      <c r="Q636" s="239">
        <f>ROUND(E636*P636,2)</f>
        <v>0</v>
      </c>
      <c r="R636" s="241" t="s">
        <v>684</v>
      </c>
      <c r="S636" s="241" t="s">
        <v>151</v>
      </c>
      <c r="T636" s="242" t="s">
        <v>151</v>
      </c>
      <c r="U636" s="222">
        <v>0.17599999999999999</v>
      </c>
      <c r="V636" s="222">
        <f>ROUND(E636*U636,2)</f>
        <v>0.18</v>
      </c>
      <c r="W636" s="222"/>
      <c r="X636" s="222" t="s">
        <v>190</v>
      </c>
      <c r="Y636" s="222" t="s">
        <v>154</v>
      </c>
      <c r="Z636" s="212"/>
      <c r="AA636" s="212"/>
      <c r="AB636" s="212"/>
      <c r="AC636" s="212"/>
      <c r="AD636" s="212"/>
      <c r="AE636" s="212"/>
      <c r="AF636" s="212"/>
      <c r="AG636" s="212" t="s">
        <v>191</v>
      </c>
      <c r="AH636" s="212"/>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2" x14ac:dyDescent="0.2">
      <c r="A637" s="219"/>
      <c r="B637" s="220"/>
      <c r="C637" s="248" t="s">
        <v>767</v>
      </c>
      <c r="D637" s="243"/>
      <c r="E637" s="243"/>
      <c r="F637" s="243"/>
      <c r="G637" s="243"/>
      <c r="H637" s="222"/>
      <c r="I637" s="222"/>
      <c r="J637" s="222"/>
      <c r="K637" s="222"/>
      <c r="L637" s="222"/>
      <c r="M637" s="222"/>
      <c r="N637" s="221"/>
      <c r="O637" s="221"/>
      <c r="P637" s="221"/>
      <c r="Q637" s="221"/>
      <c r="R637" s="222"/>
      <c r="S637" s="222"/>
      <c r="T637" s="222"/>
      <c r="U637" s="222"/>
      <c r="V637" s="222"/>
      <c r="W637" s="222"/>
      <c r="X637" s="222"/>
      <c r="Y637" s="222"/>
      <c r="Z637" s="212"/>
      <c r="AA637" s="212"/>
      <c r="AB637" s="212"/>
      <c r="AC637" s="212"/>
      <c r="AD637" s="212"/>
      <c r="AE637" s="212"/>
      <c r="AF637" s="212"/>
      <c r="AG637" s="212" t="s">
        <v>157</v>
      </c>
      <c r="AH637" s="212"/>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1" x14ac:dyDescent="0.2">
      <c r="A638" s="236">
        <v>249</v>
      </c>
      <c r="B638" s="237" t="s">
        <v>782</v>
      </c>
      <c r="C638" s="247" t="s">
        <v>783</v>
      </c>
      <c r="D638" s="238" t="s">
        <v>278</v>
      </c>
      <c r="E638" s="239">
        <v>1</v>
      </c>
      <c r="F638" s="240">
        <v>135.5</v>
      </c>
      <c r="G638" s="241">
        <f>ROUND(E638*F638,2)</f>
        <v>135.5</v>
      </c>
      <c r="H638" s="240">
        <v>14.35</v>
      </c>
      <c r="I638" s="241">
        <f>ROUND(E638*H638,2)</f>
        <v>14.35</v>
      </c>
      <c r="J638" s="240">
        <v>121.15</v>
      </c>
      <c r="K638" s="241">
        <f>ROUND(E638*J638,2)</f>
        <v>121.15</v>
      </c>
      <c r="L638" s="241">
        <v>12</v>
      </c>
      <c r="M638" s="241">
        <f>G638*(1+L638/100)</f>
        <v>151.76000000000002</v>
      </c>
      <c r="N638" s="239">
        <v>4.8999999999999998E-4</v>
      </c>
      <c r="O638" s="239">
        <f>ROUND(E638*N638,2)</f>
        <v>0</v>
      </c>
      <c r="P638" s="239">
        <v>5.0000000000000001E-3</v>
      </c>
      <c r="Q638" s="239">
        <f>ROUND(E638*P638,2)</f>
        <v>0.01</v>
      </c>
      <c r="R638" s="241" t="s">
        <v>684</v>
      </c>
      <c r="S638" s="241" t="s">
        <v>151</v>
      </c>
      <c r="T638" s="242" t="s">
        <v>151</v>
      </c>
      <c r="U638" s="222">
        <v>0.22900000000000001</v>
      </c>
      <c r="V638" s="222">
        <f>ROUND(E638*U638,2)</f>
        <v>0.23</v>
      </c>
      <c r="W638" s="222"/>
      <c r="X638" s="222" t="s">
        <v>190</v>
      </c>
      <c r="Y638" s="222" t="s">
        <v>154</v>
      </c>
      <c r="Z638" s="212"/>
      <c r="AA638" s="212"/>
      <c r="AB638" s="212"/>
      <c r="AC638" s="212"/>
      <c r="AD638" s="212"/>
      <c r="AE638" s="212"/>
      <c r="AF638" s="212"/>
      <c r="AG638" s="212" t="s">
        <v>191</v>
      </c>
      <c r="AH638" s="212"/>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2" x14ac:dyDescent="0.2">
      <c r="A639" s="219"/>
      <c r="B639" s="220"/>
      <c r="C639" s="248" t="s">
        <v>767</v>
      </c>
      <c r="D639" s="243"/>
      <c r="E639" s="243"/>
      <c r="F639" s="243"/>
      <c r="G639" s="243"/>
      <c r="H639" s="222"/>
      <c r="I639" s="222"/>
      <c r="J639" s="222"/>
      <c r="K639" s="222"/>
      <c r="L639" s="222"/>
      <c r="M639" s="222"/>
      <c r="N639" s="221"/>
      <c r="O639" s="221"/>
      <c r="P639" s="221"/>
      <c r="Q639" s="221"/>
      <c r="R639" s="222"/>
      <c r="S639" s="222"/>
      <c r="T639" s="222"/>
      <c r="U639" s="222"/>
      <c r="V639" s="222"/>
      <c r="W639" s="222"/>
      <c r="X639" s="222"/>
      <c r="Y639" s="222"/>
      <c r="Z639" s="212"/>
      <c r="AA639" s="212"/>
      <c r="AB639" s="212"/>
      <c r="AC639" s="212"/>
      <c r="AD639" s="212"/>
      <c r="AE639" s="212"/>
      <c r="AF639" s="212"/>
      <c r="AG639" s="212" t="s">
        <v>157</v>
      </c>
      <c r="AH639" s="212"/>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1" x14ac:dyDescent="0.2">
      <c r="A640" s="236">
        <v>250</v>
      </c>
      <c r="B640" s="237" t="s">
        <v>784</v>
      </c>
      <c r="C640" s="247" t="s">
        <v>785</v>
      </c>
      <c r="D640" s="238" t="s">
        <v>278</v>
      </c>
      <c r="E640" s="239">
        <v>1</v>
      </c>
      <c r="F640" s="240">
        <v>172.5</v>
      </c>
      <c r="G640" s="241">
        <f>ROUND(E640*F640,2)</f>
        <v>172.5</v>
      </c>
      <c r="H640" s="240">
        <v>14.35</v>
      </c>
      <c r="I640" s="241">
        <f>ROUND(E640*H640,2)</f>
        <v>14.35</v>
      </c>
      <c r="J640" s="240">
        <v>158.15</v>
      </c>
      <c r="K640" s="241">
        <f>ROUND(E640*J640,2)</f>
        <v>158.15</v>
      </c>
      <c r="L640" s="241">
        <v>12</v>
      </c>
      <c r="M640" s="241">
        <f>G640*(1+L640/100)</f>
        <v>193.20000000000002</v>
      </c>
      <c r="N640" s="239">
        <v>4.8999999999999998E-4</v>
      </c>
      <c r="O640" s="239">
        <f>ROUND(E640*N640,2)</f>
        <v>0</v>
      </c>
      <c r="P640" s="239">
        <v>8.9999999999999993E-3</v>
      </c>
      <c r="Q640" s="239">
        <f>ROUND(E640*P640,2)</f>
        <v>0.01</v>
      </c>
      <c r="R640" s="241" t="s">
        <v>684</v>
      </c>
      <c r="S640" s="241" t="s">
        <v>151</v>
      </c>
      <c r="T640" s="242" t="s">
        <v>151</v>
      </c>
      <c r="U640" s="222">
        <v>0.30099999999999999</v>
      </c>
      <c r="V640" s="222">
        <f>ROUND(E640*U640,2)</f>
        <v>0.3</v>
      </c>
      <c r="W640" s="222"/>
      <c r="X640" s="222" t="s">
        <v>190</v>
      </c>
      <c r="Y640" s="222" t="s">
        <v>154</v>
      </c>
      <c r="Z640" s="212"/>
      <c r="AA640" s="212"/>
      <c r="AB640" s="212"/>
      <c r="AC640" s="212"/>
      <c r="AD640" s="212"/>
      <c r="AE640" s="212"/>
      <c r="AF640" s="212"/>
      <c r="AG640" s="212" t="s">
        <v>191</v>
      </c>
      <c r="AH640" s="212"/>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2" x14ac:dyDescent="0.2">
      <c r="A641" s="219"/>
      <c r="B641" s="220"/>
      <c r="C641" s="248" t="s">
        <v>767</v>
      </c>
      <c r="D641" s="243"/>
      <c r="E641" s="243"/>
      <c r="F641" s="243"/>
      <c r="G641" s="243"/>
      <c r="H641" s="222"/>
      <c r="I641" s="222"/>
      <c r="J641" s="222"/>
      <c r="K641" s="222"/>
      <c r="L641" s="222"/>
      <c r="M641" s="222"/>
      <c r="N641" s="221"/>
      <c r="O641" s="221"/>
      <c r="P641" s="221"/>
      <c r="Q641" s="221"/>
      <c r="R641" s="222"/>
      <c r="S641" s="222"/>
      <c r="T641" s="222"/>
      <c r="U641" s="222"/>
      <c r="V641" s="222"/>
      <c r="W641" s="222"/>
      <c r="X641" s="222"/>
      <c r="Y641" s="222"/>
      <c r="Z641" s="212"/>
      <c r="AA641" s="212"/>
      <c r="AB641" s="212"/>
      <c r="AC641" s="212"/>
      <c r="AD641" s="212"/>
      <c r="AE641" s="212"/>
      <c r="AF641" s="212"/>
      <c r="AG641" s="212" t="s">
        <v>157</v>
      </c>
      <c r="AH641" s="212"/>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1" x14ac:dyDescent="0.2">
      <c r="A642" s="236">
        <v>251</v>
      </c>
      <c r="B642" s="237" t="s">
        <v>786</v>
      </c>
      <c r="C642" s="247" t="s">
        <v>787</v>
      </c>
      <c r="D642" s="238" t="s">
        <v>278</v>
      </c>
      <c r="E642" s="239">
        <v>1</v>
      </c>
      <c r="F642" s="240">
        <v>193</v>
      </c>
      <c r="G642" s="241">
        <f>ROUND(E642*F642,2)</f>
        <v>193</v>
      </c>
      <c r="H642" s="240">
        <v>14.35</v>
      </c>
      <c r="I642" s="241">
        <f>ROUND(E642*H642,2)</f>
        <v>14.35</v>
      </c>
      <c r="J642" s="240">
        <v>178.65</v>
      </c>
      <c r="K642" s="241">
        <f>ROUND(E642*J642,2)</f>
        <v>178.65</v>
      </c>
      <c r="L642" s="241">
        <v>12</v>
      </c>
      <c r="M642" s="241">
        <f>G642*(1+L642/100)</f>
        <v>216.16000000000003</v>
      </c>
      <c r="N642" s="239">
        <v>4.8999999999999998E-4</v>
      </c>
      <c r="O642" s="239">
        <f>ROUND(E642*N642,2)</f>
        <v>0</v>
      </c>
      <c r="P642" s="239">
        <v>1.2999999999999999E-2</v>
      </c>
      <c r="Q642" s="239">
        <f>ROUND(E642*P642,2)</f>
        <v>0.01</v>
      </c>
      <c r="R642" s="241" t="s">
        <v>684</v>
      </c>
      <c r="S642" s="241" t="s">
        <v>151</v>
      </c>
      <c r="T642" s="242" t="s">
        <v>151</v>
      </c>
      <c r="U642" s="222">
        <v>0.34200000000000003</v>
      </c>
      <c r="V642" s="222">
        <f>ROUND(E642*U642,2)</f>
        <v>0.34</v>
      </c>
      <c r="W642" s="222"/>
      <c r="X642" s="222" t="s">
        <v>190</v>
      </c>
      <c r="Y642" s="222" t="s">
        <v>154</v>
      </c>
      <c r="Z642" s="212"/>
      <c r="AA642" s="212"/>
      <c r="AB642" s="212"/>
      <c r="AC642" s="212"/>
      <c r="AD642" s="212"/>
      <c r="AE642" s="212"/>
      <c r="AF642" s="212"/>
      <c r="AG642" s="212" t="s">
        <v>191</v>
      </c>
      <c r="AH642" s="212"/>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2" x14ac:dyDescent="0.2">
      <c r="A643" s="219"/>
      <c r="B643" s="220"/>
      <c r="C643" s="248" t="s">
        <v>767</v>
      </c>
      <c r="D643" s="243"/>
      <c r="E643" s="243"/>
      <c r="F643" s="243"/>
      <c r="G643" s="243"/>
      <c r="H643" s="222"/>
      <c r="I643" s="222"/>
      <c r="J643" s="222"/>
      <c r="K643" s="222"/>
      <c r="L643" s="222"/>
      <c r="M643" s="222"/>
      <c r="N643" s="221"/>
      <c r="O643" s="221"/>
      <c r="P643" s="221"/>
      <c r="Q643" s="221"/>
      <c r="R643" s="222"/>
      <c r="S643" s="222"/>
      <c r="T643" s="222"/>
      <c r="U643" s="222"/>
      <c r="V643" s="222"/>
      <c r="W643" s="222"/>
      <c r="X643" s="222"/>
      <c r="Y643" s="222"/>
      <c r="Z643" s="212"/>
      <c r="AA643" s="212"/>
      <c r="AB643" s="212"/>
      <c r="AC643" s="212"/>
      <c r="AD643" s="212"/>
      <c r="AE643" s="212"/>
      <c r="AF643" s="212"/>
      <c r="AG643" s="212" t="s">
        <v>157</v>
      </c>
      <c r="AH643" s="212"/>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1" x14ac:dyDescent="0.2">
      <c r="A644" s="236">
        <v>252</v>
      </c>
      <c r="B644" s="237" t="s">
        <v>788</v>
      </c>
      <c r="C644" s="247" t="s">
        <v>789</v>
      </c>
      <c r="D644" s="238" t="s">
        <v>278</v>
      </c>
      <c r="E644" s="239">
        <v>1</v>
      </c>
      <c r="F644" s="240">
        <v>145</v>
      </c>
      <c r="G644" s="241">
        <f>ROUND(E644*F644,2)</f>
        <v>145</v>
      </c>
      <c r="H644" s="240">
        <v>14.35</v>
      </c>
      <c r="I644" s="241">
        <f>ROUND(E644*H644,2)</f>
        <v>14.35</v>
      </c>
      <c r="J644" s="240">
        <v>130.65</v>
      </c>
      <c r="K644" s="241">
        <f>ROUND(E644*J644,2)</f>
        <v>130.65</v>
      </c>
      <c r="L644" s="241">
        <v>12</v>
      </c>
      <c r="M644" s="241">
        <f>G644*(1+L644/100)</f>
        <v>162.4</v>
      </c>
      <c r="N644" s="239">
        <v>4.8999999999999998E-4</v>
      </c>
      <c r="O644" s="239">
        <f>ROUND(E644*N644,2)</f>
        <v>0</v>
      </c>
      <c r="P644" s="239">
        <v>8.9999999999999993E-3</v>
      </c>
      <c r="Q644" s="239">
        <f>ROUND(E644*P644,2)</f>
        <v>0.01</v>
      </c>
      <c r="R644" s="241" t="s">
        <v>684</v>
      </c>
      <c r="S644" s="241" t="s">
        <v>151</v>
      </c>
      <c r="T644" s="242" t="s">
        <v>151</v>
      </c>
      <c r="U644" s="222">
        <v>0.247</v>
      </c>
      <c r="V644" s="222">
        <f>ROUND(E644*U644,2)</f>
        <v>0.25</v>
      </c>
      <c r="W644" s="222"/>
      <c r="X644" s="222" t="s">
        <v>190</v>
      </c>
      <c r="Y644" s="222" t="s">
        <v>154</v>
      </c>
      <c r="Z644" s="212"/>
      <c r="AA644" s="212"/>
      <c r="AB644" s="212"/>
      <c r="AC644" s="212"/>
      <c r="AD644" s="212"/>
      <c r="AE644" s="212"/>
      <c r="AF644" s="212"/>
      <c r="AG644" s="212" t="s">
        <v>191</v>
      </c>
      <c r="AH644" s="212"/>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2" x14ac:dyDescent="0.2">
      <c r="A645" s="219"/>
      <c r="B645" s="220"/>
      <c r="C645" s="248" t="s">
        <v>767</v>
      </c>
      <c r="D645" s="243"/>
      <c r="E645" s="243"/>
      <c r="F645" s="243"/>
      <c r="G645" s="243"/>
      <c r="H645" s="222"/>
      <c r="I645" s="222"/>
      <c r="J645" s="222"/>
      <c r="K645" s="222"/>
      <c r="L645" s="222"/>
      <c r="M645" s="222"/>
      <c r="N645" s="221"/>
      <c r="O645" s="221"/>
      <c r="P645" s="221"/>
      <c r="Q645" s="221"/>
      <c r="R645" s="222"/>
      <c r="S645" s="222"/>
      <c r="T645" s="222"/>
      <c r="U645" s="222"/>
      <c r="V645" s="222"/>
      <c r="W645" s="222"/>
      <c r="X645" s="222"/>
      <c r="Y645" s="222"/>
      <c r="Z645" s="212"/>
      <c r="AA645" s="212"/>
      <c r="AB645" s="212"/>
      <c r="AC645" s="212"/>
      <c r="AD645" s="212"/>
      <c r="AE645" s="212"/>
      <c r="AF645" s="212"/>
      <c r="AG645" s="212" t="s">
        <v>157</v>
      </c>
      <c r="AH645" s="212"/>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1" x14ac:dyDescent="0.2">
      <c r="A646" s="236">
        <v>253</v>
      </c>
      <c r="B646" s="237" t="s">
        <v>790</v>
      </c>
      <c r="C646" s="247" t="s">
        <v>791</v>
      </c>
      <c r="D646" s="238" t="s">
        <v>278</v>
      </c>
      <c r="E646" s="239">
        <v>1</v>
      </c>
      <c r="F646" s="240">
        <v>213.5</v>
      </c>
      <c r="G646" s="241">
        <f>ROUND(E646*F646,2)</f>
        <v>213.5</v>
      </c>
      <c r="H646" s="240">
        <v>14.35</v>
      </c>
      <c r="I646" s="241">
        <f>ROUND(E646*H646,2)</f>
        <v>14.35</v>
      </c>
      <c r="J646" s="240">
        <v>199.15</v>
      </c>
      <c r="K646" s="241">
        <f>ROUND(E646*J646,2)</f>
        <v>199.15</v>
      </c>
      <c r="L646" s="241">
        <v>12</v>
      </c>
      <c r="M646" s="241">
        <f>G646*(1+L646/100)</f>
        <v>239.12000000000003</v>
      </c>
      <c r="N646" s="239">
        <v>4.8999999999999998E-4</v>
      </c>
      <c r="O646" s="239">
        <f>ROUND(E646*N646,2)</f>
        <v>0</v>
      </c>
      <c r="P646" s="239">
        <v>1.9E-2</v>
      </c>
      <c r="Q646" s="239">
        <f>ROUND(E646*P646,2)</f>
        <v>0.02</v>
      </c>
      <c r="R646" s="241" t="s">
        <v>684</v>
      </c>
      <c r="S646" s="241" t="s">
        <v>151</v>
      </c>
      <c r="T646" s="242" t="s">
        <v>151</v>
      </c>
      <c r="U646" s="222">
        <v>0.38200000000000001</v>
      </c>
      <c r="V646" s="222">
        <f>ROUND(E646*U646,2)</f>
        <v>0.38</v>
      </c>
      <c r="W646" s="222"/>
      <c r="X646" s="222" t="s">
        <v>190</v>
      </c>
      <c r="Y646" s="222" t="s">
        <v>154</v>
      </c>
      <c r="Z646" s="212"/>
      <c r="AA646" s="212"/>
      <c r="AB646" s="212"/>
      <c r="AC646" s="212"/>
      <c r="AD646" s="212"/>
      <c r="AE646" s="212"/>
      <c r="AF646" s="212"/>
      <c r="AG646" s="212" t="s">
        <v>191</v>
      </c>
      <c r="AH646" s="212"/>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2" x14ac:dyDescent="0.2">
      <c r="A647" s="219"/>
      <c r="B647" s="220"/>
      <c r="C647" s="248" t="s">
        <v>767</v>
      </c>
      <c r="D647" s="243"/>
      <c r="E647" s="243"/>
      <c r="F647" s="243"/>
      <c r="G647" s="243"/>
      <c r="H647" s="222"/>
      <c r="I647" s="222"/>
      <c r="J647" s="222"/>
      <c r="K647" s="222"/>
      <c r="L647" s="222"/>
      <c r="M647" s="222"/>
      <c r="N647" s="221"/>
      <c r="O647" s="221"/>
      <c r="P647" s="221"/>
      <c r="Q647" s="221"/>
      <c r="R647" s="222"/>
      <c r="S647" s="222"/>
      <c r="T647" s="222"/>
      <c r="U647" s="222"/>
      <c r="V647" s="222"/>
      <c r="W647" s="222"/>
      <c r="X647" s="222"/>
      <c r="Y647" s="222"/>
      <c r="Z647" s="212"/>
      <c r="AA647" s="212"/>
      <c r="AB647" s="212"/>
      <c r="AC647" s="212"/>
      <c r="AD647" s="212"/>
      <c r="AE647" s="212"/>
      <c r="AF647" s="212"/>
      <c r="AG647" s="212" t="s">
        <v>157</v>
      </c>
      <c r="AH647" s="212"/>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1" x14ac:dyDescent="0.2">
      <c r="A648" s="236">
        <v>254</v>
      </c>
      <c r="B648" s="237" t="s">
        <v>792</v>
      </c>
      <c r="C648" s="247" t="s">
        <v>793</v>
      </c>
      <c r="D648" s="238" t="s">
        <v>278</v>
      </c>
      <c r="E648" s="239">
        <v>1</v>
      </c>
      <c r="F648" s="240">
        <v>172.5</v>
      </c>
      <c r="G648" s="241">
        <f>ROUND(E648*F648,2)</f>
        <v>172.5</v>
      </c>
      <c r="H648" s="240">
        <v>14.35</v>
      </c>
      <c r="I648" s="241">
        <f>ROUND(E648*H648,2)</f>
        <v>14.35</v>
      </c>
      <c r="J648" s="240">
        <v>158.15</v>
      </c>
      <c r="K648" s="241">
        <f>ROUND(E648*J648,2)</f>
        <v>158.15</v>
      </c>
      <c r="L648" s="241">
        <v>12</v>
      </c>
      <c r="M648" s="241">
        <f>G648*(1+L648/100)</f>
        <v>193.20000000000002</v>
      </c>
      <c r="N648" s="239">
        <v>4.8999999999999998E-4</v>
      </c>
      <c r="O648" s="239">
        <f>ROUND(E648*N648,2)</f>
        <v>0</v>
      </c>
      <c r="P648" s="239">
        <v>1.2999999999999999E-2</v>
      </c>
      <c r="Q648" s="239">
        <f>ROUND(E648*P648,2)</f>
        <v>0.01</v>
      </c>
      <c r="R648" s="241" t="s">
        <v>684</v>
      </c>
      <c r="S648" s="241" t="s">
        <v>151</v>
      </c>
      <c r="T648" s="242" t="s">
        <v>151</v>
      </c>
      <c r="U648" s="222">
        <v>0.30099999999999999</v>
      </c>
      <c r="V648" s="222">
        <f>ROUND(E648*U648,2)</f>
        <v>0.3</v>
      </c>
      <c r="W648" s="222"/>
      <c r="X648" s="222" t="s">
        <v>190</v>
      </c>
      <c r="Y648" s="222" t="s">
        <v>154</v>
      </c>
      <c r="Z648" s="212"/>
      <c r="AA648" s="212"/>
      <c r="AB648" s="212"/>
      <c r="AC648" s="212"/>
      <c r="AD648" s="212"/>
      <c r="AE648" s="212"/>
      <c r="AF648" s="212"/>
      <c r="AG648" s="212" t="s">
        <v>191</v>
      </c>
      <c r="AH648" s="212"/>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2" x14ac:dyDescent="0.2">
      <c r="A649" s="219"/>
      <c r="B649" s="220"/>
      <c r="C649" s="248" t="s">
        <v>767</v>
      </c>
      <c r="D649" s="243"/>
      <c r="E649" s="243"/>
      <c r="F649" s="243"/>
      <c r="G649" s="243"/>
      <c r="H649" s="222"/>
      <c r="I649" s="222"/>
      <c r="J649" s="222"/>
      <c r="K649" s="222"/>
      <c r="L649" s="222"/>
      <c r="M649" s="222"/>
      <c r="N649" s="221"/>
      <c r="O649" s="221"/>
      <c r="P649" s="221"/>
      <c r="Q649" s="221"/>
      <c r="R649" s="222"/>
      <c r="S649" s="222"/>
      <c r="T649" s="222"/>
      <c r="U649" s="222"/>
      <c r="V649" s="222"/>
      <c r="W649" s="222"/>
      <c r="X649" s="222"/>
      <c r="Y649" s="222"/>
      <c r="Z649" s="212"/>
      <c r="AA649" s="212"/>
      <c r="AB649" s="212"/>
      <c r="AC649" s="212"/>
      <c r="AD649" s="212"/>
      <c r="AE649" s="212"/>
      <c r="AF649" s="212"/>
      <c r="AG649" s="212" t="s">
        <v>157</v>
      </c>
      <c r="AH649" s="212"/>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1" x14ac:dyDescent="0.2">
      <c r="A650" s="236">
        <v>255</v>
      </c>
      <c r="B650" s="237" t="s">
        <v>794</v>
      </c>
      <c r="C650" s="247" t="s">
        <v>795</v>
      </c>
      <c r="D650" s="238" t="s">
        <v>278</v>
      </c>
      <c r="E650" s="239">
        <v>1</v>
      </c>
      <c r="F650" s="240">
        <v>193</v>
      </c>
      <c r="G650" s="241">
        <f>ROUND(E650*F650,2)</f>
        <v>193</v>
      </c>
      <c r="H650" s="240">
        <v>14.35</v>
      </c>
      <c r="I650" s="241">
        <f>ROUND(E650*H650,2)</f>
        <v>14.35</v>
      </c>
      <c r="J650" s="240">
        <v>178.65</v>
      </c>
      <c r="K650" s="241">
        <f>ROUND(E650*J650,2)</f>
        <v>178.65</v>
      </c>
      <c r="L650" s="241">
        <v>12</v>
      </c>
      <c r="M650" s="241">
        <f>G650*(1+L650/100)</f>
        <v>216.16000000000003</v>
      </c>
      <c r="N650" s="239">
        <v>4.8999999999999998E-4</v>
      </c>
      <c r="O650" s="239">
        <f>ROUND(E650*N650,2)</f>
        <v>0</v>
      </c>
      <c r="P650" s="239">
        <v>1.7999999999999999E-2</v>
      </c>
      <c r="Q650" s="239">
        <f>ROUND(E650*P650,2)</f>
        <v>0.02</v>
      </c>
      <c r="R650" s="241" t="s">
        <v>684</v>
      </c>
      <c r="S650" s="241" t="s">
        <v>151</v>
      </c>
      <c r="T650" s="242" t="s">
        <v>151</v>
      </c>
      <c r="U650" s="222">
        <v>0.34200000000000003</v>
      </c>
      <c r="V650" s="222">
        <f>ROUND(E650*U650,2)</f>
        <v>0.34</v>
      </c>
      <c r="W650" s="222"/>
      <c r="X650" s="222" t="s">
        <v>190</v>
      </c>
      <c r="Y650" s="222" t="s">
        <v>154</v>
      </c>
      <c r="Z650" s="212"/>
      <c r="AA650" s="212"/>
      <c r="AB650" s="212"/>
      <c r="AC650" s="212"/>
      <c r="AD650" s="212"/>
      <c r="AE650" s="212"/>
      <c r="AF650" s="212"/>
      <c r="AG650" s="212" t="s">
        <v>191</v>
      </c>
      <c r="AH650" s="212"/>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2" x14ac:dyDescent="0.2">
      <c r="A651" s="219"/>
      <c r="B651" s="220"/>
      <c r="C651" s="248" t="s">
        <v>767</v>
      </c>
      <c r="D651" s="243"/>
      <c r="E651" s="243"/>
      <c r="F651" s="243"/>
      <c r="G651" s="243"/>
      <c r="H651" s="222"/>
      <c r="I651" s="222"/>
      <c r="J651" s="222"/>
      <c r="K651" s="222"/>
      <c r="L651" s="222"/>
      <c r="M651" s="222"/>
      <c r="N651" s="221"/>
      <c r="O651" s="221"/>
      <c r="P651" s="221"/>
      <c r="Q651" s="221"/>
      <c r="R651" s="222"/>
      <c r="S651" s="222"/>
      <c r="T651" s="222"/>
      <c r="U651" s="222"/>
      <c r="V651" s="222"/>
      <c r="W651" s="222"/>
      <c r="X651" s="222"/>
      <c r="Y651" s="222"/>
      <c r="Z651" s="212"/>
      <c r="AA651" s="212"/>
      <c r="AB651" s="212"/>
      <c r="AC651" s="212"/>
      <c r="AD651" s="212"/>
      <c r="AE651" s="212"/>
      <c r="AF651" s="212"/>
      <c r="AG651" s="212" t="s">
        <v>157</v>
      </c>
      <c r="AH651" s="212"/>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1" x14ac:dyDescent="0.2">
      <c r="A652" s="236">
        <v>256</v>
      </c>
      <c r="B652" s="237" t="s">
        <v>796</v>
      </c>
      <c r="C652" s="247" t="s">
        <v>797</v>
      </c>
      <c r="D652" s="238" t="s">
        <v>278</v>
      </c>
      <c r="E652" s="239">
        <v>1</v>
      </c>
      <c r="F652" s="240">
        <v>233.5</v>
      </c>
      <c r="G652" s="241">
        <f>ROUND(E652*F652,2)</f>
        <v>233.5</v>
      </c>
      <c r="H652" s="240">
        <v>14.35</v>
      </c>
      <c r="I652" s="241">
        <f>ROUND(E652*H652,2)</f>
        <v>14.35</v>
      </c>
      <c r="J652" s="240">
        <v>219.15</v>
      </c>
      <c r="K652" s="241">
        <f>ROUND(E652*J652,2)</f>
        <v>219.15</v>
      </c>
      <c r="L652" s="241">
        <v>12</v>
      </c>
      <c r="M652" s="241">
        <f>G652*(1+L652/100)</f>
        <v>261.52000000000004</v>
      </c>
      <c r="N652" s="239">
        <v>4.8999999999999998E-4</v>
      </c>
      <c r="O652" s="239">
        <f>ROUND(E652*N652,2)</f>
        <v>0</v>
      </c>
      <c r="P652" s="239">
        <v>2.7E-2</v>
      </c>
      <c r="Q652" s="239">
        <f>ROUND(E652*P652,2)</f>
        <v>0.03</v>
      </c>
      <c r="R652" s="241" t="s">
        <v>684</v>
      </c>
      <c r="S652" s="241" t="s">
        <v>151</v>
      </c>
      <c r="T652" s="242" t="s">
        <v>151</v>
      </c>
      <c r="U652" s="222">
        <v>0.42199999999999999</v>
      </c>
      <c r="V652" s="222">
        <f>ROUND(E652*U652,2)</f>
        <v>0.42</v>
      </c>
      <c r="W652" s="222"/>
      <c r="X652" s="222" t="s">
        <v>190</v>
      </c>
      <c r="Y652" s="222" t="s">
        <v>154</v>
      </c>
      <c r="Z652" s="212"/>
      <c r="AA652" s="212"/>
      <c r="AB652" s="212"/>
      <c r="AC652" s="212"/>
      <c r="AD652" s="212"/>
      <c r="AE652" s="212"/>
      <c r="AF652" s="212"/>
      <c r="AG652" s="212" t="s">
        <v>191</v>
      </c>
      <c r="AH652" s="212"/>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2" x14ac:dyDescent="0.2">
      <c r="A653" s="219"/>
      <c r="B653" s="220"/>
      <c r="C653" s="248" t="s">
        <v>767</v>
      </c>
      <c r="D653" s="243"/>
      <c r="E653" s="243"/>
      <c r="F653" s="243"/>
      <c r="G653" s="243"/>
      <c r="H653" s="222"/>
      <c r="I653" s="222"/>
      <c r="J653" s="222"/>
      <c r="K653" s="222"/>
      <c r="L653" s="222"/>
      <c r="M653" s="222"/>
      <c r="N653" s="221"/>
      <c r="O653" s="221"/>
      <c r="P653" s="221"/>
      <c r="Q653" s="221"/>
      <c r="R653" s="222"/>
      <c r="S653" s="222"/>
      <c r="T653" s="222"/>
      <c r="U653" s="222"/>
      <c r="V653" s="222"/>
      <c r="W653" s="222"/>
      <c r="X653" s="222"/>
      <c r="Y653" s="222"/>
      <c r="Z653" s="212"/>
      <c r="AA653" s="212"/>
      <c r="AB653" s="212"/>
      <c r="AC653" s="212"/>
      <c r="AD653" s="212"/>
      <c r="AE653" s="212"/>
      <c r="AF653" s="212"/>
      <c r="AG653" s="212" t="s">
        <v>157</v>
      </c>
      <c r="AH653" s="212"/>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1" x14ac:dyDescent="0.2">
      <c r="A654" s="236">
        <v>257</v>
      </c>
      <c r="B654" s="237" t="s">
        <v>798</v>
      </c>
      <c r="C654" s="247" t="s">
        <v>799</v>
      </c>
      <c r="D654" s="238" t="s">
        <v>278</v>
      </c>
      <c r="E654" s="239">
        <v>1</v>
      </c>
      <c r="F654" s="240">
        <v>321.5</v>
      </c>
      <c r="G654" s="241">
        <f>ROUND(E654*F654,2)</f>
        <v>321.5</v>
      </c>
      <c r="H654" s="240">
        <v>14.35</v>
      </c>
      <c r="I654" s="241">
        <f>ROUND(E654*H654,2)</f>
        <v>14.35</v>
      </c>
      <c r="J654" s="240">
        <v>307.14999999999998</v>
      </c>
      <c r="K654" s="241">
        <f>ROUND(E654*J654,2)</f>
        <v>307.14999999999998</v>
      </c>
      <c r="L654" s="241">
        <v>12</v>
      </c>
      <c r="M654" s="241">
        <f>G654*(1+L654/100)</f>
        <v>360.08000000000004</v>
      </c>
      <c r="N654" s="239">
        <v>4.8999999999999998E-4</v>
      </c>
      <c r="O654" s="239">
        <f>ROUND(E654*N654,2)</f>
        <v>0</v>
      </c>
      <c r="P654" s="239">
        <v>3.7999999999999999E-2</v>
      </c>
      <c r="Q654" s="239">
        <f>ROUND(E654*P654,2)</f>
        <v>0.04</v>
      </c>
      <c r="R654" s="241" t="s">
        <v>684</v>
      </c>
      <c r="S654" s="241" t="s">
        <v>151</v>
      </c>
      <c r="T654" s="242" t="s">
        <v>151</v>
      </c>
      <c r="U654" s="222">
        <v>0.59499999999999997</v>
      </c>
      <c r="V654" s="222">
        <f>ROUND(E654*U654,2)</f>
        <v>0.6</v>
      </c>
      <c r="W654" s="222"/>
      <c r="X654" s="222" t="s">
        <v>190</v>
      </c>
      <c r="Y654" s="222" t="s">
        <v>154</v>
      </c>
      <c r="Z654" s="212"/>
      <c r="AA654" s="212"/>
      <c r="AB654" s="212"/>
      <c r="AC654" s="212"/>
      <c r="AD654" s="212"/>
      <c r="AE654" s="212"/>
      <c r="AF654" s="212"/>
      <c r="AG654" s="212" t="s">
        <v>191</v>
      </c>
      <c r="AH654" s="212"/>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2" x14ac:dyDescent="0.2">
      <c r="A655" s="219"/>
      <c r="B655" s="220"/>
      <c r="C655" s="248" t="s">
        <v>767</v>
      </c>
      <c r="D655" s="243"/>
      <c r="E655" s="243"/>
      <c r="F655" s="243"/>
      <c r="G655" s="243"/>
      <c r="H655" s="222"/>
      <c r="I655" s="222"/>
      <c r="J655" s="222"/>
      <c r="K655" s="222"/>
      <c r="L655" s="222"/>
      <c r="M655" s="222"/>
      <c r="N655" s="221"/>
      <c r="O655" s="221"/>
      <c r="P655" s="221"/>
      <c r="Q655" s="221"/>
      <c r="R655" s="222"/>
      <c r="S655" s="222"/>
      <c r="T655" s="222"/>
      <c r="U655" s="222"/>
      <c r="V655" s="222"/>
      <c r="W655" s="222"/>
      <c r="X655" s="222"/>
      <c r="Y655" s="222"/>
      <c r="Z655" s="212"/>
      <c r="AA655" s="212"/>
      <c r="AB655" s="212"/>
      <c r="AC655" s="212"/>
      <c r="AD655" s="212"/>
      <c r="AE655" s="212"/>
      <c r="AF655" s="212"/>
      <c r="AG655" s="212" t="s">
        <v>157</v>
      </c>
      <c r="AH655" s="212"/>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ht="22.5" outlineLevel="1" x14ac:dyDescent="0.2">
      <c r="A656" s="236">
        <v>258</v>
      </c>
      <c r="B656" s="237" t="s">
        <v>800</v>
      </c>
      <c r="C656" s="247" t="s">
        <v>801</v>
      </c>
      <c r="D656" s="238" t="s">
        <v>278</v>
      </c>
      <c r="E656" s="239">
        <v>1</v>
      </c>
      <c r="F656" s="240">
        <v>128.5</v>
      </c>
      <c r="G656" s="241">
        <f>ROUND(E656*F656,2)</f>
        <v>128.5</v>
      </c>
      <c r="H656" s="240">
        <v>14.35</v>
      </c>
      <c r="I656" s="241">
        <f>ROUND(E656*H656,2)</f>
        <v>14.35</v>
      </c>
      <c r="J656" s="240">
        <v>114.15</v>
      </c>
      <c r="K656" s="241">
        <f>ROUND(E656*J656,2)</f>
        <v>114.15</v>
      </c>
      <c r="L656" s="241">
        <v>12</v>
      </c>
      <c r="M656" s="241">
        <f>G656*(1+L656/100)</f>
        <v>143.92000000000002</v>
      </c>
      <c r="N656" s="239">
        <v>4.8999999999999998E-4</v>
      </c>
      <c r="O656" s="239">
        <f>ROUND(E656*N656,2)</f>
        <v>0</v>
      </c>
      <c r="P656" s="239">
        <v>2E-3</v>
      </c>
      <c r="Q656" s="239">
        <f>ROUND(E656*P656,2)</f>
        <v>0</v>
      </c>
      <c r="R656" s="241" t="s">
        <v>684</v>
      </c>
      <c r="S656" s="241" t="s">
        <v>151</v>
      </c>
      <c r="T656" s="242" t="s">
        <v>151</v>
      </c>
      <c r="U656" s="222">
        <v>0.215</v>
      </c>
      <c r="V656" s="222">
        <f>ROUND(E656*U656,2)</f>
        <v>0.22</v>
      </c>
      <c r="W656" s="222"/>
      <c r="X656" s="222" t="s">
        <v>190</v>
      </c>
      <c r="Y656" s="222" t="s">
        <v>154</v>
      </c>
      <c r="Z656" s="212"/>
      <c r="AA656" s="212"/>
      <c r="AB656" s="212"/>
      <c r="AC656" s="212"/>
      <c r="AD656" s="212"/>
      <c r="AE656" s="212"/>
      <c r="AF656" s="212"/>
      <c r="AG656" s="212" t="s">
        <v>191</v>
      </c>
      <c r="AH656" s="212"/>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2" x14ac:dyDescent="0.2">
      <c r="A657" s="219"/>
      <c r="B657" s="220"/>
      <c r="C657" s="248" t="s">
        <v>767</v>
      </c>
      <c r="D657" s="243"/>
      <c r="E657" s="243"/>
      <c r="F657" s="243"/>
      <c r="G657" s="243"/>
      <c r="H657" s="222"/>
      <c r="I657" s="222"/>
      <c r="J657" s="222"/>
      <c r="K657" s="222"/>
      <c r="L657" s="222"/>
      <c r="M657" s="222"/>
      <c r="N657" s="221"/>
      <c r="O657" s="221"/>
      <c r="P657" s="221"/>
      <c r="Q657" s="221"/>
      <c r="R657" s="222"/>
      <c r="S657" s="222"/>
      <c r="T657" s="222"/>
      <c r="U657" s="222"/>
      <c r="V657" s="222"/>
      <c r="W657" s="222"/>
      <c r="X657" s="222"/>
      <c r="Y657" s="222"/>
      <c r="Z657" s="212"/>
      <c r="AA657" s="212"/>
      <c r="AB657" s="212"/>
      <c r="AC657" s="212"/>
      <c r="AD657" s="212"/>
      <c r="AE657" s="212"/>
      <c r="AF657" s="212"/>
      <c r="AG657" s="212" t="s">
        <v>157</v>
      </c>
      <c r="AH657" s="212"/>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ht="22.5" outlineLevel="1" x14ac:dyDescent="0.2">
      <c r="A658" s="236">
        <v>259</v>
      </c>
      <c r="B658" s="237" t="s">
        <v>802</v>
      </c>
      <c r="C658" s="247" t="s">
        <v>803</v>
      </c>
      <c r="D658" s="238" t="s">
        <v>278</v>
      </c>
      <c r="E658" s="239">
        <v>1</v>
      </c>
      <c r="F658" s="240">
        <v>150</v>
      </c>
      <c r="G658" s="241">
        <f>ROUND(E658*F658,2)</f>
        <v>150</v>
      </c>
      <c r="H658" s="240">
        <v>14.35</v>
      </c>
      <c r="I658" s="241">
        <f>ROUND(E658*H658,2)</f>
        <v>14.35</v>
      </c>
      <c r="J658" s="240">
        <v>135.65</v>
      </c>
      <c r="K658" s="241">
        <f>ROUND(E658*J658,2)</f>
        <v>135.65</v>
      </c>
      <c r="L658" s="241">
        <v>12</v>
      </c>
      <c r="M658" s="241">
        <f>G658*(1+L658/100)</f>
        <v>168.00000000000003</v>
      </c>
      <c r="N658" s="239">
        <v>4.8999999999999998E-4</v>
      </c>
      <c r="O658" s="239">
        <f>ROUND(E658*N658,2)</f>
        <v>0</v>
      </c>
      <c r="P658" s="239">
        <v>4.0000000000000001E-3</v>
      </c>
      <c r="Q658" s="239">
        <f>ROUND(E658*P658,2)</f>
        <v>0</v>
      </c>
      <c r="R658" s="241" t="s">
        <v>684</v>
      </c>
      <c r="S658" s="241" t="s">
        <v>151</v>
      </c>
      <c r="T658" s="242" t="s">
        <v>151</v>
      </c>
      <c r="U658" s="222">
        <v>0.25700000000000001</v>
      </c>
      <c r="V658" s="222">
        <f>ROUND(E658*U658,2)</f>
        <v>0.26</v>
      </c>
      <c r="W658" s="222"/>
      <c r="X658" s="222" t="s">
        <v>190</v>
      </c>
      <c r="Y658" s="222" t="s">
        <v>154</v>
      </c>
      <c r="Z658" s="212"/>
      <c r="AA658" s="212"/>
      <c r="AB658" s="212"/>
      <c r="AC658" s="212"/>
      <c r="AD658" s="212"/>
      <c r="AE658" s="212"/>
      <c r="AF658" s="212"/>
      <c r="AG658" s="212" t="s">
        <v>191</v>
      </c>
      <c r="AH658" s="212"/>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2" x14ac:dyDescent="0.2">
      <c r="A659" s="219"/>
      <c r="B659" s="220"/>
      <c r="C659" s="248" t="s">
        <v>767</v>
      </c>
      <c r="D659" s="243"/>
      <c r="E659" s="243"/>
      <c r="F659" s="243"/>
      <c r="G659" s="243"/>
      <c r="H659" s="222"/>
      <c r="I659" s="222"/>
      <c r="J659" s="222"/>
      <c r="K659" s="222"/>
      <c r="L659" s="222"/>
      <c r="M659" s="222"/>
      <c r="N659" s="221"/>
      <c r="O659" s="221"/>
      <c r="P659" s="221"/>
      <c r="Q659" s="221"/>
      <c r="R659" s="222"/>
      <c r="S659" s="222"/>
      <c r="T659" s="222"/>
      <c r="U659" s="222"/>
      <c r="V659" s="222"/>
      <c r="W659" s="222"/>
      <c r="X659" s="222"/>
      <c r="Y659" s="222"/>
      <c r="Z659" s="212"/>
      <c r="AA659" s="212"/>
      <c r="AB659" s="212"/>
      <c r="AC659" s="212"/>
      <c r="AD659" s="212"/>
      <c r="AE659" s="212"/>
      <c r="AF659" s="212"/>
      <c r="AG659" s="212" t="s">
        <v>157</v>
      </c>
      <c r="AH659" s="212"/>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ht="22.5" outlineLevel="1" x14ac:dyDescent="0.2">
      <c r="A660" s="236">
        <v>260</v>
      </c>
      <c r="B660" s="237" t="s">
        <v>804</v>
      </c>
      <c r="C660" s="247" t="s">
        <v>805</v>
      </c>
      <c r="D660" s="238" t="s">
        <v>278</v>
      </c>
      <c r="E660" s="239">
        <v>1</v>
      </c>
      <c r="F660" s="240">
        <v>163.5</v>
      </c>
      <c r="G660" s="241">
        <f>ROUND(E660*F660,2)</f>
        <v>163.5</v>
      </c>
      <c r="H660" s="240">
        <v>14.35</v>
      </c>
      <c r="I660" s="241">
        <f>ROUND(E660*H660,2)</f>
        <v>14.35</v>
      </c>
      <c r="J660" s="240">
        <v>149.15</v>
      </c>
      <c r="K660" s="241">
        <f>ROUND(E660*J660,2)</f>
        <v>149.15</v>
      </c>
      <c r="L660" s="241">
        <v>12</v>
      </c>
      <c r="M660" s="241">
        <f>G660*(1+L660/100)</f>
        <v>183.12</v>
      </c>
      <c r="N660" s="239">
        <v>4.8999999999999998E-4</v>
      </c>
      <c r="O660" s="239">
        <f>ROUND(E660*N660,2)</f>
        <v>0</v>
      </c>
      <c r="P660" s="239">
        <v>5.0000000000000001E-3</v>
      </c>
      <c r="Q660" s="239">
        <f>ROUND(E660*P660,2)</f>
        <v>0.01</v>
      </c>
      <c r="R660" s="241" t="s">
        <v>684</v>
      </c>
      <c r="S660" s="241" t="s">
        <v>151</v>
      </c>
      <c r="T660" s="242" t="s">
        <v>151</v>
      </c>
      <c r="U660" s="222">
        <v>0.28399999999999997</v>
      </c>
      <c r="V660" s="222">
        <f>ROUND(E660*U660,2)</f>
        <v>0.28000000000000003</v>
      </c>
      <c r="W660" s="222"/>
      <c r="X660" s="222" t="s">
        <v>190</v>
      </c>
      <c r="Y660" s="222" t="s">
        <v>154</v>
      </c>
      <c r="Z660" s="212"/>
      <c r="AA660" s="212"/>
      <c r="AB660" s="212"/>
      <c r="AC660" s="212"/>
      <c r="AD660" s="212"/>
      <c r="AE660" s="212"/>
      <c r="AF660" s="212"/>
      <c r="AG660" s="212" t="s">
        <v>191</v>
      </c>
      <c r="AH660" s="212"/>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2" x14ac:dyDescent="0.2">
      <c r="A661" s="219"/>
      <c r="B661" s="220"/>
      <c r="C661" s="248" t="s">
        <v>767</v>
      </c>
      <c r="D661" s="243"/>
      <c r="E661" s="243"/>
      <c r="F661" s="243"/>
      <c r="G661" s="243"/>
      <c r="H661" s="222"/>
      <c r="I661" s="222"/>
      <c r="J661" s="222"/>
      <c r="K661" s="222"/>
      <c r="L661" s="222"/>
      <c r="M661" s="222"/>
      <c r="N661" s="221"/>
      <c r="O661" s="221"/>
      <c r="P661" s="221"/>
      <c r="Q661" s="221"/>
      <c r="R661" s="222"/>
      <c r="S661" s="222"/>
      <c r="T661" s="222"/>
      <c r="U661" s="222"/>
      <c r="V661" s="222"/>
      <c r="W661" s="222"/>
      <c r="X661" s="222"/>
      <c r="Y661" s="222"/>
      <c r="Z661" s="212"/>
      <c r="AA661" s="212"/>
      <c r="AB661" s="212"/>
      <c r="AC661" s="212"/>
      <c r="AD661" s="212"/>
      <c r="AE661" s="212"/>
      <c r="AF661" s="212"/>
      <c r="AG661" s="212" t="s">
        <v>157</v>
      </c>
      <c r="AH661" s="212"/>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ht="22.5" outlineLevel="1" x14ac:dyDescent="0.2">
      <c r="A662" s="236">
        <v>261</v>
      </c>
      <c r="B662" s="237" t="s">
        <v>806</v>
      </c>
      <c r="C662" s="247" t="s">
        <v>807</v>
      </c>
      <c r="D662" s="238" t="s">
        <v>278</v>
      </c>
      <c r="E662" s="239">
        <v>1</v>
      </c>
      <c r="F662" s="240">
        <v>192.5</v>
      </c>
      <c r="G662" s="241">
        <f>ROUND(E662*F662,2)</f>
        <v>192.5</v>
      </c>
      <c r="H662" s="240">
        <v>14.35</v>
      </c>
      <c r="I662" s="241">
        <f>ROUND(E662*H662,2)</f>
        <v>14.35</v>
      </c>
      <c r="J662" s="240">
        <v>178.15</v>
      </c>
      <c r="K662" s="241">
        <f>ROUND(E662*J662,2)</f>
        <v>178.15</v>
      </c>
      <c r="L662" s="241">
        <v>12</v>
      </c>
      <c r="M662" s="241">
        <f>G662*(1+L662/100)</f>
        <v>215.60000000000002</v>
      </c>
      <c r="N662" s="239">
        <v>4.8999999999999998E-4</v>
      </c>
      <c r="O662" s="239">
        <f>ROUND(E662*N662,2)</f>
        <v>0</v>
      </c>
      <c r="P662" s="239">
        <v>8.0000000000000002E-3</v>
      </c>
      <c r="Q662" s="239">
        <f>ROUND(E662*P662,2)</f>
        <v>0.01</v>
      </c>
      <c r="R662" s="241" t="s">
        <v>684</v>
      </c>
      <c r="S662" s="241" t="s">
        <v>151</v>
      </c>
      <c r="T662" s="242" t="s">
        <v>151</v>
      </c>
      <c r="U662" s="222">
        <v>0.34100000000000003</v>
      </c>
      <c r="V662" s="222">
        <f>ROUND(E662*U662,2)</f>
        <v>0.34</v>
      </c>
      <c r="W662" s="222"/>
      <c r="X662" s="222" t="s">
        <v>190</v>
      </c>
      <c r="Y662" s="222" t="s">
        <v>154</v>
      </c>
      <c r="Z662" s="212"/>
      <c r="AA662" s="212"/>
      <c r="AB662" s="212"/>
      <c r="AC662" s="212"/>
      <c r="AD662" s="212"/>
      <c r="AE662" s="212"/>
      <c r="AF662" s="212"/>
      <c r="AG662" s="212" t="s">
        <v>191</v>
      </c>
      <c r="AH662" s="212"/>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2" x14ac:dyDescent="0.2">
      <c r="A663" s="219"/>
      <c r="B663" s="220"/>
      <c r="C663" s="248" t="s">
        <v>767</v>
      </c>
      <c r="D663" s="243"/>
      <c r="E663" s="243"/>
      <c r="F663" s="243"/>
      <c r="G663" s="243"/>
      <c r="H663" s="222"/>
      <c r="I663" s="222"/>
      <c r="J663" s="222"/>
      <c r="K663" s="222"/>
      <c r="L663" s="222"/>
      <c r="M663" s="222"/>
      <c r="N663" s="221"/>
      <c r="O663" s="221"/>
      <c r="P663" s="221"/>
      <c r="Q663" s="221"/>
      <c r="R663" s="222"/>
      <c r="S663" s="222"/>
      <c r="T663" s="222"/>
      <c r="U663" s="222"/>
      <c r="V663" s="222"/>
      <c r="W663" s="222"/>
      <c r="X663" s="222"/>
      <c r="Y663" s="222"/>
      <c r="Z663" s="212"/>
      <c r="AA663" s="212"/>
      <c r="AB663" s="212"/>
      <c r="AC663" s="212"/>
      <c r="AD663" s="212"/>
      <c r="AE663" s="212"/>
      <c r="AF663" s="212"/>
      <c r="AG663" s="212" t="s">
        <v>157</v>
      </c>
      <c r="AH663" s="212"/>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ht="22.5" outlineLevel="1" x14ac:dyDescent="0.2">
      <c r="A664" s="236">
        <v>262</v>
      </c>
      <c r="B664" s="237" t="s">
        <v>808</v>
      </c>
      <c r="C664" s="247" t="s">
        <v>809</v>
      </c>
      <c r="D664" s="238" t="s">
        <v>278</v>
      </c>
      <c r="E664" s="239">
        <v>1</v>
      </c>
      <c r="F664" s="240">
        <v>206.5</v>
      </c>
      <c r="G664" s="241">
        <f>ROUND(E664*F664,2)</f>
        <v>206.5</v>
      </c>
      <c r="H664" s="240">
        <v>14.35</v>
      </c>
      <c r="I664" s="241">
        <f>ROUND(E664*H664,2)</f>
        <v>14.35</v>
      </c>
      <c r="J664" s="240">
        <v>192.15</v>
      </c>
      <c r="K664" s="241">
        <f>ROUND(E664*J664,2)</f>
        <v>192.15</v>
      </c>
      <c r="L664" s="241">
        <v>12</v>
      </c>
      <c r="M664" s="241">
        <f>G664*(1+L664/100)</f>
        <v>231.28000000000003</v>
      </c>
      <c r="N664" s="239">
        <v>4.8999999999999998E-4</v>
      </c>
      <c r="O664" s="239">
        <f>ROUND(E664*N664,2)</f>
        <v>0</v>
      </c>
      <c r="P664" s="239">
        <v>8.9999999999999993E-3</v>
      </c>
      <c r="Q664" s="239">
        <f>ROUND(E664*P664,2)</f>
        <v>0.01</v>
      </c>
      <c r="R664" s="241" t="s">
        <v>684</v>
      </c>
      <c r="S664" s="241" t="s">
        <v>151</v>
      </c>
      <c r="T664" s="242" t="s">
        <v>151</v>
      </c>
      <c r="U664" s="222">
        <v>0.36799999999999999</v>
      </c>
      <c r="V664" s="222">
        <f>ROUND(E664*U664,2)</f>
        <v>0.37</v>
      </c>
      <c r="W664" s="222"/>
      <c r="X664" s="222" t="s">
        <v>190</v>
      </c>
      <c r="Y664" s="222" t="s">
        <v>154</v>
      </c>
      <c r="Z664" s="212"/>
      <c r="AA664" s="212"/>
      <c r="AB664" s="212"/>
      <c r="AC664" s="212"/>
      <c r="AD664" s="212"/>
      <c r="AE664" s="212"/>
      <c r="AF664" s="212"/>
      <c r="AG664" s="212" t="s">
        <v>191</v>
      </c>
      <c r="AH664" s="212"/>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2" x14ac:dyDescent="0.2">
      <c r="A665" s="219"/>
      <c r="B665" s="220"/>
      <c r="C665" s="248" t="s">
        <v>767</v>
      </c>
      <c r="D665" s="243"/>
      <c r="E665" s="243"/>
      <c r="F665" s="243"/>
      <c r="G665" s="243"/>
      <c r="H665" s="222"/>
      <c r="I665" s="222"/>
      <c r="J665" s="222"/>
      <c r="K665" s="222"/>
      <c r="L665" s="222"/>
      <c r="M665" s="222"/>
      <c r="N665" s="221"/>
      <c r="O665" s="221"/>
      <c r="P665" s="221"/>
      <c r="Q665" s="221"/>
      <c r="R665" s="222"/>
      <c r="S665" s="222"/>
      <c r="T665" s="222"/>
      <c r="U665" s="222"/>
      <c r="V665" s="222"/>
      <c r="W665" s="222"/>
      <c r="X665" s="222"/>
      <c r="Y665" s="222"/>
      <c r="Z665" s="212"/>
      <c r="AA665" s="212"/>
      <c r="AB665" s="212"/>
      <c r="AC665" s="212"/>
      <c r="AD665" s="212"/>
      <c r="AE665" s="212"/>
      <c r="AF665" s="212"/>
      <c r="AG665" s="212" t="s">
        <v>157</v>
      </c>
      <c r="AH665" s="212"/>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ht="22.5" outlineLevel="1" x14ac:dyDescent="0.2">
      <c r="A666" s="236">
        <v>263</v>
      </c>
      <c r="B666" s="237" t="s">
        <v>810</v>
      </c>
      <c r="C666" s="247" t="s">
        <v>811</v>
      </c>
      <c r="D666" s="238" t="s">
        <v>278</v>
      </c>
      <c r="E666" s="239">
        <v>1</v>
      </c>
      <c r="F666" s="240">
        <v>238.5</v>
      </c>
      <c r="G666" s="241">
        <f>ROUND(E666*F666,2)</f>
        <v>238.5</v>
      </c>
      <c r="H666" s="240">
        <v>14.35</v>
      </c>
      <c r="I666" s="241">
        <f>ROUND(E666*H666,2)</f>
        <v>14.35</v>
      </c>
      <c r="J666" s="240">
        <v>224.15</v>
      </c>
      <c r="K666" s="241">
        <f>ROUND(E666*J666,2)</f>
        <v>224.15</v>
      </c>
      <c r="L666" s="241">
        <v>12</v>
      </c>
      <c r="M666" s="241">
        <f>G666*(1+L666/100)</f>
        <v>267.12</v>
      </c>
      <c r="N666" s="239">
        <v>4.8999999999999998E-4</v>
      </c>
      <c r="O666" s="239">
        <f>ROUND(E666*N666,2)</f>
        <v>0</v>
      </c>
      <c r="P666" s="239">
        <v>1.2999999999999999E-2</v>
      </c>
      <c r="Q666" s="239">
        <f>ROUND(E666*P666,2)</f>
        <v>0.01</v>
      </c>
      <c r="R666" s="241" t="s">
        <v>684</v>
      </c>
      <c r="S666" s="241" t="s">
        <v>151</v>
      </c>
      <c r="T666" s="242" t="s">
        <v>151</v>
      </c>
      <c r="U666" s="222">
        <v>0.43099999999999999</v>
      </c>
      <c r="V666" s="222">
        <f>ROUND(E666*U666,2)</f>
        <v>0.43</v>
      </c>
      <c r="W666" s="222"/>
      <c r="X666" s="222" t="s">
        <v>190</v>
      </c>
      <c r="Y666" s="222" t="s">
        <v>154</v>
      </c>
      <c r="Z666" s="212"/>
      <c r="AA666" s="212"/>
      <c r="AB666" s="212"/>
      <c r="AC666" s="212"/>
      <c r="AD666" s="212"/>
      <c r="AE666" s="212"/>
      <c r="AF666" s="212"/>
      <c r="AG666" s="212" t="s">
        <v>191</v>
      </c>
      <c r="AH666" s="212"/>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2" x14ac:dyDescent="0.2">
      <c r="A667" s="219"/>
      <c r="B667" s="220"/>
      <c r="C667" s="248" t="s">
        <v>767</v>
      </c>
      <c r="D667" s="243"/>
      <c r="E667" s="243"/>
      <c r="F667" s="243"/>
      <c r="G667" s="243"/>
      <c r="H667" s="222"/>
      <c r="I667" s="222"/>
      <c r="J667" s="222"/>
      <c r="K667" s="222"/>
      <c r="L667" s="222"/>
      <c r="M667" s="222"/>
      <c r="N667" s="221"/>
      <c r="O667" s="221"/>
      <c r="P667" s="221"/>
      <c r="Q667" s="221"/>
      <c r="R667" s="222"/>
      <c r="S667" s="222"/>
      <c r="T667" s="222"/>
      <c r="U667" s="222"/>
      <c r="V667" s="222"/>
      <c r="W667" s="222"/>
      <c r="X667" s="222"/>
      <c r="Y667" s="222"/>
      <c r="Z667" s="212"/>
      <c r="AA667" s="212"/>
      <c r="AB667" s="212"/>
      <c r="AC667" s="212"/>
      <c r="AD667" s="212"/>
      <c r="AE667" s="212"/>
      <c r="AF667" s="212"/>
      <c r="AG667" s="212" t="s">
        <v>157</v>
      </c>
      <c r="AH667" s="212"/>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ht="22.5" outlineLevel="1" x14ac:dyDescent="0.2">
      <c r="A668" s="236">
        <v>264</v>
      </c>
      <c r="B668" s="237" t="s">
        <v>812</v>
      </c>
      <c r="C668" s="247" t="s">
        <v>813</v>
      </c>
      <c r="D668" s="238" t="s">
        <v>278</v>
      </c>
      <c r="E668" s="239">
        <v>1</v>
      </c>
      <c r="F668" s="240">
        <v>238.5</v>
      </c>
      <c r="G668" s="241">
        <f>ROUND(E668*F668,2)</f>
        <v>238.5</v>
      </c>
      <c r="H668" s="240">
        <v>14.35</v>
      </c>
      <c r="I668" s="241">
        <f>ROUND(E668*H668,2)</f>
        <v>14.35</v>
      </c>
      <c r="J668" s="240">
        <v>224.15</v>
      </c>
      <c r="K668" s="241">
        <f>ROUND(E668*J668,2)</f>
        <v>224.15</v>
      </c>
      <c r="L668" s="241">
        <v>12</v>
      </c>
      <c r="M668" s="241">
        <f>G668*(1+L668/100)</f>
        <v>267.12</v>
      </c>
      <c r="N668" s="239">
        <v>4.8999999999999998E-4</v>
      </c>
      <c r="O668" s="239">
        <f>ROUND(E668*N668,2)</f>
        <v>0</v>
      </c>
      <c r="P668" s="239">
        <v>1.7999999999999999E-2</v>
      </c>
      <c r="Q668" s="239">
        <f>ROUND(E668*P668,2)</f>
        <v>0.02</v>
      </c>
      <c r="R668" s="241" t="s">
        <v>684</v>
      </c>
      <c r="S668" s="241" t="s">
        <v>151</v>
      </c>
      <c r="T668" s="242" t="s">
        <v>151</v>
      </c>
      <c r="U668" s="222">
        <v>0.43099999999999999</v>
      </c>
      <c r="V668" s="222">
        <f>ROUND(E668*U668,2)</f>
        <v>0.43</v>
      </c>
      <c r="W668" s="222"/>
      <c r="X668" s="222" t="s">
        <v>190</v>
      </c>
      <c r="Y668" s="222" t="s">
        <v>154</v>
      </c>
      <c r="Z668" s="212"/>
      <c r="AA668" s="212"/>
      <c r="AB668" s="212"/>
      <c r="AC668" s="212"/>
      <c r="AD668" s="212"/>
      <c r="AE668" s="212"/>
      <c r="AF668" s="212"/>
      <c r="AG668" s="212" t="s">
        <v>191</v>
      </c>
      <c r="AH668" s="212"/>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2" x14ac:dyDescent="0.2">
      <c r="A669" s="219"/>
      <c r="B669" s="220"/>
      <c r="C669" s="248" t="s">
        <v>767</v>
      </c>
      <c r="D669" s="243"/>
      <c r="E669" s="243"/>
      <c r="F669" s="243"/>
      <c r="G669" s="243"/>
      <c r="H669" s="222"/>
      <c r="I669" s="222"/>
      <c r="J669" s="222"/>
      <c r="K669" s="222"/>
      <c r="L669" s="222"/>
      <c r="M669" s="222"/>
      <c r="N669" s="221"/>
      <c r="O669" s="221"/>
      <c r="P669" s="221"/>
      <c r="Q669" s="221"/>
      <c r="R669" s="222"/>
      <c r="S669" s="222"/>
      <c r="T669" s="222"/>
      <c r="U669" s="222"/>
      <c r="V669" s="222"/>
      <c r="W669" s="222"/>
      <c r="X669" s="222"/>
      <c r="Y669" s="222"/>
      <c r="Z669" s="212"/>
      <c r="AA669" s="212"/>
      <c r="AB669" s="212"/>
      <c r="AC669" s="212"/>
      <c r="AD669" s="212"/>
      <c r="AE669" s="212"/>
      <c r="AF669" s="212"/>
      <c r="AG669" s="212" t="s">
        <v>157</v>
      </c>
      <c r="AH669" s="212"/>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ht="22.5" outlineLevel="1" x14ac:dyDescent="0.2">
      <c r="A670" s="236">
        <v>265</v>
      </c>
      <c r="B670" s="237" t="s">
        <v>814</v>
      </c>
      <c r="C670" s="247" t="s">
        <v>815</v>
      </c>
      <c r="D670" s="238" t="s">
        <v>278</v>
      </c>
      <c r="E670" s="239">
        <v>1</v>
      </c>
      <c r="F670" s="240">
        <v>405.5</v>
      </c>
      <c r="G670" s="241">
        <f>ROUND(E670*F670,2)</f>
        <v>405.5</v>
      </c>
      <c r="H670" s="240">
        <v>14.35</v>
      </c>
      <c r="I670" s="241">
        <f>ROUND(E670*H670,2)</f>
        <v>14.35</v>
      </c>
      <c r="J670" s="240">
        <v>391.15</v>
      </c>
      <c r="K670" s="241">
        <f>ROUND(E670*J670,2)</f>
        <v>391.15</v>
      </c>
      <c r="L670" s="241">
        <v>12</v>
      </c>
      <c r="M670" s="241">
        <f>G670*(1+L670/100)</f>
        <v>454.16</v>
      </c>
      <c r="N670" s="239">
        <v>4.8999999999999998E-4</v>
      </c>
      <c r="O670" s="239">
        <f>ROUND(E670*N670,2)</f>
        <v>0</v>
      </c>
      <c r="P670" s="239">
        <v>3.7999999999999999E-2</v>
      </c>
      <c r="Q670" s="239">
        <f>ROUND(E670*P670,2)</f>
        <v>0.04</v>
      </c>
      <c r="R670" s="241" t="s">
        <v>684</v>
      </c>
      <c r="S670" s="241" t="s">
        <v>151</v>
      </c>
      <c r="T670" s="242" t="s">
        <v>151</v>
      </c>
      <c r="U670" s="222">
        <v>0.76</v>
      </c>
      <c r="V670" s="222">
        <f>ROUND(E670*U670,2)</f>
        <v>0.76</v>
      </c>
      <c r="W670" s="222"/>
      <c r="X670" s="222" t="s">
        <v>190</v>
      </c>
      <c r="Y670" s="222" t="s">
        <v>154</v>
      </c>
      <c r="Z670" s="212"/>
      <c r="AA670" s="212"/>
      <c r="AB670" s="212"/>
      <c r="AC670" s="212"/>
      <c r="AD670" s="212"/>
      <c r="AE670" s="212"/>
      <c r="AF670" s="212"/>
      <c r="AG670" s="212" t="s">
        <v>191</v>
      </c>
      <c r="AH670" s="212"/>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2" x14ac:dyDescent="0.2">
      <c r="A671" s="219"/>
      <c r="B671" s="220"/>
      <c r="C671" s="248" t="s">
        <v>767</v>
      </c>
      <c r="D671" s="243"/>
      <c r="E671" s="243"/>
      <c r="F671" s="243"/>
      <c r="G671" s="243"/>
      <c r="H671" s="222"/>
      <c r="I671" s="222"/>
      <c r="J671" s="222"/>
      <c r="K671" s="222"/>
      <c r="L671" s="222"/>
      <c r="M671" s="222"/>
      <c r="N671" s="221"/>
      <c r="O671" s="221"/>
      <c r="P671" s="221"/>
      <c r="Q671" s="221"/>
      <c r="R671" s="222"/>
      <c r="S671" s="222"/>
      <c r="T671" s="222"/>
      <c r="U671" s="222"/>
      <c r="V671" s="222"/>
      <c r="W671" s="222"/>
      <c r="X671" s="222"/>
      <c r="Y671" s="222"/>
      <c r="Z671" s="212"/>
      <c r="AA671" s="212"/>
      <c r="AB671" s="212"/>
      <c r="AC671" s="212"/>
      <c r="AD671" s="212"/>
      <c r="AE671" s="212"/>
      <c r="AF671" s="212"/>
      <c r="AG671" s="212" t="s">
        <v>157</v>
      </c>
      <c r="AH671" s="212"/>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ht="22.5" outlineLevel="1" x14ac:dyDescent="0.2">
      <c r="A672" s="236">
        <v>266</v>
      </c>
      <c r="B672" s="237" t="s">
        <v>816</v>
      </c>
      <c r="C672" s="247" t="s">
        <v>817</v>
      </c>
      <c r="D672" s="238" t="s">
        <v>278</v>
      </c>
      <c r="E672" s="239">
        <v>1</v>
      </c>
      <c r="F672" s="240">
        <v>454</v>
      </c>
      <c r="G672" s="241">
        <f>ROUND(E672*F672,2)</f>
        <v>454</v>
      </c>
      <c r="H672" s="240">
        <v>14.35</v>
      </c>
      <c r="I672" s="241">
        <f>ROUND(E672*H672,2)</f>
        <v>14.35</v>
      </c>
      <c r="J672" s="240">
        <v>439.65</v>
      </c>
      <c r="K672" s="241">
        <f>ROUND(E672*J672,2)</f>
        <v>439.65</v>
      </c>
      <c r="L672" s="241">
        <v>12</v>
      </c>
      <c r="M672" s="241">
        <f>G672*(1+L672/100)</f>
        <v>508.48000000000008</v>
      </c>
      <c r="N672" s="239">
        <v>4.8999999999999998E-4</v>
      </c>
      <c r="O672" s="239">
        <f>ROUND(E672*N672,2)</f>
        <v>0</v>
      </c>
      <c r="P672" s="239">
        <v>0.04</v>
      </c>
      <c r="Q672" s="239">
        <f>ROUND(E672*P672,2)</f>
        <v>0.04</v>
      </c>
      <c r="R672" s="241" t="s">
        <v>684</v>
      </c>
      <c r="S672" s="241" t="s">
        <v>151</v>
      </c>
      <c r="T672" s="242" t="s">
        <v>151</v>
      </c>
      <c r="U672" s="222">
        <v>0.85499999999999998</v>
      </c>
      <c r="V672" s="222">
        <f>ROUND(E672*U672,2)</f>
        <v>0.86</v>
      </c>
      <c r="W672" s="222"/>
      <c r="X672" s="222" t="s">
        <v>190</v>
      </c>
      <c r="Y672" s="222" t="s">
        <v>154</v>
      </c>
      <c r="Z672" s="212"/>
      <c r="AA672" s="212"/>
      <c r="AB672" s="212"/>
      <c r="AC672" s="212"/>
      <c r="AD672" s="212"/>
      <c r="AE672" s="212"/>
      <c r="AF672" s="212"/>
      <c r="AG672" s="212" t="s">
        <v>191</v>
      </c>
      <c r="AH672" s="212"/>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2" x14ac:dyDescent="0.2">
      <c r="A673" s="219"/>
      <c r="B673" s="220"/>
      <c r="C673" s="248" t="s">
        <v>767</v>
      </c>
      <c r="D673" s="243"/>
      <c r="E673" s="243"/>
      <c r="F673" s="243"/>
      <c r="G673" s="243"/>
      <c r="H673" s="222"/>
      <c r="I673" s="222"/>
      <c r="J673" s="222"/>
      <c r="K673" s="222"/>
      <c r="L673" s="222"/>
      <c r="M673" s="222"/>
      <c r="N673" s="221"/>
      <c r="O673" s="221"/>
      <c r="P673" s="221"/>
      <c r="Q673" s="221"/>
      <c r="R673" s="222"/>
      <c r="S673" s="222"/>
      <c r="T673" s="222"/>
      <c r="U673" s="222"/>
      <c r="V673" s="222"/>
      <c r="W673" s="222"/>
      <c r="X673" s="222"/>
      <c r="Y673" s="222"/>
      <c r="Z673" s="212"/>
      <c r="AA673" s="212"/>
      <c r="AB673" s="212"/>
      <c r="AC673" s="212"/>
      <c r="AD673" s="212"/>
      <c r="AE673" s="212"/>
      <c r="AF673" s="212"/>
      <c r="AG673" s="212" t="s">
        <v>157</v>
      </c>
      <c r="AH673" s="212"/>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1" x14ac:dyDescent="0.2">
      <c r="A674" s="256">
        <v>267</v>
      </c>
      <c r="B674" s="257" t="s">
        <v>818</v>
      </c>
      <c r="C674" s="264" t="s">
        <v>819</v>
      </c>
      <c r="D674" s="258" t="s">
        <v>188</v>
      </c>
      <c r="E674" s="259">
        <v>1</v>
      </c>
      <c r="F674" s="260">
        <v>479</v>
      </c>
      <c r="G674" s="261">
        <f>ROUND(E674*F674,2)</f>
        <v>479</v>
      </c>
      <c r="H674" s="260">
        <v>0</v>
      </c>
      <c r="I674" s="261">
        <f>ROUND(E674*H674,2)</f>
        <v>0</v>
      </c>
      <c r="J674" s="260">
        <v>479</v>
      </c>
      <c r="K674" s="261">
        <f>ROUND(E674*J674,2)</f>
        <v>479</v>
      </c>
      <c r="L674" s="261">
        <v>12</v>
      </c>
      <c r="M674" s="261">
        <f>G674*(1+L674/100)</f>
        <v>536.48</v>
      </c>
      <c r="N674" s="259">
        <v>0</v>
      </c>
      <c r="O674" s="259">
        <f>ROUND(E674*N674,2)</f>
        <v>0</v>
      </c>
      <c r="P674" s="259">
        <v>2.2200000000000002E-3</v>
      </c>
      <c r="Q674" s="259">
        <f>ROUND(E674*P674,2)</f>
        <v>0</v>
      </c>
      <c r="R674" s="261" t="s">
        <v>684</v>
      </c>
      <c r="S674" s="261" t="s">
        <v>151</v>
      </c>
      <c r="T674" s="262" t="s">
        <v>151</v>
      </c>
      <c r="U674" s="222">
        <v>0.74399999999999999</v>
      </c>
      <c r="V674" s="222">
        <f>ROUND(E674*U674,2)</f>
        <v>0.74</v>
      </c>
      <c r="W674" s="222"/>
      <c r="X674" s="222" t="s">
        <v>190</v>
      </c>
      <c r="Y674" s="222" t="s">
        <v>154</v>
      </c>
      <c r="Z674" s="212"/>
      <c r="AA674" s="212"/>
      <c r="AB674" s="212"/>
      <c r="AC674" s="212"/>
      <c r="AD674" s="212"/>
      <c r="AE674" s="212"/>
      <c r="AF674" s="212"/>
      <c r="AG674" s="212" t="s">
        <v>191</v>
      </c>
      <c r="AH674" s="212"/>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ht="22.5" outlineLevel="1" x14ac:dyDescent="0.2">
      <c r="A675" s="256">
        <v>268</v>
      </c>
      <c r="B675" s="257" t="s">
        <v>820</v>
      </c>
      <c r="C675" s="264" t="s">
        <v>821</v>
      </c>
      <c r="D675" s="258" t="s">
        <v>188</v>
      </c>
      <c r="E675" s="259">
        <v>1</v>
      </c>
      <c r="F675" s="260">
        <v>623</v>
      </c>
      <c r="G675" s="261">
        <f>ROUND(E675*F675,2)</f>
        <v>623</v>
      </c>
      <c r="H675" s="260">
        <v>0</v>
      </c>
      <c r="I675" s="261">
        <f>ROUND(E675*H675,2)</f>
        <v>0</v>
      </c>
      <c r="J675" s="260">
        <v>623</v>
      </c>
      <c r="K675" s="261">
        <f>ROUND(E675*J675,2)</f>
        <v>623</v>
      </c>
      <c r="L675" s="261">
        <v>12</v>
      </c>
      <c r="M675" s="261">
        <f>G675*(1+L675/100)</f>
        <v>697.7600000000001</v>
      </c>
      <c r="N675" s="259">
        <v>0</v>
      </c>
      <c r="O675" s="259">
        <f>ROUND(E675*N675,2)</f>
        <v>0</v>
      </c>
      <c r="P675" s="259">
        <v>4.45E-3</v>
      </c>
      <c r="Q675" s="259">
        <f>ROUND(E675*P675,2)</f>
        <v>0</v>
      </c>
      <c r="R675" s="261" t="s">
        <v>684</v>
      </c>
      <c r="S675" s="261" t="s">
        <v>151</v>
      </c>
      <c r="T675" s="262" t="s">
        <v>151</v>
      </c>
      <c r="U675" s="222">
        <v>0.96799999999999997</v>
      </c>
      <c r="V675" s="222">
        <f>ROUND(E675*U675,2)</f>
        <v>0.97</v>
      </c>
      <c r="W675" s="222"/>
      <c r="X675" s="222" t="s">
        <v>190</v>
      </c>
      <c r="Y675" s="222" t="s">
        <v>154</v>
      </c>
      <c r="Z675" s="212"/>
      <c r="AA675" s="212"/>
      <c r="AB675" s="212"/>
      <c r="AC675" s="212"/>
      <c r="AD675" s="212"/>
      <c r="AE675" s="212"/>
      <c r="AF675" s="212"/>
      <c r="AG675" s="212" t="s">
        <v>191</v>
      </c>
      <c r="AH675" s="212"/>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1" x14ac:dyDescent="0.2">
      <c r="A676" s="256">
        <v>269</v>
      </c>
      <c r="B676" s="257" t="s">
        <v>822</v>
      </c>
      <c r="C676" s="264" t="s">
        <v>823</v>
      </c>
      <c r="D676" s="258" t="s">
        <v>188</v>
      </c>
      <c r="E676" s="259">
        <v>1</v>
      </c>
      <c r="F676" s="260">
        <v>878</v>
      </c>
      <c r="G676" s="261">
        <f>ROUND(E676*F676,2)</f>
        <v>878</v>
      </c>
      <c r="H676" s="260">
        <v>0</v>
      </c>
      <c r="I676" s="261">
        <f>ROUND(E676*H676,2)</f>
        <v>0</v>
      </c>
      <c r="J676" s="260">
        <v>878</v>
      </c>
      <c r="K676" s="261">
        <f>ROUND(E676*J676,2)</f>
        <v>878</v>
      </c>
      <c r="L676" s="261">
        <v>12</v>
      </c>
      <c r="M676" s="261">
        <f>G676*(1+L676/100)</f>
        <v>983.36000000000013</v>
      </c>
      <c r="N676" s="259">
        <v>0</v>
      </c>
      <c r="O676" s="259">
        <f>ROUND(E676*N676,2)</f>
        <v>0</v>
      </c>
      <c r="P676" s="259">
        <v>8.8999999999999999E-3</v>
      </c>
      <c r="Q676" s="259">
        <f>ROUND(E676*P676,2)</f>
        <v>0.01</v>
      </c>
      <c r="R676" s="261" t="s">
        <v>684</v>
      </c>
      <c r="S676" s="261" t="s">
        <v>151</v>
      </c>
      <c r="T676" s="262" t="s">
        <v>151</v>
      </c>
      <c r="U676" s="222">
        <v>1.3640000000000001</v>
      </c>
      <c r="V676" s="222">
        <f>ROUND(E676*U676,2)</f>
        <v>1.36</v>
      </c>
      <c r="W676" s="222"/>
      <c r="X676" s="222" t="s">
        <v>190</v>
      </c>
      <c r="Y676" s="222" t="s">
        <v>154</v>
      </c>
      <c r="Z676" s="212"/>
      <c r="AA676" s="212"/>
      <c r="AB676" s="212"/>
      <c r="AC676" s="212"/>
      <c r="AD676" s="212"/>
      <c r="AE676" s="212"/>
      <c r="AF676" s="212"/>
      <c r="AG676" s="212" t="s">
        <v>191</v>
      </c>
      <c r="AH676" s="212"/>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1" x14ac:dyDescent="0.2">
      <c r="A677" s="256">
        <v>270</v>
      </c>
      <c r="B677" s="257" t="s">
        <v>824</v>
      </c>
      <c r="C677" s="264" t="s">
        <v>825</v>
      </c>
      <c r="D677" s="258" t="s">
        <v>188</v>
      </c>
      <c r="E677" s="259">
        <v>1</v>
      </c>
      <c r="F677" s="260">
        <v>502</v>
      </c>
      <c r="G677" s="261">
        <f>ROUND(E677*F677,2)</f>
        <v>502</v>
      </c>
      <c r="H677" s="260">
        <v>0</v>
      </c>
      <c r="I677" s="261">
        <f>ROUND(E677*H677,2)</f>
        <v>0</v>
      </c>
      <c r="J677" s="260">
        <v>502</v>
      </c>
      <c r="K677" s="261">
        <f>ROUND(E677*J677,2)</f>
        <v>502</v>
      </c>
      <c r="L677" s="261">
        <v>12</v>
      </c>
      <c r="M677" s="261">
        <f>G677*(1+L677/100)</f>
        <v>562.24</v>
      </c>
      <c r="N677" s="259">
        <v>0</v>
      </c>
      <c r="O677" s="259">
        <f>ROUND(E677*N677,2)</f>
        <v>0</v>
      </c>
      <c r="P677" s="259">
        <v>2.2200000000000002E-3</v>
      </c>
      <c r="Q677" s="259">
        <f>ROUND(E677*P677,2)</f>
        <v>0</v>
      </c>
      <c r="R677" s="261" t="s">
        <v>684</v>
      </c>
      <c r="S677" s="261" t="s">
        <v>151</v>
      </c>
      <c r="T677" s="262" t="s">
        <v>151</v>
      </c>
      <c r="U677" s="222">
        <v>0.78</v>
      </c>
      <c r="V677" s="222">
        <f>ROUND(E677*U677,2)</f>
        <v>0.78</v>
      </c>
      <c r="W677" s="222"/>
      <c r="X677" s="222" t="s">
        <v>190</v>
      </c>
      <c r="Y677" s="222" t="s">
        <v>154</v>
      </c>
      <c r="Z677" s="212"/>
      <c r="AA677" s="212"/>
      <c r="AB677" s="212"/>
      <c r="AC677" s="212"/>
      <c r="AD677" s="212"/>
      <c r="AE677" s="212"/>
      <c r="AF677" s="212"/>
      <c r="AG677" s="212" t="s">
        <v>191</v>
      </c>
      <c r="AH677" s="212"/>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ht="22.5" outlineLevel="1" x14ac:dyDescent="0.2">
      <c r="A678" s="256">
        <v>271</v>
      </c>
      <c r="B678" s="257" t="s">
        <v>826</v>
      </c>
      <c r="C678" s="264" t="s">
        <v>827</v>
      </c>
      <c r="D678" s="258" t="s">
        <v>188</v>
      </c>
      <c r="E678" s="259">
        <v>1</v>
      </c>
      <c r="F678" s="260">
        <v>663</v>
      </c>
      <c r="G678" s="261">
        <f>ROUND(E678*F678,2)</f>
        <v>663</v>
      </c>
      <c r="H678" s="260">
        <v>0</v>
      </c>
      <c r="I678" s="261">
        <f>ROUND(E678*H678,2)</f>
        <v>0</v>
      </c>
      <c r="J678" s="260">
        <v>663</v>
      </c>
      <c r="K678" s="261">
        <f>ROUND(E678*J678,2)</f>
        <v>663</v>
      </c>
      <c r="L678" s="261">
        <v>12</v>
      </c>
      <c r="M678" s="261">
        <f>G678*(1+L678/100)</f>
        <v>742.56000000000006</v>
      </c>
      <c r="N678" s="259">
        <v>0</v>
      </c>
      <c r="O678" s="259">
        <f>ROUND(E678*N678,2)</f>
        <v>0</v>
      </c>
      <c r="P678" s="259">
        <v>4.45E-3</v>
      </c>
      <c r="Q678" s="259">
        <f>ROUND(E678*P678,2)</f>
        <v>0</v>
      </c>
      <c r="R678" s="261" t="s">
        <v>684</v>
      </c>
      <c r="S678" s="261" t="s">
        <v>151</v>
      </c>
      <c r="T678" s="262" t="s">
        <v>151</v>
      </c>
      <c r="U678" s="222">
        <v>1.03</v>
      </c>
      <c r="V678" s="222">
        <f>ROUND(E678*U678,2)</f>
        <v>1.03</v>
      </c>
      <c r="W678" s="222"/>
      <c r="X678" s="222" t="s">
        <v>190</v>
      </c>
      <c r="Y678" s="222" t="s">
        <v>154</v>
      </c>
      <c r="Z678" s="212"/>
      <c r="AA678" s="212"/>
      <c r="AB678" s="212"/>
      <c r="AC678" s="212"/>
      <c r="AD678" s="212"/>
      <c r="AE678" s="212"/>
      <c r="AF678" s="212"/>
      <c r="AG678" s="212" t="s">
        <v>191</v>
      </c>
      <c r="AH678" s="212"/>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ht="22.5" outlineLevel="1" x14ac:dyDescent="0.2">
      <c r="A679" s="256">
        <v>272</v>
      </c>
      <c r="B679" s="257" t="s">
        <v>828</v>
      </c>
      <c r="C679" s="264" t="s">
        <v>829</v>
      </c>
      <c r="D679" s="258" t="s">
        <v>188</v>
      </c>
      <c r="E679" s="259">
        <v>1</v>
      </c>
      <c r="F679" s="260">
        <v>901</v>
      </c>
      <c r="G679" s="261">
        <f>ROUND(E679*F679,2)</f>
        <v>901</v>
      </c>
      <c r="H679" s="260">
        <v>0</v>
      </c>
      <c r="I679" s="261">
        <f>ROUND(E679*H679,2)</f>
        <v>0</v>
      </c>
      <c r="J679" s="260">
        <v>901</v>
      </c>
      <c r="K679" s="261">
        <f>ROUND(E679*J679,2)</f>
        <v>901</v>
      </c>
      <c r="L679" s="261">
        <v>12</v>
      </c>
      <c r="M679" s="261">
        <f>G679*(1+L679/100)</f>
        <v>1009.1200000000001</v>
      </c>
      <c r="N679" s="259">
        <v>0</v>
      </c>
      <c r="O679" s="259">
        <f>ROUND(E679*N679,2)</f>
        <v>0</v>
      </c>
      <c r="P679" s="259">
        <v>8.8999999999999999E-3</v>
      </c>
      <c r="Q679" s="259">
        <f>ROUND(E679*P679,2)</f>
        <v>0.01</v>
      </c>
      <c r="R679" s="261" t="s">
        <v>684</v>
      </c>
      <c r="S679" s="261" t="s">
        <v>151</v>
      </c>
      <c r="T679" s="262" t="s">
        <v>151</v>
      </c>
      <c r="U679" s="222">
        <v>1.4</v>
      </c>
      <c r="V679" s="222">
        <f>ROUND(E679*U679,2)</f>
        <v>1.4</v>
      </c>
      <c r="W679" s="222"/>
      <c r="X679" s="222" t="s">
        <v>190</v>
      </c>
      <c r="Y679" s="222" t="s">
        <v>154</v>
      </c>
      <c r="Z679" s="212"/>
      <c r="AA679" s="212"/>
      <c r="AB679" s="212"/>
      <c r="AC679" s="212"/>
      <c r="AD679" s="212"/>
      <c r="AE679" s="212"/>
      <c r="AF679" s="212"/>
      <c r="AG679" s="212" t="s">
        <v>191</v>
      </c>
      <c r="AH679" s="212"/>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ht="22.5" outlineLevel="1" x14ac:dyDescent="0.2">
      <c r="A680" s="236">
        <v>273</v>
      </c>
      <c r="B680" s="237" t="s">
        <v>830</v>
      </c>
      <c r="C680" s="247" t="s">
        <v>831</v>
      </c>
      <c r="D680" s="238" t="s">
        <v>278</v>
      </c>
      <c r="E680" s="239">
        <v>1</v>
      </c>
      <c r="F680" s="240">
        <v>58.8</v>
      </c>
      <c r="G680" s="241">
        <f>ROUND(E680*F680,2)</f>
        <v>58.8</v>
      </c>
      <c r="H680" s="240">
        <v>14.35</v>
      </c>
      <c r="I680" s="241">
        <f>ROUND(E680*H680,2)</f>
        <v>14.35</v>
      </c>
      <c r="J680" s="240">
        <v>44.45</v>
      </c>
      <c r="K680" s="241">
        <f>ROUND(E680*J680,2)</f>
        <v>44.45</v>
      </c>
      <c r="L680" s="241">
        <v>12</v>
      </c>
      <c r="M680" s="241">
        <f>G680*(1+L680/100)</f>
        <v>65.856000000000009</v>
      </c>
      <c r="N680" s="239">
        <v>4.8999999999999998E-4</v>
      </c>
      <c r="O680" s="239">
        <f>ROUND(E680*N680,2)</f>
        <v>0</v>
      </c>
      <c r="P680" s="239">
        <v>1E-3</v>
      </c>
      <c r="Q680" s="239">
        <f>ROUND(E680*P680,2)</f>
        <v>0</v>
      </c>
      <c r="R680" s="241" t="s">
        <v>684</v>
      </c>
      <c r="S680" s="241" t="s">
        <v>151</v>
      </c>
      <c r="T680" s="242" t="s">
        <v>151</v>
      </c>
      <c r="U680" s="222">
        <v>7.8E-2</v>
      </c>
      <c r="V680" s="222">
        <f>ROUND(E680*U680,2)</f>
        <v>0.08</v>
      </c>
      <c r="W680" s="222"/>
      <c r="X680" s="222" t="s">
        <v>190</v>
      </c>
      <c r="Y680" s="222" t="s">
        <v>154</v>
      </c>
      <c r="Z680" s="212"/>
      <c r="AA680" s="212"/>
      <c r="AB680" s="212"/>
      <c r="AC680" s="212"/>
      <c r="AD680" s="212"/>
      <c r="AE680" s="212"/>
      <c r="AF680" s="212"/>
      <c r="AG680" s="212" t="s">
        <v>191</v>
      </c>
      <c r="AH680" s="212"/>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2" x14ac:dyDescent="0.2">
      <c r="A681" s="219"/>
      <c r="B681" s="220"/>
      <c r="C681" s="263" t="s">
        <v>709</v>
      </c>
      <c r="D681" s="255"/>
      <c r="E681" s="255"/>
      <c r="F681" s="255"/>
      <c r="G681" s="255"/>
      <c r="H681" s="222"/>
      <c r="I681" s="222"/>
      <c r="J681" s="222"/>
      <c r="K681" s="222"/>
      <c r="L681" s="222"/>
      <c r="M681" s="222"/>
      <c r="N681" s="221"/>
      <c r="O681" s="221"/>
      <c r="P681" s="221"/>
      <c r="Q681" s="221"/>
      <c r="R681" s="222"/>
      <c r="S681" s="222"/>
      <c r="T681" s="222"/>
      <c r="U681" s="222"/>
      <c r="V681" s="222"/>
      <c r="W681" s="222"/>
      <c r="X681" s="222"/>
      <c r="Y681" s="222"/>
      <c r="Z681" s="212"/>
      <c r="AA681" s="212"/>
      <c r="AB681" s="212"/>
      <c r="AC681" s="212"/>
      <c r="AD681" s="212"/>
      <c r="AE681" s="212"/>
      <c r="AF681" s="212"/>
      <c r="AG681" s="212" t="s">
        <v>193</v>
      </c>
      <c r="AH681" s="212"/>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2" x14ac:dyDescent="0.2">
      <c r="A682" s="219"/>
      <c r="B682" s="220"/>
      <c r="C682" s="249" t="s">
        <v>767</v>
      </c>
      <c r="D682" s="244"/>
      <c r="E682" s="244"/>
      <c r="F682" s="244"/>
      <c r="G682" s="244"/>
      <c r="H682" s="222"/>
      <c r="I682" s="222"/>
      <c r="J682" s="222"/>
      <c r="K682" s="222"/>
      <c r="L682" s="222"/>
      <c r="M682" s="222"/>
      <c r="N682" s="221"/>
      <c r="O682" s="221"/>
      <c r="P682" s="221"/>
      <c r="Q682" s="221"/>
      <c r="R682" s="222"/>
      <c r="S682" s="222"/>
      <c r="T682" s="222"/>
      <c r="U682" s="222"/>
      <c r="V682" s="222"/>
      <c r="W682" s="222"/>
      <c r="X682" s="222"/>
      <c r="Y682" s="222"/>
      <c r="Z682" s="212"/>
      <c r="AA682" s="212"/>
      <c r="AB682" s="212"/>
      <c r="AC682" s="212"/>
      <c r="AD682" s="212"/>
      <c r="AE682" s="212"/>
      <c r="AF682" s="212"/>
      <c r="AG682" s="212" t="s">
        <v>157</v>
      </c>
      <c r="AH682" s="212"/>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ht="22.5" outlineLevel="1" x14ac:dyDescent="0.2">
      <c r="A683" s="236">
        <v>274</v>
      </c>
      <c r="B683" s="237" t="s">
        <v>832</v>
      </c>
      <c r="C683" s="247" t="s">
        <v>833</v>
      </c>
      <c r="D683" s="238" t="s">
        <v>278</v>
      </c>
      <c r="E683" s="239">
        <v>1</v>
      </c>
      <c r="F683" s="240">
        <v>60.8</v>
      </c>
      <c r="G683" s="241">
        <f>ROUND(E683*F683,2)</f>
        <v>60.8</v>
      </c>
      <c r="H683" s="240">
        <v>14.35</v>
      </c>
      <c r="I683" s="241">
        <f>ROUND(E683*H683,2)</f>
        <v>14.35</v>
      </c>
      <c r="J683" s="240">
        <v>46.45</v>
      </c>
      <c r="K683" s="241">
        <f>ROUND(E683*J683,2)</f>
        <v>46.45</v>
      </c>
      <c r="L683" s="241">
        <v>12</v>
      </c>
      <c r="M683" s="241">
        <f>G683*(1+L683/100)</f>
        <v>68.096000000000004</v>
      </c>
      <c r="N683" s="239">
        <v>4.8999999999999998E-4</v>
      </c>
      <c r="O683" s="239">
        <f>ROUND(E683*N683,2)</f>
        <v>0</v>
      </c>
      <c r="P683" s="239">
        <v>2E-3</v>
      </c>
      <c r="Q683" s="239">
        <f>ROUND(E683*P683,2)</f>
        <v>0</v>
      </c>
      <c r="R683" s="241" t="s">
        <v>684</v>
      </c>
      <c r="S683" s="241" t="s">
        <v>151</v>
      </c>
      <c r="T683" s="242" t="s">
        <v>151</v>
      </c>
      <c r="U683" s="222">
        <v>8.2000000000000003E-2</v>
      </c>
      <c r="V683" s="222">
        <f>ROUND(E683*U683,2)</f>
        <v>0.08</v>
      </c>
      <c r="W683" s="222"/>
      <c r="X683" s="222" t="s">
        <v>190</v>
      </c>
      <c r="Y683" s="222" t="s">
        <v>154</v>
      </c>
      <c r="Z683" s="212"/>
      <c r="AA683" s="212"/>
      <c r="AB683" s="212"/>
      <c r="AC683" s="212"/>
      <c r="AD683" s="212"/>
      <c r="AE683" s="212"/>
      <c r="AF683" s="212"/>
      <c r="AG683" s="212" t="s">
        <v>191</v>
      </c>
      <c r="AH683" s="212"/>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2" x14ac:dyDescent="0.2">
      <c r="A684" s="219"/>
      <c r="B684" s="220"/>
      <c r="C684" s="263" t="s">
        <v>709</v>
      </c>
      <c r="D684" s="255"/>
      <c r="E684" s="255"/>
      <c r="F684" s="255"/>
      <c r="G684" s="255"/>
      <c r="H684" s="222"/>
      <c r="I684" s="222"/>
      <c r="J684" s="222"/>
      <c r="K684" s="222"/>
      <c r="L684" s="222"/>
      <c r="M684" s="222"/>
      <c r="N684" s="221"/>
      <c r="O684" s="221"/>
      <c r="P684" s="221"/>
      <c r="Q684" s="221"/>
      <c r="R684" s="222"/>
      <c r="S684" s="222"/>
      <c r="T684" s="222"/>
      <c r="U684" s="222"/>
      <c r="V684" s="222"/>
      <c r="W684" s="222"/>
      <c r="X684" s="222"/>
      <c r="Y684" s="222"/>
      <c r="Z684" s="212"/>
      <c r="AA684" s="212"/>
      <c r="AB684" s="212"/>
      <c r="AC684" s="212"/>
      <c r="AD684" s="212"/>
      <c r="AE684" s="212"/>
      <c r="AF684" s="212"/>
      <c r="AG684" s="212" t="s">
        <v>193</v>
      </c>
      <c r="AH684" s="212"/>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2" x14ac:dyDescent="0.2">
      <c r="A685" s="219"/>
      <c r="B685" s="220"/>
      <c r="C685" s="249" t="s">
        <v>767</v>
      </c>
      <c r="D685" s="244"/>
      <c r="E685" s="244"/>
      <c r="F685" s="244"/>
      <c r="G685" s="244"/>
      <c r="H685" s="222"/>
      <c r="I685" s="222"/>
      <c r="J685" s="222"/>
      <c r="K685" s="222"/>
      <c r="L685" s="222"/>
      <c r="M685" s="222"/>
      <c r="N685" s="221"/>
      <c r="O685" s="221"/>
      <c r="P685" s="221"/>
      <c r="Q685" s="221"/>
      <c r="R685" s="222"/>
      <c r="S685" s="222"/>
      <c r="T685" s="222"/>
      <c r="U685" s="222"/>
      <c r="V685" s="222"/>
      <c r="W685" s="222"/>
      <c r="X685" s="222"/>
      <c r="Y685" s="222"/>
      <c r="Z685" s="212"/>
      <c r="AA685" s="212"/>
      <c r="AB685" s="212"/>
      <c r="AC685" s="212"/>
      <c r="AD685" s="212"/>
      <c r="AE685" s="212"/>
      <c r="AF685" s="212"/>
      <c r="AG685" s="212" t="s">
        <v>157</v>
      </c>
      <c r="AH685" s="212"/>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ht="22.5" outlineLevel="1" x14ac:dyDescent="0.2">
      <c r="A686" s="236">
        <v>275</v>
      </c>
      <c r="B686" s="237" t="s">
        <v>834</v>
      </c>
      <c r="C686" s="247" t="s">
        <v>835</v>
      </c>
      <c r="D686" s="238" t="s">
        <v>278</v>
      </c>
      <c r="E686" s="239">
        <v>1</v>
      </c>
      <c r="F686" s="240">
        <v>62.8</v>
      </c>
      <c r="G686" s="241">
        <f>ROUND(E686*F686,2)</f>
        <v>62.8</v>
      </c>
      <c r="H686" s="240">
        <v>14.35</v>
      </c>
      <c r="I686" s="241">
        <f>ROUND(E686*H686,2)</f>
        <v>14.35</v>
      </c>
      <c r="J686" s="240">
        <v>48.45</v>
      </c>
      <c r="K686" s="241">
        <f>ROUND(E686*J686,2)</f>
        <v>48.45</v>
      </c>
      <c r="L686" s="241">
        <v>12</v>
      </c>
      <c r="M686" s="241">
        <f>G686*(1+L686/100)</f>
        <v>70.335999999999999</v>
      </c>
      <c r="N686" s="239">
        <v>4.8999999999999998E-4</v>
      </c>
      <c r="O686" s="239">
        <f>ROUND(E686*N686,2)</f>
        <v>0</v>
      </c>
      <c r="P686" s="239">
        <v>2E-3</v>
      </c>
      <c r="Q686" s="239">
        <f>ROUND(E686*P686,2)</f>
        <v>0</v>
      </c>
      <c r="R686" s="241" t="s">
        <v>684</v>
      </c>
      <c r="S686" s="241" t="s">
        <v>151</v>
      </c>
      <c r="T686" s="242" t="s">
        <v>151</v>
      </c>
      <c r="U686" s="222">
        <v>8.5999999999999993E-2</v>
      </c>
      <c r="V686" s="222">
        <f>ROUND(E686*U686,2)</f>
        <v>0.09</v>
      </c>
      <c r="W686" s="222"/>
      <c r="X686" s="222" t="s">
        <v>190</v>
      </c>
      <c r="Y686" s="222" t="s">
        <v>154</v>
      </c>
      <c r="Z686" s="212"/>
      <c r="AA686" s="212"/>
      <c r="AB686" s="212"/>
      <c r="AC686" s="212"/>
      <c r="AD686" s="212"/>
      <c r="AE686" s="212"/>
      <c r="AF686" s="212"/>
      <c r="AG686" s="212" t="s">
        <v>191</v>
      </c>
      <c r="AH686" s="212"/>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2" x14ac:dyDescent="0.2">
      <c r="A687" s="219"/>
      <c r="B687" s="220"/>
      <c r="C687" s="263" t="s">
        <v>709</v>
      </c>
      <c r="D687" s="255"/>
      <c r="E687" s="255"/>
      <c r="F687" s="255"/>
      <c r="G687" s="255"/>
      <c r="H687" s="222"/>
      <c r="I687" s="222"/>
      <c r="J687" s="222"/>
      <c r="K687" s="222"/>
      <c r="L687" s="222"/>
      <c r="M687" s="222"/>
      <c r="N687" s="221"/>
      <c r="O687" s="221"/>
      <c r="P687" s="221"/>
      <c r="Q687" s="221"/>
      <c r="R687" s="222"/>
      <c r="S687" s="222"/>
      <c r="T687" s="222"/>
      <c r="U687" s="222"/>
      <c r="V687" s="222"/>
      <c r="W687" s="222"/>
      <c r="X687" s="222"/>
      <c r="Y687" s="222"/>
      <c r="Z687" s="212"/>
      <c r="AA687" s="212"/>
      <c r="AB687" s="212"/>
      <c r="AC687" s="212"/>
      <c r="AD687" s="212"/>
      <c r="AE687" s="212"/>
      <c r="AF687" s="212"/>
      <c r="AG687" s="212" t="s">
        <v>193</v>
      </c>
      <c r="AH687" s="212"/>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2" x14ac:dyDescent="0.2">
      <c r="A688" s="219"/>
      <c r="B688" s="220"/>
      <c r="C688" s="249" t="s">
        <v>767</v>
      </c>
      <c r="D688" s="244"/>
      <c r="E688" s="244"/>
      <c r="F688" s="244"/>
      <c r="G688" s="244"/>
      <c r="H688" s="222"/>
      <c r="I688" s="222"/>
      <c r="J688" s="222"/>
      <c r="K688" s="222"/>
      <c r="L688" s="222"/>
      <c r="M688" s="222"/>
      <c r="N688" s="221"/>
      <c r="O688" s="221"/>
      <c r="P688" s="221"/>
      <c r="Q688" s="221"/>
      <c r="R688" s="222"/>
      <c r="S688" s="222"/>
      <c r="T688" s="222"/>
      <c r="U688" s="222"/>
      <c r="V688" s="222"/>
      <c r="W688" s="222"/>
      <c r="X688" s="222"/>
      <c r="Y688" s="222"/>
      <c r="Z688" s="212"/>
      <c r="AA688" s="212"/>
      <c r="AB688" s="212"/>
      <c r="AC688" s="212"/>
      <c r="AD688" s="212"/>
      <c r="AE688" s="212"/>
      <c r="AF688" s="212"/>
      <c r="AG688" s="212" t="s">
        <v>157</v>
      </c>
      <c r="AH688" s="212"/>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ht="22.5" outlineLevel="1" x14ac:dyDescent="0.2">
      <c r="A689" s="236">
        <v>276</v>
      </c>
      <c r="B689" s="237" t="s">
        <v>836</v>
      </c>
      <c r="C689" s="247" t="s">
        <v>837</v>
      </c>
      <c r="D689" s="238" t="s">
        <v>278</v>
      </c>
      <c r="E689" s="239">
        <v>1</v>
      </c>
      <c r="F689" s="240">
        <v>71.5</v>
      </c>
      <c r="G689" s="241">
        <f>ROUND(E689*F689,2)</f>
        <v>71.5</v>
      </c>
      <c r="H689" s="240">
        <v>14.35</v>
      </c>
      <c r="I689" s="241">
        <f>ROUND(E689*H689,2)</f>
        <v>14.35</v>
      </c>
      <c r="J689" s="240">
        <v>57.15</v>
      </c>
      <c r="K689" s="241">
        <f>ROUND(E689*J689,2)</f>
        <v>57.15</v>
      </c>
      <c r="L689" s="241">
        <v>12</v>
      </c>
      <c r="M689" s="241">
        <f>G689*(1+L689/100)</f>
        <v>80.080000000000013</v>
      </c>
      <c r="N689" s="239">
        <v>4.8999999999999998E-4</v>
      </c>
      <c r="O689" s="239">
        <f>ROUND(E689*N689,2)</f>
        <v>0</v>
      </c>
      <c r="P689" s="239">
        <v>3.0000000000000001E-3</v>
      </c>
      <c r="Q689" s="239">
        <f>ROUND(E689*P689,2)</f>
        <v>0</v>
      </c>
      <c r="R689" s="241" t="s">
        <v>684</v>
      </c>
      <c r="S689" s="241" t="s">
        <v>151</v>
      </c>
      <c r="T689" s="242" t="s">
        <v>151</v>
      </c>
      <c r="U689" s="222">
        <v>0.10299999999999999</v>
      </c>
      <c r="V689" s="222">
        <f>ROUND(E689*U689,2)</f>
        <v>0.1</v>
      </c>
      <c r="W689" s="222"/>
      <c r="X689" s="222" t="s">
        <v>190</v>
      </c>
      <c r="Y689" s="222" t="s">
        <v>154</v>
      </c>
      <c r="Z689" s="212"/>
      <c r="AA689" s="212"/>
      <c r="AB689" s="212"/>
      <c r="AC689" s="212"/>
      <c r="AD689" s="212"/>
      <c r="AE689" s="212"/>
      <c r="AF689" s="212"/>
      <c r="AG689" s="212" t="s">
        <v>191</v>
      </c>
      <c r="AH689" s="212"/>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2" x14ac:dyDescent="0.2">
      <c r="A690" s="219"/>
      <c r="B690" s="220"/>
      <c r="C690" s="263" t="s">
        <v>709</v>
      </c>
      <c r="D690" s="255"/>
      <c r="E690" s="255"/>
      <c r="F690" s="255"/>
      <c r="G690" s="255"/>
      <c r="H690" s="222"/>
      <c r="I690" s="222"/>
      <c r="J690" s="222"/>
      <c r="K690" s="222"/>
      <c r="L690" s="222"/>
      <c r="M690" s="222"/>
      <c r="N690" s="221"/>
      <c r="O690" s="221"/>
      <c r="P690" s="221"/>
      <c r="Q690" s="221"/>
      <c r="R690" s="222"/>
      <c r="S690" s="222"/>
      <c r="T690" s="222"/>
      <c r="U690" s="222"/>
      <c r="V690" s="222"/>
      <c r="W690" s="222"/>
      <c r="X690" s="222"/>
      <c r="Y690" s="222"/>
      <c r="Z690" s="212"/>
      <c r="AA690" s="212"/>
      <c r="AB690" s="212"/>
      <c r="AC690" s="212"/>
      <c r="AD690" s="212"/>
      <c r="AE690" s="212"/>
      <c r="AF690" s="212"/>
      <c r="AG690" s="212" t="s">
        <v>193</v>
      </c>
      <c r="AH690" s="212"/>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2" x14ac:dyDescent="0.2">
      <c r="A691" s="219"/>
      <c r="B691" s="220"/>
      <c r="C691" s="249" t="s">
        <v>767</v>
      </c>
      <c r="D691" s="244"/>
      <c r="E691" s="244"/>
      <c r="F691" s="244"/>
      <c r="G691" s="244"/>
      <c r="H691" s="222"/>
      <c r="I691" s="222"/>
      <c r="J691" s="222"/>
      <c r="K691" s="222"/>
      <c r="L691" s="222"/>
      <c r="M691" s="222"/>
      <c r="N691" s="221"/>
      <c r="O691" s="221"/>
      <c r="P691" s="221"/>
      <c r="Q691" s="221"/>
      <c r="R691" s="222"/>
      <c r="S691" s="222"/>
      <c r="T691" s="222"/>
      <c r="U691" s="222"/>
      <c r="V691" s="222"/>
      <c r="W691" s="222"/>
      <c r="X691" s="222"/>
      <c r="Y691" s="222"/>
      <c r="Z691" s="212"/>
      <c r="AA691" s="212"/>
      <c r="AB691" s="212"/>
      <c r="AC691" s="212"/>
      <c r="AD691" s="212"/>
      <c r="AE691" s="212"/>
      <c r="AF691" s="212"/>
      <c r="AG691" s="212" t="s">
        <v>157</v>
      </c>
      <c r="AH691" s="212"/>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ht="22.5" outlineLevel="1" x14ac:dyDescent="0.2">
      <c r="A692" s="236">
        <v>277</v>
      </c>
      <c r="B692" s="237" t="s">
        <v>838</v>
      </c>
      <c r="C692" s="247" t="s">
        <v>839</v>
      </c>
      <c r="D692" s="238" t="s">
        <v>278</v>
      </c>
      <c r="E692" s="239">
        <v>1</v>
      </c>
      <c r="F692" s="240">
        <v>79.599999999999994</v>
      </c>
      <c r="G692" s="241">
        <f>ROUND(E692*F692,2)</f>
        <v>79.599999999999994</v>
      </c>
      <c r="H692" s="240">
        <v>14.35</v>
      </c>
      <c r="I692" s="241">
        <f>ROUND(E692*H692,2)</f>
        <v>14.35</v>
      </c>
      <c r="J692" s="240">
        <v>65.25</v>
      </c>
      <c r="K692" s="241">
        <f>ROUND(E692*J692,2)</f>
        <v>65.25</v>
      </c>
      <c r="L692" s="241">
        <v>12</v>
      </c>
      <c r="M692" s="241">
        <f>G692*(1+L692/100)</f>
        <v>89.152000000000001</v>
      </c>
      <c r="N692" s="239">
        <v>4.8999999999999998E-4</v>
      </c>
      <c r="O692" s="239">
        <f>ROUND(E692*N692,2)</f>
        <v>0</v>
      </c>
      <c r="P692" s="239">
        <v>5.0000000000000001E-3</v>
      </c>
      <c r="Q692" s="239">
        <f>ROUND(E692*P692,2)</f>
        <v>0.01</v>
      </c>
      <c r="R692" s="241" t="s">
        <v>684</v>
      </c>
      <c r="S692" s="241" t="s">
        <v>151</v>
      </c>
      <c r="T692" s="242" t="s">
        <v>151</v>
      </c>
      <c r="U692" s="222">
        <v>0.11899999999999999</v>
      </c>
      <c r="V692" s="222">
        <f>ROUND(E692*U692,2)</f>
        <v>0.12</v>
      </c>
      <c r="W692" s="222"/>
      <c r="X692" s="222" t="s">
        <v>190</v>
      </c>
      <c r="Y692" s="222" t="s">
        <v>154</v>
      </c>
      <c r="Z692" s="212"/>
      <c r="AA692" s="212"/>
      <c r="AB692" s="212"/>
      <c r="AC692" s="212"/>
      <c r="AD692" s="212"/>
      <c r="AE692" s="212"/>
      <c r="AF692" s="212"/>
      <c r="AG692" s="212" t="s">
        <v>191</v>
      </c>
      <c r="AH692" s="212"/>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2" x14ac:dyDescent="0.2">
      <c r="A693" s="219"/>
      <c r="B693" s="220"/>
      <c r="C693" s="263" t="s">
        <v>709</v>
      </c>
      <c r="D693" s="255"/>
      <c r="E693" s="255"/>
      <c r="F693" s="255"/>
      <c r="G693" s="255"/>
      <c r="H693" s="222"/>
      <c r="I693" s="222"/>
      <c r="J693" s="222"/>
      <c r="K693" s="222"/>
      <c r="L693" s="222"/>
      <c r="M693" s="222"/>
      <c r="N693" s="221"/>
      <c r="O693" s="221"/>
      <c r="P693" s="221"/>
      <c r="Q693" s="221"/>
      <c r="R693" s="222"/>
      <c r="S693" s="222"/>
      <c r="T693" s="222"/>
      <c r="U693" s="222"/>
      <c r="V693" s="222"/>
      <c r="W693" s="222"/>
      <c r="X693" s="222"/>
      <c r="Y693" s="222"/>
      <c r="Z693" s="212"/>
      <c r="AA693" s="212"/>
      <c r="AB693" s="212"/>
      <c r="AC693" s="212"/>
      <c r="AD693" s="212"/>
      <c r="AE693" s="212"/>
      <c r="AF693" s="212"/>
      <c r="AG693" s="212" t="s">
        <v>193</v>
      </c>
      <c r="AH693" s="212"/>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2" x14ac:dyDescent="0.2">
      <c r="A694" s="219"/>
      <c r="B694" s="220"/>
      <c r="C694" s="249" t="s">
        <v>767</v>
      </c>
      <c r="D694" s="244"/>
      <c r="E694" s="244"/>
      <c r="F694" s="244"/>
      <c r="G694" s="244"/>
      <c r="H694" s="222"/>
      <c r="I694" s="222"/>
      <c r="J694" s="222"/>
      <c r="K694" s="222"/>
      <c r="L694" s="222"/>
      <c r="M694" s="222"/>
      <c r="N694" s="221"/>
      <c r="O694" s="221"/>
      <c r="P694" s="221"/>
      <c r="Q694" s="221"/>
      <c r="R694" s="222"/>
      <c r="S694" s="222"/>
      <c r="T694" s="222"/>
      <c r="U694" s="222"/>
      <c r="V694" s="222"/>
      <c r="W694" s="222"/>
      <c r="X694" s="222"/>
      <c r="Y694" s="222"/>
      <c r="Z694" s="212"/>
      <c r="AA694" s="212"/>
      <c r="AB694" s="212"/>
      <c r="AC694" s="212"/>
      <c r="AD694" s="212"/>
      <c r="AE694" s="212"/>
      <c r="AF694" s="212"/>
      <c r="AG694" s="212" t="s">
        <v>157</v>
      </c>
      <c r="AH694" s="212"/>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1" x14ac:dyDescent="0.2">
      <c r="A695" s="256">
        <v>278</v>
      </c>
      <c r="B695" s="257" t="s">
        <v>840</v>
      </c>
      <c r="C695" s="264" t="s">
        <v>841</v>
      </c>
      <c r="D695" s="258" t="s">
        <v>226</v>
      </c>
      <c r="E695" s="259">
        <v>1</v>
      </c>
      <c r="F695" s="260">
        <v>53.4</v>
      </c>
      <c r="G695" s="261">
        <f>ROUND(E695*F695,2)</f>
        <v>53.4</v>
      </c>
      <c r="H695" s="260">
        <v>0</v>
      </c>
      <c r="I695" s="261">
        <f>ROUND(E695*H695,2)</f>
        <v>0</v>
      </c>
      <c r="J695" s="260">
        <v>53.4</v>
      </c>
      <c r="K695" s="261">
        <f>ROUND(E695*J695,2)</f>
        <v>53.4</v>
      </c>
      <c r="L695" s="261">
        <v>12</v>
      </c>
      <c r="M695" s="261">
        <f>G695*(1+L695/100)</f>
        <v>59.808000000000007</v>
      </c>
      <c r="N695" s="259">
        <v>0</v>
      </c>
      <c r="O695" s="259">
        <f>ROUND(E695*N695,2)</f>
        <v>0</v>
      </c>
      <c r="P695" s="259">
        <v>4.1999999999999997E-3</v>
      </c>
      <c r="Q695" s="259">
        <f>ROUND(E695*P695,2)</f>
        <v>0</v>
      </c>
      <c r="R695" s="261" t="s">
        <v>684</v>
      </c>
      <c r="S695" s="261" t="s">
        <v>151</v>
      </c>
      <c r="T695" s="262" t="s">
        <v>151</v>
      </c>
      <c r="U695" s="222">
        <v>0.105</v>
      </c>
      <c r="V695" s="222">
        <f>ROUND(E695*U695,2)</f>
        <v>0.11</v>
      </c>
      <c r="W695" s="222"/>
      <c r="X695" s="222" t="s">
        <v>190</v>
      </c>
      <c r="Y695" s="222" t="s">
        <v>154</v>
      </c>
      <c r="Z695" s="212"/>
      <c r="AA695" s="212"/>
      <c r="AB695" s="212"/>
      <c r="AC695" s="212"/>
      <c r="AD695" s="212"/>
      <c r="AE695" s="212"/>
      <c r="AF695" s="212"/>
      <c r="AG695" s="212" t="s">
        <v>191</v>
      </c>
      <c r="AH695" s="212"/>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ht="22.5" outlineLevel="1" x14ac:dyDescent="0.2">
      <c r="A696" s="236">
        <v>279</v>
      </c>
      <c r="B696" s="237" t="s">
        <v>842</v>
      </c>
      <c r="C696" s="247" t="s">
        <v>843</v>
      </c>
      <c r="D696" s="238" t="s">
        <v>226</v>
      </c>
      <c r="E696" s="239">
        <v>1</v>
      </c>
      <c r="F696" s="240">
        <v>5.0999999999999996</v>
      </c>
      <c r="G696" s="241">
        <f>ROUND(E696*F696,2)</f>
        <v>5.0999999999999996</v>
      </c>
      <c r="H696" s="240">
        <v>0</v>
      </c>
      <c r="I696" s="241">
        <f>ROUND(E696*H696,2)</f>
        <v>0</v>
      </c>
      <c r="J696" s="240">
        <v>5.0999999999999996</v>
      </c>
      <c r="K696" s="241">
        <f>ROUND(E696*J696,2)</f>
        <v>5.0999999999999996</v>
      </c>
      <c r="L696" s="241">
        <v>12</v>
      </c>
      <c r="M696" s="241">
        <f>G696*(1+L696/100)</f>
        <v>5.7119999999999997</v>
      </c>
      <c r="N696" s="239">
        <v>0</v>
      </c>
      <c r="O696" s="239">
        <f>ROUND(E696*N696,2)</f>
        <v>0</v>
      </c>
      <c r="P696" s="239">
        <v>2E-3</v>
      </c>
      <c r="Q696" s="239">
        <f>ROUND(E696*P696,2)</f>
        <v>0</v>
      </c>
      <c r="R696" s="241" t="s">
        <v>684</v>
      </c>
      <c r="S696" s="241" t="s">
        <v>151</v>
      </c>
      <c r="T696" s="242" t="s">
        <v>151</v>
      </c>
      <c r="U696" s="222">
        <v>0.01</v>
      </c>
      <c r="V696" s="222">
        <f>ROUND(E696*U696,2)</f>
        <v>0.01</v>
      </c>
      <c r="W696" s="222"/>
      <c r="X696" s="222" t="s">
        <v>190</v>
      </c>
      <c r="Y696" s="222" t="s">
        <v>154</v>
      </c>
      <c r="Z696" s="212"/>
      <c r="AA696" s="212"/>
      <c r="AB696" s="212"/>
      <c r="AC696" s="212"/>
      <c r="AD696" s="212"/>
      <c r="AE696" s="212"/>
      <c r="AF696" s="212"/>
      <c r="AG696" s="212" t="s">
        <v>191</v>
      </c>
      <c r="AH696" s="212"/>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2" x14ac:dyDescent="0.2">
      <c r="A697" s="219"/>
      <c r="B697" s="220"/>
      <c r="C697" s="248" t="s">
        <v>844</v>
      </c>
      <c r="D697" s="243"/>
      <c r="E697" s="243"/>
      <c r="F697" s="243"/>
      <c r="G697" s="243"/>
      <c r="H697" s="222"/>
      <c r="I697" s="222"/>
      <c r="J697" s="222"/>
      <c r="K697" s="222"/>
      <c r="L697" s="222"/>
      <c r="M697" s="222"/>
      <c r="N697" s="221"/>
      <c r="O697" s="221"/>
      <c r="P697" s="221"/>
      <c r="Q697" s="221"/>
      <c r="R697" s="222"/>
      <c r="S697" s="222"/>
      <c r="T697" s="222"/>
      <c r="U697" s="222"/>
      <c r="V697" s="222"/>
      <c r="W697" s="222"/>
      <c r="X697" s="222"/>
      <c r="Y697" s="222"/>
      <c r="Z697" s="212"/>
      <c r="AA697" s="212"/>
      <c r="AB697" s="212"/>
      <c r="AC697" s="212"/>
      <c r="AD697" s="212"/>
      <c r="AE697" s="212"/>
      <c r="AF697" s="212"/>
      <c r="AG697" s="212" t="s">
        <v>157</v>
      </c>
      <c r="AH697" s="212"/>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3" x14ac:dyDescent="0.2">
      <c r="A698" s="219"/>
      <c r="B698" s="220"/>
      <c r="C698" s="249" t="s">
        <v>845</v>
      </c>
      <c r="D698" s="244"/>
      <c r="E698" s="244"/>
      <c r="F698" s="244"/>
      <c r="G698" s="244"/>
      <c r="H698" s="222"/>
      <c r="I698" s="222"/>
      <c r="J698" s="222"/>
      <c r="K698" s="222"/>
      <c r="L698" s="222"/>
      <c r="M698" s="222"/>
      <c r="N698" s="221"/>
      <c r="O698" s="221"/>
      <c r="P698" s="221"/>
      <c r="Q698" s="221"/>
      <c r="R698" s="222"/>
      <c r="S698" s="222"/>
      <c r="T698" s="222"/>
      <c r="U698" s="222"/>
      <c r="V698" s="222"/>
      <c r="W698" s="222"/>
      <c r="X698" s="222"/>
      <c r="Y698" s="222"/>
      <c r="Z698" s="212"/>
      <c r="AA698" s="212"/>
      <c r="AB698" s="212"/>
      <c r="AC698" s="212"/>
      <c r="AD698" s="212"/>
      <c r="AE698" s="212"/>
      <c r="AF698" s="212"/>
      <c r="AG698" s="212" t="s">
        <v>157</v>
      </c>
      <c r="AH698" s="212"/>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ht="22.5" outlineLevel="1" x14ac:dyDescent="0.2">
      <c r="A699" s="236">
        <v>280</v>
      </c>
      <c r="B699" s="237" t="s">
        <v>846</v>
      </c>
      <c r="C699" s="247" t="s">
        <v>847</v>
      </c>
      <c r="D699" s="238" t="s">
        <v>226</v>
      </c>
      <c r="E699" s="239">
        <v>1</v>
      </c>
      <c r="F699" s="240">
        <v>15.3</v>
      </c>
      <c r="G699" s="241">
        <f>ROUND(E699*F699,2)</f>
        <v>15.3</v>
      </c>
      <c r="H699" s="240">
        <v>0</v>
      </c>
      <c r="I699" s="241">
        <f>ROUND(E699*H699,2)</f>
        <v>0</v>
      </c>
      <c r="J699" s="240">
        <v>15.3</v>
      </c>
      <c r="K699" s="241">
        <f>ROUND(E699*J699,2)</f>
        <v>15.3</v>
      </c>
      <c r="L699" s="241">
        <v>12</v>
      </c>
      <c r="M699" s="241">
        <f>G699*(1+L699/100)</f>
        <v>17.136000000000003</v>
      </c>
      <c r="N699" s="239">
        <v>0</v>
      </c>
      <c r="O699" s="239">
        <f>ROUND(E699*N699,2)</f>
        <v>0</v>
      </c>
      <c r="P699" s="239">
        <v>4.0000000000000001E-3</v>
      </c>
      <c r="Q699" s="239">
        <f>ROUND(E699*P699,2)</f>
        <v>0</v>
      </c>
      <c r="R699" s="241" t="s">
        <v>684</v>
      </c>
      <c r="S699" s="241" t="s">
        <v>151</v>
      </c>
      <c r="T699" s="242" t="s">
        <v>151</v>
      </c>
      <c r="U699" s="222">
        <v>0.03</v>
      </c>
      <c r="V699" s="222">
        <f>ROUND(E699*U699,2)</f>
        <v>0.03</v>
      </c>
      <c r="W699" s="222"/>
      <c r="X699" s="222" t="s">
        <v>190</v>
      </c>
      <c r="Y699" s="222" t="s">
        <v>154</v>
      </c>
      <c r="Z699" s="212"/>
      <c r="AA699" s="212"/>
      <c r="AB699" s="212"/>
      <c r="AC699" s="212"/>
      <c r="AD699" s="212"/>
      <c r="AE699" s="212"/>
      <c r="AF699" s="212"/>
      <c r="AG699" s="212" t="s">
        <v>191</v>
      </c>
      <c r="AH699" s="212"/>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2" x14ac:dyDescent="0.2">
      <c r="A700" s="219"/>
      <c r="B700" s="220"/>
      <c r="C700" s="248" t="s">
        <v>844</v>
      </c>
      <c r="D700" s="243"/>
      <c r="E700" s="243"/>
      <c r="F700" s="243"/>
      <c r="G700" s="243"/>
      <c r="H700" s="222"/>
      <c r="I700" s="222"/>
      <c r="J700" s="222"/>
      <c r="K700" s="222"/>
      <c r="L700" s="222"/>
      <c r="M700" s="222"/>
      <c r="N700" s="221"/>
      <c r="O700" s="221"/>
      <c r="P700" s="221"/>
      <c r="Q700" s="221"/>
      <c r="R700" s="222"/>
      <c r="S700" s="222"/>
      <c r="T700" s="222"/>
      <c r="U700" s="222"/>
      <c r="V700" s="222"/>
      <c r="W700" s="222"/>
      <c r="X700" s="222"/>
      <c r="Y700" s="222"/>
      <c r="Z700" s="212"/>
      <c r="AA700" s="212"/>
      <c r="AB700" s="212"/>
      <c r="AC700" s="212"/>
      <c r="AD700" s="212"/>
      <c r="AE700" s="212"/>
      <c r="AF700" s="212"/>
      <c r="AG700" s="212" t="s">
        <v>157</v>
      </c>
      <c r="AH700" s="212"/>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3" x14ac:dyDescent="0.2">
      <c r="A701" s="219"/>
      <c r="B701" s="220"/>
      <c r="C701" s="249" t="s">
        <v>845</v>
      </c>
      <c r="D701" s="244"/>
      <c r="E701" s="244"/>
      <c r="F701" s="244"/>
      <c r="G701" s="244"/>
      <c r="H701" s="222"/>
      <c r="I701" s="222"/>
      <c r="J701" s="222"/>
      <c r="K701" s="222"/>
      <c r="L701" s="222"/>
      <c r="M701" s="222"/>
      <c r="N701" s="221"/>
      <c r="O701" s="221"/>
      <c r="P701" s="221"/>
      <c r="Q701" s="221"/>
      <c r="R701" s="222"/>
      <c r="S701" s="222"/>
      <c r="T701" s="222"/>
      <c r="U701" s="222"/>
      <c r="V701" s="222"/>
      <c r="W701" s="222"/>
      <c r="X701" s="222"/>
      <c r="Y701" s="222"/>
      <c r="Z701" s="212"/>
      <c r="AA701" s="212"/>
      <c r="AB701" s="212"/>
      <c r="AC701" s="212"/>
      <c r="AD701" s="212"/>
      <c r="AE701" s="212"/>
      <c r="AF701" s="212"/>
      <c r="AG701" s="212" t="s">
        <v>157</v>
      </c>
      <c r="AH701" s="212"/>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ht="22.5" outlineLevel="1" x14ac:dyDescent="0.2">
      <c r="A702" s="236">
        <v>281</v>
      </c>
      <c r="B702" s="237" t="s">
        <v>848</v>
      </c>
      <c r="C702" s="247" t="s">
        <v>849</v>
      </c>
      <c r="D702" s="238" t="s">
        <v>226</v>
      </c>
      <c r="E702" s="239">
        <v>1</v>
      </c>
      <c r="F702" s="240">
        <v>40.700000000000003</v>
      </c>
      <c r="G702" s="241">
        <f>ROUND(E702*F702,2)</f>
        <v>40.700000000000003</v>
      </c>
      <c r="H702" s="240">
        <v>0</v>
      </c>
      <c r="I702" s="241">
        <f>ROUND(E702*H702,2)</f>
        <v>0</v>
      </c>
      <c r="J702" s="240">
        <v>40.700000000000003</v>
      </c>
      <c r="K702" s="241">
        <f>ROUND(E702*J702,2)</f>
        <v>40.700000000000003</v>
      </c>
      <c r="L702" s="241">
        <v>12</v>
      </c>
      <c r="M702" s="241">
        <f>G702*(1+L702/100)</f>
        <v>45.58400000000001</v>
      </c>
      <c r="N702" s="239">
        <v>0</v>
      </c>
      <c r="O702" s="239">
        <f>ROUND(E702*N702,2)</f>
        <v>0</v>
      </c>
      <c r="P702" s="239">
        <v>0.01</v>
      </c>
      <c r="Q702" s="239">
        <f>ROUND(E702*P702,2)</f>
        <v>0.01</v>
      </c>
      <c r="R702" s="241" t="s">
        <v>684</v>
      </c>
      <c r="S702" s="241" t="s">
        <v>151</v>
      </c>
      <c r="T702" s="242" t="s">
        <v>151</v>
      </c>
      <c r="U702" s="222">
        <v>0.08</v>
      </c>
      <c r="V702" s="222">
        <f>ROUND(E702*U702,2)</f>
        <v>0.08</v>
      </c>
      <c r="W702" s="222"/>
      <c r="X702" s="222" t="s">
        <v>190</v>
      </c>
      <c r="Y702" s="222" t="s">
        <v>154</v>
      </c>
      <c r="Z702" s="212"/>
      <c r="AA702" s="212"/>
      <c r="AB702" s="212"/>
      <c r="AC702" s="212"/>
      <c r="AD702" s="212"/>
      <c r="AE702" s="212"/>
      <c r="AF702" s="212"/>
      <c r="AG702" s="212" t="s">
        <v>191</v>
      </c>
      <c r="AH702" s="212"/>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2" x14ac:dyDescent="0.2">
      <c r="A703" s="219"/>
      <c r="B703" s="220"/>
      <c r="C703" s="248" t="s">
        <v>844</v>
      </c>
      <c r="D703" s="243"/>
      <c r="E703" s="243"/>
      <c r="F703" s="243"/>
      <c r="G703" s="243"/>
      <c r="H703" s="222"/>
      <c r="I703" s="222"/>
      <c r="J703" s="222"/>
      <c r="K703" s="222"/>
      <c r="L703" s="222"/>
      <c r="M703" s="222"/>
      <c r="N703" s="221"/>
      <c r="O703" s="221"/>
      <c r="P703" s="221"/>
      <c r="Q703" s="221"/>
      <c r="R703" s="222"/>
      <c r="S703" s="222"/>
      <c r="T703" s="222"/>
      <c r="U703" s="222"/>
      <c r="V703" s="222"/>
      <c r="W703" s="222"/>
      <c r="X703" s="222"/>
      <c r="Y703" s="222"/>
      <c r="Z703" s="212"/>
      <c r="AA703" s="212"/>
      <c r="AB703" s="212"/>
      <c r="AC703" s="212"/>
      <c r="AD703" s="212"/>
      <c r="AE703" s="212"/>
      <c r="AF703" s="212"/>
      <c r="AG703" s="212" t="s">
        <v>157</v>
      </c>
      <c r="AH703" s="212"/>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3" x14ac:dyDescent="0.2">
      <c r="A704" s="219"/>
      <c r="B704" s="220"/>
      <c r="C704" s="249" t="s">
        <v>845</v>
      </c>
      <c r="D704" s="244"/>
      <c r="E704" s="244"/>
      <c r="F704" s="244"/>
      <c r="G704" s="244"/>
      <c r="H704" s="222"/>
      <c r="I704" s="222"/>
      <c r="J704" s="222"/>
      <c r="K704" s="222"/>
      <c r="L704" s="222"/>
      <c r="M704" s="222"/>
      <c r="N704" s="221"/>
      <c r="O704" s="221"/>
      <c r="P704" s="221"/>
      <c r="Q704" s="221"/>
      <c r="R704" s="222"/>
      <c r="S704" s="222"/>
      <c r="T704" s="222"/>
      <c r="U704" s="222"/>
      <c r="V704" s="222"/>
      <c r="W704" s="222"/>
      <c r="X704" s="222"/>
      <c r="Y704" s="222"/>
      <c r="Z704" s="212"/>
      <c r="AA704" s="212"/>
      <c r="AB704" s="212"/>
      <c r="AC704" s="212"/>
      <c r="AD704" s="212"/>
      <c r="AE704" s="212"/>
      <c r="AF704" s="212"/>
      <c r="AG704" s="212" t="s">
        <v>157</v>
      </c>
      <c r="AH704" s="212"/>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ht="22.5" outlineLevel="1" x14ac:dyDescent="0.2">
      <c r="A705" s="236">
        <v>282</v>
      </c>
      <c r="B705" s="237" t="s">
        <v>850</v>
      </c>
      <c r="C705" s="247" t="s">
        <v>851</v>
      </c>
      <c r="D705" s="238" t="s">
        <v>226</v>
      </c>
      <c r="E705" s="239">
        <v>1</v>
      </c>
      <c r="F705" s="240">
        <v>66.099999999999994</v>
      </c>
      <c r="G705" s="241">
        <f>ROUND(E705*F705,2)</f>
        <v>66.099999999999994</v>
      </c>
      <c r="H705" s="240">
        <v>0</v>
      </c>
      <c r="I705" s="241">
        <f>ROUND(E705*H705,2)</f>
        <v>0</v>
      </c>
      <c r="J705" s="240">
        <v>66.099999999999994</v>
      </c>
      <c r="K705" s="241">
        <f>ROUND(E705*J705,2)</f>
        <v>66.099999999999994</v>
      </c>
      <c r="L705" s="241">
        <v>12</v>
      </c>
      <c r="M705" s="241">
        <f>G705*(1+L705/100)</f>
        <v>74.031999999999996</v>
      </c>
      <c r="N705" s="239">
        <v>0</v>
      </c>
      <c r="O705" s="239">
        <f>ROUND(E705*N705,2)</f>
        <v>0</v>
      </c>
      <c r="P705" s="239">
        <v>0.02</v>
      </c>
      <c r="Q705" s="239">
        <f>ROUND(E705*P705,2)</f>
        <v>0.02</v>
      </c>
      <c r="R705" s="241" t="s">
        <v>684</v>
      </c>
      <c r="S705" s="241" t="s">
        <v>151</v>
      </c>
      <c r="T705" s="242" t="s">
        <v>151</v>
      </c>
      <c r="U705" s="222">
        <v>0.13</v>
      </c>
      <c r="V705" s="222">
        <f>ROUND(E705*U705,2)</f>
        <v>0.13</v>
      </c>
      <c r="W705" s="222"/>
      <c r="X705" s="222" t="s">
        <v>190</v>
      </c>
      <c r="Y705" s="222" t="s">
        <v>154</v>
      </c>
      <c r="Z705" s="212"/>
      <c r="AA705" s="212"/>
      <c r="AB705" s="212"/>
      <c r="AC705" s="212"/>
      <c r="AD705" s="212"/>
      <c r="AE705" s="212"/>
      <c r="AF705" s="212"/>
      <c r="AG705" s="212" t="s">
        <v>191</v>
      </c>
      <c r="AH705" s="212"/>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2" x14ac:dyDescent="0.2">
      <c r="A706" s="219"/>
      <c r="B706" s="220"/>
      <c r="C706" s="248" t="s">
        <v>844</v>
      </c>
      <c r="D706" s="243"/>
      <c r="E706" s="243"/>
      <c r="F706" s="243"/>
      <c r="G706" s="243"/>
      <c r="H706" s="222"/>
      <c r="I706" s="222"/>
      <c r="J706" s="222"/>
      <c r="K706" s="222"/>
      <c r="L706" s="222"/>
      <c r="M706" s="222"/>
      <c r="N706" s="221"/>
      <c r="O706" s="221"/>
      <c r="P706" s="221"/>
      <c r="Q706" s="221"/>
      <c r="R706" s="222"/>
      <c r="S706" s="222"/>
      <c r="T706" s="222"/>
      <c r="U706" s="222"/>
      <c r="V706" s="222"/>
      <c r="W706" s="222"/>
      <c r="X706" s="222"/>
      <c r="Y706" s="222"/>
      <c r="Z706" s="212"/>
      <c r="AA706" s="212"/>
      <c r="AB706" s="212"/>
      <c r="AC706" s="212"/>
      <c r="AD706" s="212"/>
      <c r="AE706" s="212"/>
      <c r="AF706" s="212"/>
      <c r="AG706" s="212" t="s">
        <v>157</v>
      </c>
      <c r="AH706" s="212"/>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3" x14ac:dyDescent="0.2">
      <c r="A707" s="219"/>
      <c r="B707" s="220"/>
      <c r="C707" s="249" t="s">
        <v>845</v>
      </c>
      <c r="D707" s="244"/>
      <c r="E707" s="244"/>
      <c r="F707" s="244"/>
      <c r="G707" s="244"/>
      <c r="H707" s="222"/>
      <c r="I707" s="222"/>
      <c r="J707" s="222"/>
      <c r="K707" s="222"/>
      <c r="L707" s="222"/>
      <c r="M707" s="222"/>
      <c r="N707" s="221"/>
      <c r="O707" s="221"/>
      <c r="P707" s="221"/>
      <c r="Q707" s="221"/>
      <c r="R707" s="222"/>
      <c r="S707" s="222"/>
      <c r="T707" s="222"/>
      <c r="U707" s="222"/>
      <c r="V707" s="222"/>
      <c r="W707" s="222"/>
      <c r="X707" s="222"/>
      <c r="Y707" s="222"/>
      <c r="Z707" s="212"/>
      <c r="AA707" s="212"/>
      <c r="AB707" s="212"/>
      <c r="AC707" s="212"/>
      <c r="AD707" s="212"/>
      <c r="AE707" s="212"/>
      <c r="AF707" s="212"/>
      <c r="AG707" s="212" t="s">
        <v>157</v>
      </c>
      <c r="AH707" s="212"/>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ht="22.5" outlineLevel="1" x14ac:dyDescent="0.2">
      <c r="A708" s="236">
        <v>283</v>
      </c>
      <c r="B708" s="237" t="s">
        <v>852</v>
      </c>
      <c r="C708" s="247" t="s">
        <v>853</v>
      </c>
      <c r="D708" s="238" t="s">
        <v>226</v>
      </c>
      <c r="E708" s="239">
        <v>1</v>
      </c>
      <c r="F708" s="240">
        <v>132.5</v>
      </c>
      <c r="G708" s="241">
        <f>ROUND(E708*F708,2)</f>
        <v>132.5</v>
      </c>
      <c r="H708" s="240">
        <v>0</v>
      </c>
      <c r="I708" s="241">
        <f>ROUND(E708*H708,2)</f>
        <v>0</v>
      </c>
      <c r="J708" s="240">
        <v>132.5</v>
      </c>
      <c r="K708" s="241">
        <f>ROUND(E708*J708,2)</f>
        <v>132.5</v>
      </c>
      <c r="L708" s="241">
        <v>12</v>
      </c>
      <c r="M708" s="241">
        <f>G708*(1+L708/100)</f>
        <v>148.4</v>
      </c>
      <c r="N708" s="239">
        <v>0</v>
      </c>
      <c r="O708" s="239">
        <f>ROUND(E708*N708,2)</f>
        <v>0</v>
      </c>
      <c r="P708" s="239">
        <v>4.5999999999999999E-2</v>
      </c>
      <c r="Q708" s="239">
        <f>ROUND(E708*P708,2)</f>
        <v>0.05</v>
      </c>
      <c r="R708" s="241" t="s">
        <v>684</v>
      </c>
      <c r="S708" s="241" t="s">
        <v>151</v>
      </c>
      <c r="T708" s="242" t="s">
        <v>151</v>
      </c>
      <c r="U708" s="222">
        <v>0.26</v>
      </c>
      <c r="V708" s="222">
        <f>ROUND(E708*U708,2)</f>
        <v>0.26</v>
      </c>
      <c r="W708" s="222"/>
      <c r="X708" s="222" t="s">
        <v>190</v>
      </c>
      <c r="Y708" s="222" t="s">
        <v>154</v>
      </c>
      <c r="Z708" s="212"/>
      <c r="AA708" s="212"/>
      <c r="AB708" s="212"/>
      <c r="AC708" s="212"/>
      <c r="AD708" s="212"/>
      <c r="AE708" s="212"/>
      <c r="AF708" s="212"/>
      <c r="AG708" s="212" t="s">
        <v>191</v>
      </c>
      <c r="AH708" s="212"/>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2" x14ac:dyDescent="0.2">
      <c r="A709" s="219"/>
      <c r="B709" s="220"/>
      <c r="C709" s="248" t="s">
        <v>844</v>
      </c>
      <c r="D709" s="243"/>
      <c r="E709" s="243"/>
      <c r="F709" s="243"/>
      <c r="G709" s="243"/>
      <c r="H709" s="222"/>
      <c r="I709" s="222"/>
      <c r="J709" s="222"/>
      <c r="K709" s="222"/>
      <c r="L709" s="222"/>
      <c r="M709" s="222"/>
      <c r="N709" s="221"/>
      <c r="O709" s="221"/>
      <c r="P709" s="221"/>
      <c r="Q709" s="221"/>
      <c r="R709" s="222"/>
      <c r="S709" s="222"/>
      <c r="T709" s="222"/>
      <c r="U709" s="222"/>
      <c r="V709" s="222"/>
      <c r="W709" s="222"/>
      <c r="X709" s="222"/>
      <c r="Y709" s="222"/>
      <c r="Z709" s="212"/>
      <c r="AA709" s="212"/>
      <c r="AB709" s="212"/>
      <c r="AC709" s="212"/>
      <c r="AD709" s="212"/>
      <c r="AE709" s="212"/>
      <c r="AF709" s="212"/>
      <c r="AG709" s="212" t="s">
        <v>157</v>
      </c>
      <c r="AH709" s="212"/>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3" x14ac:dyDescent="0.2">
      <c r="A710" s="219"/>
      <c r="B710" s="220"/>
      <c r="C710" s="249" t="s">
        <v>845</v>
      </c>
      <c r="D710" s="244"/>
      <c r="E710" s="244"/>
      <c r="F710" s="244"/>
      <c r="G710" s="244"/>
      <c r="H710" s="222"/>
      <c r="I710" s="222"/>
      <c r="J710" s="222"/>
      <c r="K710" s="222"/>
      <c r="L710" s="222"/>
      <c r="M710" s="222"/>
      <c r="N710" s="221"/>
      <c r="O710" s="221"/>
      <c r="P710" s="221"/>
      <c r="Q710" s="221"/>
      <c r="R710" s="222"/>
      <c r="S710" s="222"/>
      <c r="T710" s="222"/>
      <c r="U710" s="222"/>
      <c r="V710" s="222"/>
      <c r="W710" s="222"/>
      <c r="X710" s="222"/>
      <c r="Y710" s="222"/>
      <c r="Z710" s="212"/>
      <c r="AA710" s="212"/>
      <c r="AB710" s="212"/>
      <c r="AC710" s="212"/>
      <c r="AD710" s="212"/>
      <c r="AE710" s="212"/>
      <c r="AF710" s="212"/>
      <c r="AG710" s="212" t="s">
        <v>157</v>
      </c>
      <c r="AH710" s="212"/>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1" x14ac:dyDescent="0.2">
      <c r="A711" s="256">
        <v>284</v>
      </c>
      <c r="B711" s="257" t="s">
        <v>854</v>
      </c>
      <c r="C711" s="264" t="s">
        <v>855</v>
      </c>
      <c r="D711" s="258" t="s">
        <v>226</v>
      </c>
      <c r="E711" s="259">
        <v>1</v>
      </c>
      <c r="F711" s="260">
        <v>71.2</v>
      </c>
      <c r="G711" s="261">
        <f>ROUND(E711*F711,2)</f>
        <v>71.2</v>
      </c>
      <c r="H711" s="260">
        <v>0</v>
      </c>
      <c r="I711" s="261">
        <f>ROUND(E711*H711,2)</f>
        <v>0</v>
      </c>
      <c r="J711" s="260">
        <v>71.2</v>
      </c>
      <c r="K711" s="261">
        <f>ROUND(E711*J711,2)</f>
        <v>71.2</v>
      </c>
      <c r="L711" s="261">
        <v>12</v>
      </c>
      <c r="M711" s="261">
        <f>G711*(1+L711/100)</f>
        <v>79.744000000000014</v>
      </c>
      <c r="N711" s="259">
        <v>0</v>
      </c>
      <c r="O711" s="259">
        <f>ROUND(E711*N711,2)</f>
        <v>0</v>
      </c>
      <c r="P711" s="259">
        <v>5.5999999999999999E-3</v>
      </c>
      <c r="Q711" s="259">
        <f>ROUND(E711*P711,2)</f>
        <v>0.01</v>
      </c>
      <c r="R711" s="261" t="s">
        <v>684</v>
      </c>
      <c r="S711" s="261" t="s">
        <v>151</v>
      </c>
      <c r="T711" s="262" t="s">
        <v>151</v>
      </c>
      <c r="U711" s="222">
        <v>0.14000000000000001</v>
      </c>
      <c r="V711" s="222">
        <f>ROUND(E711*U711,2)</f>
        <v>0.14000000000000001</v>
      </c>
      <c r="W711" s="222"/>
      <c r="X711" s="222" t="s">
        <v>190</v>
      </c>
      <c r="Y711" s="222" t="s">
        <v>154</v>
      </c>
      <c r="Z711" s="212"/>
      <c r="AA711" s="212"/>
      <c r="AB711" s="212"/>
      <c r="AC711" s="212"/>
      <c r="AD711" s="212"/>
      <c r="AE711" s="212"/>
      <c r="AF711" s="212"/>
      <c r="AG711" s="212" t="s">
        <v>191</v>
      </c>
      <c r="AH711" s="212"/>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1" x14ac:dyDescent="0.2">
      <c r="A712" s="256">
        <v>285</v>
      </c>
      <c r="B712" s="257" t="s">
        <v>856</v>
      </c>
      <c r="C712" s="264" t="s">
        <v>857</v>
      </c>
      <c r="D712" s="258" t="s">
        <v>226</v>
      </c>
      <c r="E712" s="259">
        <v>1</v>
      </c>
      <c r="F712" s="260">
        <v>122</v>
      </c>
      <c r="G712" s="261">
        <f>ROUND(E712*F712,2)</f>
        <v>122</v>
      </c>
      <c r="H712" s="260">
        <v>0</v>
      </c>
      <c r="I712" s="261">
        <f>ROUND(E712*H712,2)</f>
        <v>0</v>
      </c>
      <c r="J712" s="260">
        <v>122</v>
      </c>
      <c r="K712" s="261">
        <f>ROUND(E712*J712,2)</f>
        <v>122</v>
      </c>
      <c r="L712" s="261">
        <v>12</v>
      </c>
      <c r="M712" s="261">
        <f>G712*(1+L712/100)</f>
        <v>136.64000000000001</v>
      </c>
      <c r="N712" s="259">
        <v>0</v>
      </c>
      <c r="O712" s="259">
        <f>ROUND(E712*N712,2)</f>
        <v>0</v>
      </c>
      <c r="P712" s="259">
        <v>7.0000000000000001E-3</v>
      </c>
      <c r="Q712" s="259">
        <f>ROUND(E712*P712,2)</f>
        <v>0.01</v>
      </c>
      <c r="R712" s="261" t="s">
        <v>684</v>
      </c>
      <c r="S712" s="261" t="s">
        <v>151</v>
      </c>
      <c r="T712" s="262" t="s">
        <v>151</v>
      </c>
      <c r="U712" s="222">
        <v>0.24</v>
      </c>
      <c r="V712" s="222">
        <f>ROUND(E712*U712,2)</f>
        <v>0.24</v>
      </c>
      <c r="W712" s="222"/>
      <c r="X712" s="222" t="s">
        <v>190</v>
      </c>
      <c r="Y712" s="222" t="s">
        <v>154</v>
      </c>
      <c r="Z712" s="212"/>
      <c r="AA712" s="212"/>
      <c r="AB712" s="212"/>
      <c r="AC712" s="212"/>
      <c r="AD712" s="212"/>
      <c r="AE712" s="212"/>
      <c r="AF712" s="212"/>
      <c r="AG712" s="212" t="s">
        <v>191</v>
      </c>
      <c r="AH712" s="212"/>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1" x14ac:dyDescent="0.2">
      <c r="A713" s="236">
        <v>286</v>
      </c>
      <c r="B713" s="237" t="s">
        <v>858</v>
      </c>
      <c r="C713" s="247" t="s">
        <v>691</v>
      </c>
      <c r="D713" s="238" t="s">
        <v>226</v>
      </c>
      <c r="E713" s="239">
        <v>1</v>
      </c>
      <c r="F713" s="240">
        <v>127.5</v>
      </c>
      <c r="G713" s="241">
        <f>ROUND(E713*F713,2)</f>
        <v>127.5</v>
      </c>
      <c r="H713" s="240">
        <v>0</v>
      </c>
      <c r="I713" s="241">
        <f>ROUND(E713*H713,2)</f>
        <v>0</v>
      </c>
      <c r="J713" s="240">
        <v>127.5</v>
      </c>
      <c r="K713" s="241">
        <f>ROUND(E713*J713,2)</f>
        <v>127.5</v>
      </c>
      <c r="L713" s="241">
        <v>12</v>
      </c>
      <c r="M713" s="241">
        <f>G713*(1+L713/100)</f>
        <v>142.80000000000001</v>
      </c>
      <c r="N713" s="239">
        <v>0</v>
      </c>
      <c r="O713" s="239">
        <f>ROUND(E713*N713,2)</f>
        <v>0</v>
      </c>
      <c r="P713" s="239">
        <v>0.02</v>
      </c>
      <c r="Q713" s="239">
        <f>ROUND(E713*P713,2)</f>
        <v>0.02</v>
      </c>
      <c r="R713" s="241" t="s">
        <v>684</v>
      </c>
      <c r="S713" s="241" t="s">
        <v>151</v>
      </c>
      <c r="T713" s="242" t="s">
        <v>151</v>
      </c>
      <c r="U713" s="222">
        <v>0.23</v>
      </c>
      <c r="V713" s="222">
        <f>ROUND(E713*U713,2)</f>
        <v>0.23</v>
      </c>
      <c r="W713" s="222"/>
      <c r="X713" s="222" t="s">
        <v>190</v>
      </c>
      <c r="Y713" s="222" t="s">
        <v>154</v>
      </c>
      <c r="Z713" s="212"/>
      <c r="AA713" s="212"/>
      <c r="AB713" s="212"/>
      <c r="AC713" s="212"/>
      <c r="AD713" s="212"/>
      <c r="AE713" s="212"/>
      <c r="AF713" s="212"/>
      <c r="AG713" s="212" t="s">
        <v>191</v>
      </c>
      <c r="AH713" s="212"/>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2" x14ac:dyDescent="0.2">
      <c r="A714" s="219"/>
      <c r="B714" s="220"/>
      <c r="C714" s="263" t="s">
        <v>689</v>
      </c>
      <c r="D714" s="255"/>
      <c r="E714" s="255"/>
      <c r="F714" s="255"/>
      <c r="G714" s="255"/>
      <c r="H714" s="222"/>
      <c r="I714" s="222"/>
      <c r="J714" s="222"/>
      <c r="K714" s="222"/>
      <c r="L714" s="222"/>
      <c r="M714" s="222"/>
      <c r="N714" s="221"/>
      <c r="O714" s="221"/>
      <c r="P714" s="221"/>
      <c r="Q714" s="221"/>
      <c r="R714" s="222"/>
      <c r="S714" s="222"/>
      <c r="T714" s="222"/>
      <c r="U714" s="222"/>
      <c r="V714" s="222"/>
      <c r="W714" s="222"/>
      <c r="X714" s="222"/>
      <c r="Y714" s="222"/>
      <c r="Z714" s="212"/>
      <c r="AA714" s="212"/>
      <c r="AB714" s="212"/>
      <c r="AC714" s="212"/>
      <c r="AD714" s="212"/>
      <c r="AE714" s="212"/>
      <c r="AF714" s="212"/>
      <c r="AG714" s="212" t="s">
        <v>193</v>
      </c>
      <c r="AH714" s="212"/>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ht="22.5" outlineLevel="1" x14ac:dyDescent="0.2">
      <c r="A715" s="256">
        <v>287</v>
      </c>
      <c r="B715" s="257" t="s">
        <v>859</v>
      </c>
      <c r="C715" s="264" t="s">
        <v>860</v>
      </c>
      <c r="D715" s="258" t="s">
        <v>226</v>
      </c>
      <c r="E715" s="259">
        <v>1</v>
      </c>
      <c r="F715" s="260">
        <v>86</v>
      </c>
      <c r="G715" s="261">
        <f>ROUND(E715*F715,2)</f>
        <v>86</v>
      </c>
      <c r="H715" s="260">
        <v>0</v>
      </c>
      <c r="I715" s="261">
        <f>ROUND(E715*H715,2)</f>
        <v>0</v>
      </c>
      <c r="J715" s="260">
        <v>86</v>
      </c>
      <c r="K715" s="261">
        <f>ROUND(E715*J715,2)</f>
        <v>86</v>
      </c>
      <c r="L715" s="261">
        <v>12</v>
      </c>
      <c r="M715" s="261">
        <f>G715*(1+L715/100)</f>
        <v>96.320000000000007</v>
      </c>
      <c r="N715" s="259">
        <v>0</v>
      </c>
      <c r="O715" s="259">
        <f>ROUND(E715*N715,2)</f>
        <v>0</v>
      </c>
      <c r="P715" s="259">
        <v>1.75E-3</v>
      </c>
      <c r="Q715" s="259">
        <f>ROUND(E715*P715,2)</f>
        <v>0</v>
      </c>
      <c r="R715" s="261" t="s">
        <v>684</v>
      </c>
      <c r="S715" s="261" t="s">
        <v>151</v>
      </c>
      <c r="T715" s="262" t="s">
        <v>151</v>
      </c>
      <c r="U715" s="222">
        <v>0.16500000000000001</v>
      </c>
      <c r="V715" s="222">
        <f>ROUND(E715*U715,2)</f>
        <v>0.17</v>
      </c>
      <c r="W715" s="222"/>
      <c r="X715" s="222" t="s">
        <v>190</v>
      </c>
      <c r="Y715" s="222" t="s">
        <v>154</v>
      </c>
      <c r="Z715" s="212"/>
      <c r="AA715" s="212"/>
      <c r="AB715" s="212"/>
      <c r="AC715" s="212"/>
      <c r="AD715" s="212"/>
      <c r="AE715" s="212"/>
      <c r="AF715" s="212"/>
      <c r="AG715" s="212" t="s">
        <v>191</v>
      </c>
      <c r="AH715" s="212"/>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ht="22.5" outlineLevel="1" x14ac:dyDescent="0.2">
      <c r="A716" s="256">
        <v>288</v>
      </c>
      <c r="B716" s="257" t="s">
        <v>861</v>
      </c>
      <c r="C716" s="264" t="s">
        <v>862</v>
      </c>
      <c r="D716" s="258" t="s">
        <v>226</v>
      </c>
      <c r="E716" s="259">
        <v>1</v>
      </c>
      <c r="F716" s="260">
        <v>60.2</v>
      </c>
      <c r="G716" s="261">
        <f>ROUND(E716*F716,2)</f>
        <v>60.2</v>
      </c>
      <c r="H716" s="260">
        <v>0</v>
      </c>
      <c r="I716" s="261">
        <f>ROUND(E716*H716,2)</f>
        <v>0</v>
      </c>
      <c r="J716" s="260">
        <v>60.2</v>
      </c>
      <c r="K716" s="261">
        <f>ROUND(E716*J716,2)</f>
        <v>60.2</v>
      </c>
      <c r="L716" s="261">
        <v>12</v>
      </c>
      <c r="M716" s="261">
        <f>G716*(1+L716/100)</f>
        <v>67.424000000000007</v>
      </c>
      <c r="N716" s="259">
        <v>0</v>
      </c>
      <c r="O716" s="259">
        <f>ROUND(E716*N716,2)</f>
        <v>0</v>
      </c>
      <c r="P716" s="259">
        <v>2.5510000000000001E-2</v>
      </c>
      <c r="Q716" s="259">
        <f>ROUND(E716*P716,2)</f>
        <v>0.03</v>
      </c>
      <c r="R716" s="261" t="s">
        <v>684</v>
      </c>
      <c r="S716" s="261" t="s">
        <v>151</v>
      </c>
      <c r="T716" s="262" t="s">
        <v>151</v>
      </c>
      <c r="U716" s="222">
        <v>0.11550000000000001</v>
      </c>
      <c r="V716" s="222">
        <f>ROUND(E716*U716,2)</f>
        <v>0.12</v>
      </c>
      <c r="W716" s="222"/>
      <c r="X716" s="222" t="s">
        <v>190</v>
      </c>
      <c r="Y716" s="222" t="s">
        <v>154</v>
      </c>
      <c r="Z716" s="212"/>
      <c r="AA716" s="212"/>
      <c r="AB716" s="212"/>
      <c r="AC716" s="212"/>
      <c r="AD716" s="212"/>
      <c r="AE716" s="212"/>
      <c r="AF716" s="212"/>
      <c r="AG716" s="212" t="s">
        <v>191</v>
      </c>
      <c r="AH716" s="212"/>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ht="22.5" outlineLevel="1" x14ac:dyDescent="0.2">
      <c r="A717" s="256">
        <v>289</v>
      </c>
      <c r="B717" s="257" t="s">
        <v>863</v>
      </c>
      <c r="C717" s="264" t="s">
        <v>864</v>
      </c>
      <c r="D717" s="258" t="s">
        <v>226</v>
      </c>
      <c r="E717" s="259">
        <v>1</v>
      </c>
      <c r="F717" s="260">
        <v>428.5</v>
      </c>
      <c r="G717" s="261">
        <f>ROUND(E717*F717,2)</f>
        <v>428.5</v>
      </c>
      <c r="H717" s="260">
        <v>0</v>
      </c>
      <c r="I717" s="261">
        <f>ROUND(E717*H717,2)</f>
        <v>0</v>
      </c>
      <c r="J717" s="260">
        <v>428.5</v>
      </c>
      <c r="K717" s="261">
        <f>ROUND(E717*J717,2)</f>
        <v>428.5</v>
      </c>
      <c r="L717" s="261">
        <v>12</v>
      </c>
      <c r="M717" s="261">
        <f>G717*(1+L717/100)</f>
        <v>479.92000000000007</v>
      </c>
      <c r="N717" s="259">
        <v>0</v>
      </c>
      <c r="O717" s="259">
        <f>ROUND(E717*N717,2)</f>
        <v>0</v>
      </c>
      <c r="P717" s="259">
        <v>1.26E-2</v>
      </c>
      <c r="Q717" s="259">
        <f>ROUND(E717*P717,2)</f>
        <v>0.01</v>
      </c>
      <c r="R717" s="261" t="s">
        <v>684</v>
      </c>
      <c r="S717" s="261" t="s">
        <v>151</v>
      </c>
      <c r="T717" s="262" t="s">
        <v>151</v>
      </c>
      <c r="U717" s="222">
        <v>0.33</v>
      </c>
      <c r="V717" s="222">
        <f>ROUND(E717*U717,2)</f>
        <v>0.33</v>
      </c>
      <c r="W717" s="222"/>
      <c r="X717" s="222" t="s">
        <v>190</v>
      </c>
      <c r="Y717" s="222" t="s">
        <v>154</v>
      </c>
      <c r="Z717" s="212"/>
      <c r="AA717" s="212"/>
      <c r="AB717" s="212"/>
      <c r="AC717" s="212"/>
      <c r="AD717" s="212"/>
      <c r="AE717" s="212"/>
      <c r="AF717" s="212"/>
      <c r="AG717" s="212" t="s">
        <v>191</v>
      </c>
      <c r="AH717" s="212"/>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ht="22.5" outlineLevel="1" x14ac:dyDescent="0.2">
      <c r="A718" s="256">
        <v>290</v>
      </c>
      <c r="B718" s="257" t="s">
        <v>865</v>
      </c>
      <c r="C718" s="264" t="s">
        <v>866</v>
      </c>
      <c r="D718" s="258" t="s">
        <v>226</v>
      </c>
      <c r="E718" s="259">
        <v>1</v>
      </c>
      <c r="F718" s="260">
        <v>74</v>
      </c>
      <c r="G718" s="261">
        <f>ROUND(E718*F718,2)</f>
        <v>74</v>
      </c>
      <c r="H718" s="260">
        <v>0</v>
      </c>
      <c r="I718" s="261">
        <f>ROUND(E718*H718,2)</f>
        <v>0</v>
      </c>
      <c r="J718" s="260">
        <v>74</v>
      </c>
      <c r="K718" s="261">
        <f>ROUND(E718*J718,2)</f>
        <v>74</v>
      </c>
      <c r="L718" s="261">
        <v>12</v>
      </c>
      <c r="M718" s="261">
        <f>G718*(1+L718/100)</f>
        <v>82.88000000000001</v>
      </c>
      <c r="N718" s="259">
        <v>0</v>
      </c>
      <c r="O718" s="259">
        <f>ROUND(E718*N718,2)</f>
        <v>0</v>
      </c>
      <c r="P718" s="259">
        <v>2.5200000000000001E-3</v>
      </c>
      <c r="Q718" s="259">
        <f>ROUND(E718*P718,2)</f>
        <v>0</v>
      </c>
      <c r="R718" s="261" t="s">
        <v>684</v>
      </c>
      <c r="S718" s="261" t="s">
        <v>151</v>
      </c>
      <c r="T718" s="262" t="s">
        <v>151</v>
      </c>
      <c r="U718" s="222">
        <v>5.7000000000000002E-2</v>
      </c>
      <c r="V718" s="222">
        <f>ROUND(E718*U718,2)</f>
        <v>0.06</v>
      </c>
      <c r="W718" s="222"/>
      <c r="X718" s="222" t="s">
        <v>190</v>
      </c>
      <c r="Y718" s="222" t="s">
        <v>154</v>
      </c>
      <c r="Z718" s="212"/>
      <c r="AA718" s="212"/>
      <c r="AB718" s="212"/>
      <c r="AC718" s="212"/>
      <c r="AD718" s="212"/>
      <c r="AE718" s="212"/>
      <c r="AF718" s="212"/>
      <c r="AG718" s="212" t="s">
        <v>191</v>
      </c>
      <c r="AH718" s="212"/>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ht="22.5" outlineLevel="1" x14ac:dyDescent="0.2">
      <c r="A719" s="256">
        <v>291</v>
      </c>
      <c r="B719" s="257" t="s">
        <v>867</v>
      </c>
      <c r="C719" s="264" t="s">
        <v>868</v>
      </c>
      <c r="D719" s="258" t="s">
        <v>226</v>
      </c>
      <c r="E719" s="259">
        <v>1</v>
      </c>
      <c r="F719" s="260">
        <v>15.3</v>
      </c>
      <c r="G719" s="261">
        <f>ROUND(E719*F719,2)</f>
        <v>15.3</v>
      </c>
      <c r="H719" s="260">
        <v>0</v>
      </c>
      <c r="I719" s="261">
        <f>ROUND(E719*H719,2)</f>
        <v>0</v>
      </c>
      <c r="J719" s="260">
        <v>15.3</v>
      </c>
      <c r="K719" s="261">
        <f>ROUND(E719*J719,2)</f>
        <v>15.3</v>
      </c>
      <c r="L719" s="261">
        <v>12</v>
      </c>
      <c r="M719" s="261">
        <f>G719*(1+L719/100)</f>
        <v>17.136000000000003</v>
      </c>
      <c r="N719" s="259">
        <v>0</v>
      </c>
      <c r="O719" s="259">
        <f>ROUND(E719*N719,2)</f>
        <v>0</v>
      </c>
      <c r="P719" s="259">
        <v>5.0000000000000001E-3</v>
      </c>
      <c r="Q719" s="259">
        <f>ROUND(E719*P719,2)</f>
        <v>0.01</v>
      </c>
      <c r="R719" s="261" t="s">
        <v>684</v>
      </c>
      <c r="S719" s="261" t="s">
        <v>151</v>
      </c>
      <c r="T719" s="262" t="s">
        <v>151</v>
      </c>
      <c r="U719" s="222">
        <v>0.03</v>
      </c>
      <c r="V719" s="222">
        <f>ROUND(E719*U719,2)</f>
        <v>0.03</v>
      </c>
      <c r="W719" s="222"/>
      <c r="X719" s="222" t="s">
        <v>190</v>
      </c>
      <c r="Y719" s="222" t="s">
        <v>154</v>
      </c>
      <c r="Z719" s="212"/>
      <c r="AA719" s="212"/>
      <c r="AB719" s="212"/>
      <c r="AC719" s="212"/>
      <c r="AD719" s="212"/>
      <c r="AE719" s="212"/>
      <c r="AF719" s="212"/>
      <c r="AG719" s="212" t="s">
        <v>191</v>
      </c>
      <c r="AH719" s="212"/>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ht="22.5" outlineLevel="1" x14ac:dyDescent="0.2">
      <c r="A720" s="256">
        <v>292</v>
      </c>
      <c r="B720" s="257" t="s">
        <v>869</v>
      </c>
      <c r="C720" s="264" t="s">
        <v>870</v>
      </c>
      <c r="D720" s="258" t="s">
        <v>226</v>
      </c>
      <c r="E720" s="259">
        <v>1</v>
      </c>
      <c r="F720" s="260">
        <v>30.5</v>
      </c>
      <c r="G720" s="261">
        <f>ROUND(E720*F720,2)</f>
        <v>30.5</v>
      </c>
      <c r="H720" s="260">
        <v>0</v>
      </c>
      <c r="I720" s="261">
        <f>ROUND(E720*H720,2)</f>
        <v>0</v>
      </c>
      <c r="J720" s="260">
        <v>30.5</v>
      </c>
      <c r="K720" s="261">
        <f>ROUND(E720*J720,2)</f>
        <v>30.5</v>
      </c>
      <c r="L720" s="261">
        <v>12</v>
      </c>
      <c r="M720" s="261">
        <f>G720*(1+L720/100)</f>
        <v>34.160000000000004</v>
      </c>
      <c r="N720" s="259">
        <v>0</v>
      </c>
      <c r="O720" s="259">
        <f>ROUND(E720*N720,2)</f>
        <v>0</v>
      </c>
      <c r="P720" s="259">
        <v>0.01</v>
      </c>
      <c r="Q720" s="259">
        <f>ROUND(E720*P720,2)</f>
        <v>0.01</v>
      </c>
      <c r="R720" s="261" t="s">
        <v>684</v>
      </c>
      <c r="S720" s="261" t="s">
        <v>151</v>
      </c>
      <c r="T720" s="262" t="s">
        <v>151</v>
      </c>
      <c r="U720" s="222">
        <v>0.06</v>
      </c>
      <c r="V720" s="222">
        <f>ROUND(E720*U720,2)</f>
        <v>0.06</v>
      </c>
      <c r="W720" s="222"/>
      <c r="X720" s="222" t="s">
        <v>190</v>
      </c>
      <c r="Y720" s="222" t="s">
        <v>154</v>
      </c>
      <c r="Z720" s="212"/>
      <c r="AA720" s="212"/>
      <c r="AB720" s="212"/>
      <c r="AC720" s="212"/>
      <c r="AD720" s="212"/>
      <c r="AE720" s="212"/>
      <c r="AF720" s="212"/>
      <c r="AG720" s="212" t="s">
        <v>191</v>
      </c>
      <c r="AH720" s="212"/>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ht="22.5" outlineLevel="1" x14ac:dyDescent="0.2">
      <c r="A721" s="256">
        <v>293</v>
      </c>
      <c r="B721" s="257" t="s">
        <v>871</v>
      </c>
      <c r="C721" s="264" t="s">
        <v>872</v>
      </c>
      <c r="D721" s="258" t="s">
        <v>226</v>
      </c>
      <c r="E721" s="259">
        <v>1</v>
      </c>
      <c r="F721" s="260">
        <v>45.8</v>
      </c>
      <c r="G721" s="261">
        <f>ROUND(E721*F721,2)</f>
        <v>45.8</v>
      </c>
      <c r="H721" s="260">
        <v>0</v>
      </c>
      <c r="I721" s="261">
        <f>ROUND(E721*H721,2)</f>
        <v>0</v>
      </c>
      <c r="J721" s="260">
        <v>45.8</v>
      </c>
      <c r="K721" s="261">
        <f>ROUND(E721*J721,2)</f>
        <v>45.8</v>
      </c>
      <c r="L721" s="261">
        <v>12</v>
      </c>
      <c r="M721" s="261">
        <f>G721*(1+L721/100)</f>
        <v>51.295999999999999</v>
      </c>
      <c r="N721" s="259">
        <v>0</v>
      </c>
      <c r="O721" s="259">
        <f>ROUND(E721*N721,2)</f>
        <v>0</v>
      </c>
      <c r="P721" s="259">
        <v>1.6E-2</v>
      </c>
      <c r="Q721" s="259">
        <f>ROUND(E721*P721,2)</f>
        <v>0.02</v>
      </c>
      <c r="R721" s="261" t="s">
        <v>684</v>
      </c>
      <c r="S721" s="261" t="s">
        <v>151</v>
      </c>
      <c r="T721" s="262" t="s">
        <v>151</v>
      </c>
      <c r="U721" s="222">
        <v>0.09</v>
      </c>
      <c r="V721" s="222">
        <f>ROUND(E721*U721,2)</f>
        <v>0.09</v>
      </c>
      <c r="W721" s="222"/>
      <c r="X721" s="222" t="s">
        <v>190</v>
      </c>
      <c r="Y721" s="222" t="s">
        <v>154</v>
      </c>
      <c r="Z721" s="212"/>
      <c r="AA721" s="212"/>
      <c r="AB721" s="212"/>
      <c r="AC721" s="212"/>
      <c r="AD721" s="212"/>
      <c r="AE721" s="212"/>
      <c r="AF721" s="212"/>
      <c r="AG721" s="212" t="s">
        <v>191</v>
      </c>
      <c r="AH721" s="212"/>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ht="22.5" outlineLevel="1" x14ac:dyDescent="0.2">
      <c r="A722" s="256">
        <v>294</v>
      </c>
      <c r="B722" s="257" t="s">
        <v>873</v>
      </c>
      <c r="C722" s="264" t="s">
        <v>874</v>
      </c>
      <c r="D722" s="258" t="s">
        <v>226</v>
      </c>
      <c r="E722" s="259">
        <v>1</v>
      </c>
      <c r="F722" s="260">
        <v>61</v>
      </c>
      <c r="G722" s="261">
        <f>ROUND(E722*F722,2)</f>
        <v>61</v>
      </c>
      <c r="H722" s="260">
        <v>0</v>
      </c>
      <c r="I722" s="261">
        <f>ROUND(E722*H722,2)</f>
        <v>0</v>
      </c>
      <c r="J722" s="260">
        <v>61</v>
      </c>
      <c r="K722" s="261">
        <f>ROUND(E722*J722,2)</f>
        <v>61</v>
      </c>
      <c r="L722" s="261">
        <v>12</v>
      </c>
      <c r="M722" s="261">
        <f>G722*(1+L722/100)</f>
        <v>68.320000000000007</v>
      </c>
      <c r="N722" s="259">
        <v>0</v>
      </c>
      <c r="O722" s="259">
        <f>ROUND(E722*N722,2)</f>
        <v>0</v>
      </c>
      <c r="P722" s="259">
        <v>2.3E-2</v>
      </c>
      <c r="Q722" s="259">
        <f>ROUND(E722*P722,2)</f>
        <v>0.02</v>
      </c>
      <c r="R722" s="261" t="s">
        <v>684</v>
      </c>
      <c r="S722" s="261" t="s">
        <v>151</v>
      </c>
      <c r="T722" s="262" t="s">
        <v>151</v>
      </c>
      <c r="U722" s="222">
        <v>0.12</v>
      </c>
      <c r="V722" s="222">
        <f>ROUND(E722*U722,2)</f>
        <v>0.12</v>
      </c>
      <c r="W722" s="222"/>
      <c r="X722" s="222" t="s">
        <v>190</v>
      </c>
      <c r="Y722" s="222" t="s">
        <v>154</v>
      </c>
      <c r="Z722" s="212"/>
      <c r="AA722" s="212"/>
      <c r="AB722" s="212"/>
      <c r="AC722" s="212"/>
      <c r="AD722" s="212"/>
      <c r="AE722" s="212"/>
      <c r="AF722" s="212"/>
      <c r="AG722" s="212" t="s">
        <v>191</v>
      </c>
      <c r="AH722" s="212"/>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ht="22.5" outlineLevel="1" x14ac:dyDescent="0.2">
      <c r="A723" s="256">
        <v>295</v>
      </c>
      <c r="B723" s="257" t="s">
        <v>875</v>
      </c>
      <c r="C723" s="264" t="s">
        <v>876</v>
      </c>
      <c r="D723" s="258" t="s">
        <v>226</v>
      </c>
      <c r="E723" s="259">
        <v>1</v>
      </c>
      <c r="F723" s="260">
        <v>76.3</v>
      </c>
      <c r="G723" s="261">
        <f>ROUND(E723*F723,2)</f>
        <v>76.3</v>
      </c>
      <c r="H723" s="260">
        <v>0</v>
      </c>
      <c r="I723" s="261">
        <f>ROUND(E723*H723,2)</f>
        <v>0</v>
      </c>
      <c r="J723" s="260">
        <v>76.3</v>
      </c>
      <c r="K723" s="261">
        <f>ROUND(E723*J723,2)</f>
        <v>76.3</v>
      </c>
      <c r="L723" s="261">
        <v>12</v>
      </c>
      <c r="M723" s="261">
        <f>G723*(1+L723/100)</f>
        <v>85.456000000000003</v>
      </c>
      <c r="N723" s="259">
        <v>0</v>
      </c>
      <c r="O723" s="259">
        <f>ROUND(E723*N723,2)</f>
        <v>0</v>
      </c>
      <c r="P723" s="259">
        <v>2.9000000000000001E-2</v>
      </c>
      <c r="Q723" s="259">
        <f>ROUND(E723*P723,2)</f>
        <v>0.03</v>
      </c>
      <c r="R723" s="261" t="s">
        <v>684</v>
      </c>
      <c r="S723" s="261" t="s">
        <v>151</v>
      </c>
      <c r="T723" s="262" t="s">
        <v>151</v>
      </c>
      <c r="U723" s="222">
        <v>0.15</v>
      </c>
      <c r="V723" s="222">
        <f>ROUND(E723*U723,2)</f>
        <v>0.15</v>
      </c>
      <c r="W723" s="222"/>
      <c r="X723" s="222" t="s">
        <v>190</v>
      </c>
      <c r="Y723" s="222" t="s">
        <v>154</v>
      </c>
      <c r="Z723" s="212"/>
      <c r="AA723" s="212"/>
      <c r="AB723" s="212"/>
      <c r="AC723" s="212"/>
      <c r="AD723" s="212"/>
      <c r="AE723" s="212"/>
      <c r="AF723" s="212"/>
      <c r="AG723" s="212" t="s">
        <v>191</v>
      </c>
      <c r="AH723" s="212"/>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ht="22.5" outlineLevel="1" x14ac:dyDescent="0.2">
      <c r="A724" s="256">
        <v>296</v>
      </c>
      <c r="B724" s="257" t="s">
        <v>877</v>
      </c>
      <c r="C724" s="264" t="s">
        <v>878</v>
      </c>
      <c r="D724" s="258" t="s">
        <v>226</v>
      </c>
      <c r="E724" s="259">
        <v>1</v>
      </c>
      <c r="F724" s="260">
        <v>99.1</v>
      </c>
      <c r="G724" s="261">
        <f>ROUND(E724*F724,2)</f>
        <v>99.1</v>
      </c>
      <c r="H724" s="260">
        <v>0</v>
      </c>
      <c r="I724" s="261">
        <f>ROUND(E724*H724,2)</f>
        <v>0</v>
      </c>
      <c r="J724" s="260">
        <v>99.1</v>
      </c>
      <c r="K724" s="261">
        <f>ROUND(E724*J724,2)</f>
        <v>99.1</v>
      </c>
      <c r="L724" s="261">
        <v>12</v>
      </c>
      <c r="M724" s="261">
        <f>G724*(1+L724/100)</f>
        <v>110.992</v>
      </c>
      <c r="N724" s="259">
        <v>0</v>
      </c>
      <c r="O724" s="259">
        <f>ROUND(E724*N724,2)</f>
        <v>0</v>
      </c>
      <c r="P724" s="259">
        <v>3.6999999999999998E-2</v>
      </c>
      <c r="Q724" s="259">
        <f>ROUND(E724*P724,2)</f>
        <v>0.04</v>
      </c>
      <c r="R724" s="261" t="s">
        <v>684</v>
      </c>
      <c r="S724" s="261" t="s">
        <v>151</v>
      </c>
      <c r="T724" s="262" t="s">
        <v>151</v>
      </c>
      <c r="U724" s="222">
        <v>0.19500000000000001</v>
      </c>
      <c r="V724" s="222">
        <f>ROUND(E724*U724,2)</f>
        <v>0.2</v>
      </c>
      <c r="W724" s="222"/>
      <c r="X724" s="222" t="s">
        <v>190</v>
      </c>
      <c r="Y724" s="222" t="s">
        <v>154</v>
      </c>
      <c r="Z724" s="212"/>
      <c r="AA724" s="212"/>
      <c r="AB724" s="212"/>
      <c r="AC724" s="212"/>
      <c r="AD724" s="212"/>
      <c r="AE724" s="212"/>
      <c r="AF724" s="212"/>
      <c r="AG724" s="212" t="s">
        <v>191</v>
      </c>
      <c r="AH724" s="212"/>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ht="22.5" outlineLevel="1" x14ac:dyDescent="0.2">
      <c r="A725" s="256">
        <v>297</v>
      </c>
      <c r="B725" s="257" t="s">
        <v>879</v>
      </c>
      <c r="C725" s="264" t="s">
        <v>880</v>
      </c>
      <c r="D725" s="258" t="s">
        <v>226</v>
      </c>
      <c r="E725" s="259">
        <v>1</v>
      </c>
      <c r="F725" s="260">
        <v>122</v>
      </c>
      <c r="G725" s="261">
        <f>ROUND(E725*F725,2)</f>
        <v>122</v>
      </c>
      <c r="H725" s="260">
        <v>0</v>
      </c>
      <c r="I725" s="261">
        <f>ROUND(E725*H725,2)</f>
        <v>0</v>
      </c>
      <c r="J725" s="260">
        <v>122</v>
      </c>
      <c r="K725" s="261">
        <f>ROUND(E725*J725,2)</f>
        <v>122</v>
      </c>
      <c r="L725" s="261">
        <v>12</v>
      </c>
      <c r="M725" s="261">
        <f>G725*(1+L725/100)</f>
        <v>136.64000000000001</v>
      </c>
      <c r="N725" s="259">
        <v>0</v>
      </c>
      <c r="O725" s="259">
        <f>ROUND(E725*N725,2)</f>
        <v>0</v>
      </c>
      <c r="P725" s="259">
        <v>4.5999999999999999E-2</v>
      </c>
      <c r="Q725" s="259">
        <f>ROUND(E725*P725,2)</f>
        <v>0.05</v>
      </c>
      <c r="R725" s="261" t="s">
        <v>684</v>
      </c>
      <c r="S725" s="261" t="s">
        <v>151</v>
      </c>
      <c r="T725" s="262" t="s">
        <v>151</v>
      </c>
      <c r="U725" s="222">
        <v>0.24</v>
      </c>
      <c r="V725" s="222">
        <f>ROUND(E725*U725,2)</f>
        <v>0.24</v>
      </c>
      <c r="W725" s="222"/>
      <c r="X725" s="222" t="s">
        <v>190</v>
      </c>
      <c r="Y725" s="222" t="s">
        <v>154</v>
      </c>
      <c r="Z725" s="212"/>
      <c r="AA725" s="212"/>
      <c r="AB725" s="212"/>
      <c r="AC725" s="212"/>
      <c r="AD725" s="212"/>
      <c r="AE725" s="212"/>
      <c r="AF725" s="212"/>
      <c r="AG725" s="212" t="s">
        <v>191</v>
      </c>
      <c r="AH725" s="212"/>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ht="22.5" outlineLevel="1" x14ac:dyDescent="0.2">
      <c r="A726" s="256">
        <v>298</v>
      </c>
      <c r="B726" s="257" t="s">
        <v>881</v>
      </c>
      <c r="C726" s="264" t="s">
        <v>882</v>
      </c>
      <c r="D726" s="258" t="s">
        <v>226</v>
      </c>
      <c r="E726" s="259">
        <v>1</v>
      </c>
      <c r="F726" s="260">
        <v>152.5</v>
      </c>
      <c r="G726" s="261">
        <f>ROUND(E726*F726,2)</f>
        <v>152.5</v>
      </c>
      <c r="H726" s="260">
        <v>0</v>
      </c>
      <c r="I726" s="261">
        <f>ROUND(E726*H726,2)</f>
        <v>0</v>
      </c>
      <c r="J726" s="260">
        <v>152.5</v>
      </c>
      <c r="K726" s="261">
        <f>ROUND(E726*J726,2)</f>
        <v>152.5</v>
      </c>
      <c r="L726" s="261">
        <v>12</v>
      </c>
      <c r="M726" s="261">
        <f>G726*(1+L726/100)</f>
        <v>170.8</v>
      </c>
      <c r="N726" s="259">
        <v>0</v>
      </c>
      <c r="O726" s="259">
        <f>ROUND(E726*N726,2)</f>
        <v>0</v>
      </c>
      <c r="P726" s="259">
        <v>5.8999999999999997E-2</v>
      </c>
      <c r="Q726" s="259">
        <f>ROUND(E726*P726,2)</f>
        <v>0.06</v>
      </c>
      <c r="R726" s="261" t="s">
        <v>684</v>
      </c>
      <c r="S726" s="261" t="s">
        <v>151</v>
      </c>
      <c r="T726" s="262" t="s">
        <v>151</v>
      </c>
      <c r="U726" s="222">
        <v>0.3</v>
      </c>
      <c r="V726" s="222">
        <f>ROUND(E726*U726,2)</f>
        <v>0.3</v>
      </c>
      <c r="W726" s="222"/>
      <c r="X726" s="222" t="s">
        <v>190</v>
      </c>
      <c r="Y726" s="222" t="s">
        <v>154</v>
      </c>
      <c r="Z726" s="212"/>
      <c r="AA726" s="212"/>
      <c r="AB726" s="212"/>
      <c r="AC726" s="212"/>
      <c r="AD726" s="212"/>
      <c r="AE726" s="212"/>
      <c r="AF726" s="212"/>
      <c r="AG726" s="212" t="s">
        <v>191</v>
      </c>
      <c r="AH726" s="212"/>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ht="22.5" outlineLevel="1" x14ac:dyDescent="0.2">
      <c r="A727" s="256">
        <v>299</v>
      </c>
      <c r="B727" s="257" t="s">
        <v>883</v>
      </c>
      <c r="C727" s="264" t="s">
        <v>884</v>
      </c>
      <c r="D727" s="258" t="s">
        <v>226</v>
      </c>
      <c r="E727" s="259">
        <v>1</v>
      </c>
      <c r="F727" s="260">
        <v>22.9</v>
      </c>
      <c r="G727" s="261">
        <f>ROUND(E727*F727,2)</f>
        <v>22.9</v>
      </c>
      <c r="H727" s="260">
        <v>0</v>
      </c>
      <c r="I727" s="261">
        <f>ROUND(E727*H727,2)</f>
        <v>0</v>
      </c>
      <c r="J727" s="260">
        <v>22.9</v>
      </c>
      <c r="K727" s="261">
        <f>ROUND(E727*J727,2)</f>
        <v>22.9</v>
      </c>
      <c r="L727" s="261">
        <v>12</v>
      </c>
      <c r="M727" s="261">
        <f>G727*(1+L727/100)</f>
        <v>25.648</v>
      </c>
      <c r="N727" s="259">
        <v>0</v>
      </c>
      <c r="O727" s="259">
        <f>ROUND(E727*N727,2)</f>
        <v>0</v>
      </c>
      <c r="P727" s="259">
        <v>8.0000000000000002E-3</v>
      </c>
      <c r="Q727" s="259">
        <f>ROUND(E727*P727,2)</f>
        <v>0.01</v>
      </c>
      <c r="R727" s="261" t="s">
        <v>684</v>
      </c>
      <c r="S727" s="261" t="s">
        <v>151</v>
      </c>
      <c r="T727" s="262" t="s">
        <v>151</v>
      </c>
      <c r="U727" s="222">
        <v>4.4999999999999998E-2</v>
      </c>
      <c r="V727" s="222">
        <f>ROUND(E727*U727,2)</f>
        <v>0.05</v>
      </c>
      <c r="W727" s="222"/>
      <c r="X727" s="222" t="s">
        <v>190</v>
      </c>
      <c r="Y727" s="222" t="s">
        <v>154</v>
      </c>
      <c r="Z727" s="212"/>
      <c r="AA727" s="212"/>
      <c r="AB727" s="212"/>
      <c r="AC727" s="212"/>
      <c r="AD727" s="212"/>
      <c r="AE727" s="212"/>
      <c r="AF727" s="212"/>
      <c r="AG727" s="212" t="s">
        <v>191</v>
      </c>
      <c r="AH727" s="212"/>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ht="22.5" outlineLevel="1" x14ac:dyDescent="0.2">
      <c r="A728" s="256">
        <v>300</v>
      </c>
      <c r="B728" s="257" t="s">
        <v>885</v>
      </c>
      <c r="C728" s="264" t="s">
        <v>886</v>
      </c>
      <c r="D728" s="258" t="s">
        <v>226</v>
      </c>
      <c r="E728" s="259">
        <v>1</v>
      </c>
      <c r="F728" s="260">
        <v>38.200000000000003</v>
      </c>
      <c r="G728" s="261">
        <f>ROUND(E728*F728,2)</f>
        <v>38.200000000000003</v>
      </c>
      <c r="H728" s="260">
        <v>0</v>
      </c>
      <c r="I728" s="261">
        <f>ROUND(E728*H728,2)</f>
        <v>0</v>
      </c>
      <c r="J728" s="260">
        <v>38.200000000000003</v>
      </c>
      <c r="K728" s="261">
        <f>ROUND(E728*J728,2)</f>
        <v>38.200000000000003</v>
      </c>
      <c r="L728" s="261">
        <v>12</v>
      </c>
      <c r="M728" s="261">
        <f>G728*(1+L728/100)</f>
        <v>42.784000000000006</v>
      </c>
      <c r="N728" s="259">
        <v>0</v>
      </c>
      <c r="O728" s="259">
        <f>ROUND(E728*N728,2)</f>
        <v>0</v>
      </c>
      <c r="P728" s="259">
        <v>1.6E-2</v>
      </c>
      <c r="Q728" s="259">
        <f>ROUND(E728*P728,2)</f>
        <v>0.02</v>
      </c>
      <c r="R728" s="261" t="s">
        <v>684</v>
      </c>
      <c r="S728" s="261" t="s">
        <v>151</v>
      </c>
      <c r="T728" s="262" t="s">
        <v>151</v>
      </c>
      <c r="U728" s="222">
        <v>7.4999999999999997E-2</v>
      </c>
      <c r="V728" s="222">
        <f>ROUND(E728*U728,2)</f>
        <v>0.08</v>
      </c>
      <c r="W728" s="222"/>
      <c r="X728" s="222" t="s">
        <v>190</v>
      </c>
      <c r="Y728" s="222" t="s">
        <v>154</v>
      </c>
      <c r="Z728" s="212"/>
      <c r="AA728" s="212"/>
      <c r="AB728" s="212"/>
      <c r="AC728" s="212"/>
      <c r="AD728" s="212"/>
      <c r="AE728" s="212"/>
      <c r="AF728" s="212"/>
      <c r="AG728" s="212" t="s">
        <v>191</v>
      </c>
      <c r="AH728" s="212"/>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ht="22.5" outlineLevel="1" x14ac:dyDescent="0.2">
      <c r="A729" s="256">
        <v>301</v>
      </c>
      <c r="B729" s="257" t="s">
        <v>887</v>
      </c>
      <c r="C729" s="264" t="s">
        <v>888</v>
      </c>
      <c r="D729" s="258" t="s">
        <v>226</v>
      </c>
      <c r="E729" s="259">
        <v>1</v>
      </c>
      <c r="F729" s="260">
        <v>61</v>
      </c>
      <c r="G729" s="261">
        <f>ROUND(E729*F729,2)</f>
        <v>61</v>
      </c>
      <c r="H729" s="260">
        <v>0</v>
      </c>
      <c r="I729" s="261">
        <f>ROUND(E729*H729,2)</f>
        <v>0</v>
      </c>
      <c r="J729" s="260">
        <v>61</v>
      </c>
      <c r="K729" s="261">
        <f>ROUND(E729*J729,2)</f>
        <v>61</v>
      </c>
      <c r="L729" s="261">
        <v>12</v>
      </c>
      <c r="M729" s="261">
        <f>G729*(1+L729/100)</f>
        <v>68.320000000000007</v>
      </c>
      <c r="N729" s="259">
        <v>0</v>
      </c>
      <c r="O729" s="259">
        <f>ROUND(E729*N729,2)</f>
        <v>0</v>
      </c>
      <c r="P729" s="259">
        <v>2.5999999999999999E-2</v>
      </c>
      <c r="Q729" s="259">
        <f>ROUND(E729*P729,2)</f>
        <v>0.03</v>
      </c>
      <c r="R729" s="261" t="s">
        <v>684</v>
      </c>
      <c r="S729" s="261" t="s">
        <v>151</v>
      </c>
      <c r="T729" s="262" t="s">
        <v>151</v>
      </c>
      <c r="U729" s="222">
        <v>0.12</v>
      </c>
      <c r="V729" s="222">
        <f>ROUND(E729*U729,2)</f>
        <v>0.12</v>
      </c>
      <c r="W729" s="222"/>
      <c r="X729" s="222" t="s">
        <v>190</v>
      </c>
      <c r="Y729" s="222" t="s">
        <v>154</v>
      </c>
      <c r="Z729" s="212"/>
      <c r="AA729" s="212"/>
      <c r="AB729" s="212"/>
      <c r="AC729" s="212"/>
      <c r="AD729" s="212"/>
      <c r="AE729" s="212"/>
      <c r="AF729" s="212"/>
      <c r="AG729" s="212" t="s">
        <v>191</v>
      </c>
      <c r="AH729" s="212"/>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ht="22.5" outlineLevel="1" x14ac:dyDescent="0.2">
      <c r="A730" s="256">
        <v>302</v>
      </c>
      <c r="B730" s="257" t="s">
        <v>889</v>
      </c>
      <c r="C730" s="264" t="s">
        <v>890</v>
      </c>
      <c r="D730" s="258" t="s">
        <v>226</v>
      </c>
      <c r="E730" s="259">
        <v>1</v>
      </c>
      <c r="F730" s="260">
        <v>76.3</v>
      </c>
      <c r="G730" s="261">
        <f>ROUND(E730*F730,2)</f>
        <v>76.3</v>
      </c>
      <c r="H730" s="260">
        <v>0</v>
      </c>
      <c r="I730" s="261">
        <f>ROUND(E730*H730,2)</f>
        <v>0</v>
      </c>
      <c r="J730" s="260">
        <v>76.3</v>
      </c>
      <c r="K730" s="261">
        <f>ROUND(E730*J730,2)</f>
        <v>76.3</v>
      </c>
      <c r="L730" s="261">
        <v>12</v>
      </c>
      <c r="M730" s="261">
        <f>G730*(1+L730/100)</f>
        <v>85.456000000000003</v>
      </c>
      <c r="N730" s="259">
        <v>0</v>
      </c>
      <c r="O730" s="259">
        <f>ROUND(E730*N730,2)</f>
        <v>0</v>
      </c>
      <c r="P730" s="259">
        <v>3.5999999999999997E-2</v>
      </c>
      <c r="Q730" s="259">
        <f>ROUND(E730*P730,2)</f>
        <v>0.04</v>
      </c>
      <c r="R730" s="261" t="s">
        <v>684</v>
      </c>
      <c r="S730" s="261" t="s">
        <v>151</v>
      </c>
      <c r="T730" s="262" t="s">
        <v>151</v>
      </c>
      <c r="U730" s="222">
        <v>0.15</v>
      </c>
      <c r="V730" s="222">
        <f>ROUND(E730*U730,2)</f>
        <v>0.15</v>
      </c>
      <c r="W730" s="222"/>
      <c r="X730" s="222" t="s">
        <v>190</v>
      </c>
      <c r="Y730" s="222" t="s">
        <v>154</v>
      </c>
      <c r="Z730" s="212"/>
      <c r="AA730" s="212"/>
      <c r="AB730" s="212"/>
      <c r="AC730" s="212"/>
      <c r="AD730" s="212"/>
      <c r="AE730" s="212"/>
      <c r="AF730" s="212"/>
      <c r="AG730" s="212" t="s">
        <v>191</v>
      </c>
      <c r="AH730" s="212"/>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ht="22.5" outlineLevel="1" x14ac:dyDescent="0.2">
      <c r="A731" s="256">
        <v>303</v>
      </c>
      <c r="B731" s="257" t="s">
        <v>891</v>
      </c>
      <c r="C731" s="264" t="s">
        <v>892</v>
      </c>
      <c r="D731" s="258" t="s">
        <v>226</v>
      </c>
      <c r="E731" s="259">
        <v>1</v>
      </c>
      <c r="F731" s="260">
        <v>99.1</v>
      </c>
      <c r="G731" s="261">
        <f>ROUND(E731*F731,2)</f>
        <v>99.1</v>
      </c>
      <c r="H731" s="260">
        <v>0</v>
      </c>
      <c r="I731" s="261">
        <f>ROUND(E731*H731,2)</f>
        <v>0</v>
      </c>
      <c r="J731" s="260">
        <v>99.1</v>
      </c>
      <c r="K731" s="261">
        <f>ROUND(E731*J731,2)</f>
        <v>99.1</v>
      </c>
      <c r="L731" s="261">
        <v>12</v>
      </c>
      <c r="M731" s="261">
        <f>G731*(1+L731/100)</f>
        <v>110.992</v>
      </c>
      <c r="N731" s="259">
        <v>0</v>
      </c>
      <c r="O731" s="259">
        <f>ROUND(E731*N731,2)</f>
        <v>0</v>
      </c>
      <c r="P731" s="259">
        <v>4.5999999999999999E-2</v>
      </c>
      <c r="Q731" s="259">
        <f>ROUND(E731*P731,2)</f>
        <v>0.05</v>
      </c>
      <c r="R731" s="261" t="s">
        <v>684</v>
      </c>
      <c r="S731" s="261" t="s">
        <v>151</v>
      </c>
      <c r="T731" s="262" t="s">
        <v>151</v>
      </c>
      <c r="U731" s="222">
        <v>0.19500000000000001</v>
      </c>
      <c r="V731" s="222">
        <f>ROUND(E731*U731,2)</f>
        <v>0.2</v>
      </c>
      <c r="W731" s="222"/>
      <c r="X731" s="222" t="s">
        <v>190</v>
      </c>
      <c r="Y731" s="222" t="s">
        <v>154</v>
      </c>
      <c r="Z731" s="212"/>
      <c r="AA731" s="212"/>
      <c r="AB731" s="212"/>
      <c r="AC731" s="212"/>
      <c r="AD731" s="212"/>
      <c r="AE731" s="212"/>
      <c r="AF731" s="212"/>
      <c r="AG731" s="212" t="s">
        <v>191</v>
      </c>
      <c r="AH731" s="212"/>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ht="22.5" outlineLevel="1" x14ac:dyDescent="0.2">
      <c r="A732" s="256">
        <v>304</v>
      </c>
      <c r="B732" s="257" t="s">
        <v>893</v>
      </c>
      <c r="C732" s="264" t="s">
        <v>894</v>
      </c>
      <c r="D732" s="258" t="s">
        <v>226</v>
      </c>
      <c r="E732" s="259">
        <v>1</v>
      </c>
      <c r="F732" s="260">
        <v>130</v>
      </c>
      <c r="G732" s="261">
        <f>ROUND(E732*F732,2)</f>
        <v>130</v>
      </c>
      <c r="H732" s="260">
        <v>0</v>
      </c>
      <c r="I732" s="261">
        <f>ROUND(E732*H732,2)</f>
        <v>0</v>
      </c>
      <c r="J732" s="260">
        <v>130</v>
      </c>
      <c r="K732" s="261">
        <f>ROUND(E732*J732,2)</f>
        <v>130</v>
      </c>
      <c r="L732" s="261">
        <v>12</v>
      </c>
      <c r="M732" s="261">
        <f>G732*(1+L732/100)</f>
        <v>145.60000000000002</v>
      </c>
      <c r="N732" s="259">
        <v>0</v>
      </c>
      <c r="O732" s="259">
        <f>ROUND(E732*N732,2)</f>
        <v>0</v>
      </c>
      <c r="P732" s="259">
        <v>5.8000000000000003E-2</v>
      </c>
      <c r="Q732" s="259">
        <f>ROUND(E732*P732,2)</f>
        <v>0.06</v>
      </c>
      <c r="R732" s="261" t="s">
        <v>684</v>
      </c>
      <c r="S732" s="261" t="s">
        <v>151</v>
      </c>
      <c r="T732" s="262" t="s">
        <v>151</v>
      </c>
      <c r="U732" s="222">
        <v>0.255</v>
      </c>
      <c r="V732" s="222">
        <f>ROUND(E732*U732,2)</f>
        <v>0.26</v>
      </c>
      <c r="W732" s="222"/>
      <c r="X732" s="222" t="s">
        <v>190</v>
      </c>
      <c r="Y732" s="222" t="s">
        <v>154</v>
      </c>
      <c r="Z732" s="212"/>
      <c r="AA732" s="212"/>
      <c r="AB732" s="212"/>
      <c r="AC732" s="212"/>
      <c r="AD732" s="212"/>
      <c r="AE732" s="212"/>
      <c r="AF732" s="212"/>
      <c r="AG732" s="212" t="s">
        <v>191</v>
      </c>
      <c r="AH732" s="212"/>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ht="22.5" outlineLevel="1" x14ac:dyDescent="0.2">
      <c r="A733" s="256">
        <v>305</v>
      </c>
      <c r="B733" s="257" t="s">
        <v>895</v>
      </c>
      <c r="C733" s="264" t="s">
        <v>896</v>
      </c>
      <c r="D733" s="258" t="s">
        <v>226</v>
      </c>
      <c r="E733" s="259">
        <v>1</v>
      </c>
      <c r="F733" s="260">
        <v>160.5</v>
      </c>
      <c r="G733" s="261">
        <f>ROUND(E733*F733,2)</f>
        <v>160.5</v>
      </c>
      <c r="H733" s="260">
        <v>0</v>
      </c>
      <c r="I733" s="261">
        <f>ROUND(E733*H733,2)</f>
        <v>0</v>
      </c>
      <c r="J733" s="260">
        <v>160.5</v>
      </c>
      <c r="K733" s="261">
        <f>ROUND(E733*J733,2)</f>
        <v>160.5</v>
      </c>
      <c r="L733" s="261">
        <v>12</v>
      </c>
      <c r="M733" s="261">
        <f>G733*(1+L733/100)</f>
        <v>179.76000000000002</v>
      </c>
      <c r="N733" s="259">
        <v>0</v>
      </c>
      <c r="O733" s="259">
        <f>ROUND(E733*N733,2)</f>
        <v>0</v>
      </c>
      <c r="P733" s="259">
        <v>7.1999999999999995E-2</v>
      </c>
      <c r="Q733" s="259">
        <f>ROUND(E733*P733,2)</f>
        <v>7.0000000000000007E-2</v>
      </c>
      <c r="R733" s="261" t="s">
        <v>684</v>
      </c>
      <c r="S733" s="261" t="s">
        <v>151</v>
      </c>
      <c r="T733" s="262" t="s">
        <v>151</v>
      </c>
      <c r="U733" s="222">
        <v>0.315</v>
      </c>
      <c r="V733" s="222">
        <f>ROUND(E733*U733,2)</f>
        <v>0.32</v>
      </c>
      <c r="W733" s="222"/>
      <c r="X733" s="222" t="s">
        <v>190</v>
      </c>
      <c r="Y733" s="222" t="s">
        <v>154</v>
      </c>
      <c r="Z733" s="212"/>
      <c r="AA733" s="212"/>
      <c r="AB733" s="212"/>
      <c r="AC733" s="212"/>
      <c r="AD733" s="212"/>
      <c r="AE733" s="212"/>
      <c r="AF733" s="212"/>
      <c r="AG733" s="212" t="s">
        <v>191</v>
      </c>
      <c r="AH733" s="212"/>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ht="22.5" outlineLevel="1" x14ac:dyDescent="0.2">
      <c r="A734" s="256">
        <v>306</v>
      </c>
      <c r="B734" s="257" t="s">
        <v>897</v>
      </c>
      <c r="C734" s="264" t="s">
        <v>898</v>
      </c>
      <c r="D734" s="258" t="s">
        <v>226</v>
      </c>
      <c r="E734" s="259">
        <v>1</v>
      </c>
      <c r="F734" s="260">
        <v>198.5</v>
      </c>
      <c r="G734" s="261">
        <f>ROUND(E734*F734,2)</f>
        <v>198.5</v>
      </c>
      <c r="H734" s="260">
        <v>0</v>
      </c>
      <c r="I734" s="261">
        <f>ROUND(E734*H734,2)</f>
        <v>0</v>
      </c>
      <c r="J734" s="260">
        <v>198.5</v>
      </c>
      <c r="K734" s="261">
        <f>ROUND(E734*J734,2)</f>
        <v>198.5</v>
      </c>
      <c r="L734" s="261">
        <v>12</v>
      </c>
      <c r="M734" s="261">
        <f>G734*(1+L734/100)</f>
        <v>222.32000000000002</v>
      </c>
      <c r="N734" s="259">
        <v>0</v>
      </c>
      <c r="O734" s="259">
        <f>ROUND(E734*N734,2)</f>
        <v>0</v>
      </c>
      <c r="P734" s="259">
        <v>9.1999999999999998E-2</v>
      </c>
      <c r="Q734" s="259">
        <f>ROUND(E734*P734,2)</f>
        <v>0.09</v>
      </c>
      <c r="R734" s="261" t="s">
        <v>684</v>
      </c>
      <c r="S734" s="261" t="s">
        <v>151</v>
      </c>
      <c r="T734" s="262" t="s">
        <v>151</v>
      </c>
      <c r="U734" s="222">
        <v>0.39</v>
      </c>
      <c r="V734" s="222">
        <f>ROUND(E734*U734,2)</f>
        <v>0.39</v>
      </c>
      <c r="W734" s="222"/>
      <c r="X734" s="222" t="s">
        <v>190</v>
      </c>
      <c r="Y734" s="222" t="s">
        <v>154</v>
      </c>
      <c r="Z734" s="212"/>
      <c r="AA734" s="212"/>
      <c r="AB734" s="212"/>
      <c r="AC734" s="212"/>
      <c r="AD734" s="212"/>
      <c r="AE734" s="212"/>
      <c r="AF734" s="212"/>
      <c r="AG734" s="212" t="s">
        <v>191</v>
      </c>
      <c r="AH734" s="212"/>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ht="22.5" outlineLevel="1" x14ac:dyDescent="0.2">
      <c r="A735" s="236">
        <v>307</v>
      </c>
      <c r="B735" s="237" t="s">
        <v>899</v>
      </c>
      <c r="C735" s="247" t="s">
        <v>900</v>
      </c>
      <c r="D735" s="238" t="s">
        <v>226</v>
      </c>
      <c r="E735" s="239">
        <v>1</v>
      </c>
      <c r="F735" s="240">
        <v>382.5</v>
      </c>
      <c r="G735" s="241">
        <f>ROUND(E735*F735,2)</f>
        <v>382.5</v>
      </c>
      <c r="H735" s="240">
        <v>0</v>
      </c>
      <c r="I735" s="241">
        <f>ROUND(E735*H735,2)</f>
        <v>0</v>
      </c>
      <c r="J735" s="240">
        <v>382.5</v>
      </c>
      <c r="K735" s="241">
        <f>ROUND(E735*J735,2)</f>
        <v>382.5</v>
      </c>
      <c r="L735" s="241">
        <v>12</v>
      </c>
      <c r="M735" s="241">
        <f>G735*(1+L735/100)</f>
        <v>428.40000000000003</v>
      </c>
      <c r="N735" s="239">
        <v>0</v>
      </c>
      <c r="O735" s="239">
        <f>ROUND(E735*N735,2)</f>
        <v>0</v>
      </c>
      <c r="P735" s="239">
        <v>6.8000000000000005E-2</v>
      </c>
      <c r="Q735" s="239">
        <f>ROUND(E735*P735,2)</f>
        <v>7.0000000000000007E-2</v>
      </c>
      <c r="R735" s="241" t="s">
        <v>684</v>
      </c>
      <c r="S735" s="241" t="s">
        <v>151</v>
      </c>
      <c r="T735" s="242" t="s">
        <v>151</v>
      </c>
      <c r="U735" s="222">
        <v>0.69</v>
      </c>
      <c r="V735" s="222">
        <f>ROUND(E735*U735,2)</f>
        <v>0.69</v>
      </c>
      <c r="W735" s="222"/>
      <c r="X735" s="222" t="s">
        <v>190</v>
      </c>
      <c r="Y735" s="222" t="s">
        <v>154</v>
      </c>
      <c r="Z735" s="212"/>
      <c r="AA735" s="212"/>
      <c r="AB735" s="212"/>
      <c r="AC735" s="212"/>
      <c r="AD735" s="212"/>
      <c r="AE735" s="212"/>
      <c r="AF735" s="212"/>
      <c r="AG735" s="212" t="s">
        <v>191</v>
      </c>
      <c r="AH735" s="212"/>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2" x14ac:dyDescent="0.2">
      <c r="A736" s="219"/>
      <c r="B736" s="220"/>
      <c r="C736" s="263" t="s">
        <v>901</v>
      </c>
      <c r="D736" s="255"/>
      <c r="E736" s="255"/>
      <c r="F736" s="255"/>
      <c r="G736" s="255"/>
      <c r="H736" s="222"/>
      <c r="I736" s="222"/>
      <c r="J736" s="222"/>
      <c r="K736" s="222"/>
      <c r="L736" s="222"/>
      <c r="M736" s="222"/>
      <c r="N736" s="221"/>
      <c r="O736" s="221"/>
      <c r="P736" s="221"/>
      <c r="Q736" s="221"/>
      <c r="R736" s="222"/>
      <c r="S736" s="222"/>
      <c r="T736" s="222"/>
      <c r="U736" s="222"/>
      <c r="V736" s="222"/>
      <c r="W736" s="222"/>
      <c r="X736" s="222"/>
      <c r="Y736" s="222"/>
      <c r="Z736" s="212"/>
      <c r="AA736" s="212"/>
      <c r="AB736" s="212"/>
      <c r="AC736" s="212"/>
      <c r="AD736" s="212"/>
      <c r="AE736" s="212"/>
      <c r="AF736" s="212"/>
      <c r="AG736" s="212" t="s">
        <v>193</v>
      </c>
      <c r="AH736" s="212"/>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ht="22.5" outlineLevel="1" x14ac:dyDescent="0.2">
      <c r="A737" s="236">
        <v>308</v>
      </c>
      <c r="B737" s="237" t="s">
        <v>902</v>
      </c>
      <c r="C737" s="247" t="s">
        <v>903</v>
      </c>
      <c r="D737" s="238" t="s">
        <v>226</v>
      </c>
      <c r="E737" s="239">
        <v>1</v>
      </c>
      <c r="F737" s="240">
        <v>266</v>
      </c>
      <c r="G737" s="241">
        <f>ROUND(E737*F737,2)</f>
        <v>266</v>
      </c>
      <c r="H737" s="240">
        <v>0</v>
      </c>
      <c r="I737" s="241">
        <f>ROUND(E737*H737,2)</f>
        <v>0</v>
      </c>
      <c r="J737" s="240">
        <v>266</v>
      </c>
      <c r="K737" s="241">
        <f>ROUND(E737*J737,2)</f>
        <v>266</v>
      </c>
      <c r="L737" s="241">
        <v>12</v>
      </c>
      <c r="M737" s="241">
        <f>G737*(1+L737/100)</f>
        <v>297.92</v>
      </c>
      <c r="N737" s="239">
        <v>0</v>
      </c>
      <c r="O737" s="239">
        <f>ROUND(E737*N737,2)</f>
        <v>0</v>
      </c>
      <c r="P737" s="239">
        <v>6.8000000000000005E-2</v>
      </c>
      <c r="Q737" s="239">
        <f>ROUND(E737*P737,2)</f>
        <v>7.0000000000000007E-2</v>
      </c>
      <c r="R737" s="241" t="s">
        <v>684</v>
      </c>
      <c r="S737" s="241" t="s">
        <v>151</v>
      </c>
      <c r="T737" s="242" t="s">
        <v>151</v>
      </c>
      <c r="U737" s="222">
        <v>0.48</v>
      </c>
      <c r="V737" s="222">
        <f>ROUND(E737*U737,2)</f>
        <v>0.48</v>
      </c>
      <c r="W737" s="222"/>
      <c r="X737" s="222" t="s">
        <v>190</v>
      </c>
      <c r="Y737" s="222" t="s">
        <v>154</v>
      </c>
      <c r="Z737" s="212"/>
      <c r="AA737" s="212"/>
      <c r="AB737" s="212"/>
      <c r="AC737" s="212"/>
      <c r="AD737" s="212"/>
      <c r="AE737" s="212"/>
      <c r="AF737" s="212"/>
      <c r="AG737" s="212" t="s">
        <v>191</v>
      </c>
      <c r="AH737" s="212"/>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2" x14ac:dyDescent="0.2">
      <c r="A738" s="219"/>
      <c r="B738" s="220"/>
      <c r="C738" s="263" t="s">
        <v>901</v>
      </c>
      <c r="D738" s="255"/>
      <c r="E738" s="255"/>
      <c r="F738" s="255"/>
      <c r="G738" s="255"/>
      <c r="H738" s="222"/>
      <c r="I738" s="222"/>
      <c r="J738" s="222"/>
      <c r="K738" s="222"/>
      <c r="L738" s="222"/>
      <c r="M738" s="222"/>
      <c r="N738" s="221"/>
      <c r="O738" s="221"/>
      <c r="P738" s="221"/>
      <c r="Q738" s="221"/>
      <c r="R738" s="222"/>
      <c r="S738" s="222"/>
      <c r="T738" s="222"/>
      <c r="U738" s="222"/>
      <c r="V738" s="222"/>
      <c r="W738" s="222"/>
      <c r="X738" s="222"/>
      <c r="Y738" s="222"/>
      <c r="Z738" s="212"/>
      <c r="AA738" s="212"/>
      <c r="AB738" s="212"/>
      <c r="AC738" s="212"/>
      <c r="AD738" s="212"/>
      <c r="AE738" s="212"/>
      <c r="AF738" s="212"/>
      <c r="AG738" s="212" t="s">
        <v>193</v>
      </c>
      <c r="AH738" s="212"/>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ht="22.5" outlineLevel="1" x14ac:dyDescent="0.2">
      <c r="A739" s="236">
        <v>309</v>
      </c>
      <c r="B739" s="237" t="s">
        <v>904</v>
      </c>
      <c r="C739" s="247" t="s">
        <v>905</v>
      </c>
      <c r="D739" s="238" t="s">
        <v>226</v>
      </c>
      <c r="E739" s="239">
        <v>1</v>
      </c>
      <c r="F739" s="240">
        <v>166.5</v>
      </c>
      <c r="G739" s="241">
        <f>ROUND(E739*F739,2)</f>
        <v>166.5</v>
      </c>
      <c r="H739" s="240">
        <v>0</v>
      </c>
      <c r="I739" s="241">
        <f>ROUND(E739*H739,2)</f>
        <v>0</v>
      </c>
      <c r="J739" s="240">
        <v>166.5</v>
      </c>
      <c r="K739" s="241">
        <f>ROUND(E739*J739,2)</f>
        <v>166.5</v>
      </c>
      <c r="L739" s="241">
        <v>12</v>
      </c>
      <c r="M739" s="241">
        <f>G739*(1+L739/100)</f>
        <v>186.48000000000002</v>
      </c>
      <c r="N739" s="239">
        <v>0</v>
      </c>
      <c r="O739" s="239">
        <f>ROUND(E739*N739,2)</f>
        <v>0</v>
      </c>
      <c r="P739" s="239">
        <v>6.8000000000000005E-2</v>
      </c>
      <c r="Q739" s="239">
        <f>ROUND(E739*P739,2)</f>
        <v>7.0000000000000007E-2</v>
      </c>
      <c r="R739" s="241" t="s">
        <v>684</v>
      </c>
      <c r="S739" s="241" t="s">
        <v>151</v>
      </c>
      <c r="T739" s="242" t="s">
        <v>151</v>
      </c>
      <c r="U739" s="222">
        <v>0.3</v>
      </c>
      <c r="V739" s="222">
        <f>ROUND(E739*U739,2)</f>
        <v>0.3</v>
      </c>
      <c r="W739" s="222"/>
      <c r="X739" s="222" t="s">
        <v>190</v>
      </c>
      <c r="Y739" s="222" t="s">
        <v>154</v>
      </c>
      <c r="Z739" s="212"/>
      <c r="AA739" s="212"/>
      <c r="AB739" s="212"/>
      <c r="AC739" s="212"/>
      <c r="AD739" s="212"/>
      <c r="AE739" s="212"/>
      <c r="AF739" s="212"/>
      <c r="AG739" s="212" t="s">
        <v>191</v>
      </c>
      <c r="AH739" s="212"/>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2" x14ac:dyDescent="0.2">
      <c r="A740" s="219"/>
      <c r="B740" s="220"/>
      <c r="C740" s="263" t="s">
        <v>901</v>
      </c>
      <c r="D740" s="255"/>
      <c r="E740" s="255"/>
      <c r="F740" s="255"/>
      <c r="G740" s="255"/>
      <c r="H740" s="222"/>
      <c r="I740" s="222"/>
      <c r="J740" s="222"/>
      <c r="K740" s="222"/>
      <c r="L740" s="222"/>
      <c r="M740" s="222"/>
      <c r="N740" s="221"/>
      <c r="O740" s="221"/>
      <c r="P740" s="221"/>
      <c r="Q740" s="221"/>
      <c r="R740" s="222"/>
      <c r="S740" s="222"/>
      <c r="T740" s="222"/>
      <c r="U740" s="222"/>
      <c r="V740" s="222"/>
      <c r="W740" s="222"/>
      <c r="X740" s="222"/>
      <c r="Y740" s="222"/>
      <c r="Z740" s="212"/>
      <c r="AA740" s="212"/>
      <c r="AB740" s="212"/>
      <c r="AC740" s="212"/>
      <c r="AD740" s="212"/>
      <c r="AE740" s="212"/>
      <c r="AF740" s="212"/>
      <c r="AG740" s="212" t="s">
        <v>193</v>
      </c>
      <c r="AH740" s="212"/>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ht="22.5" outlineLevel="1" x14ac:dyDescent="0.2">
      <c r="A741" s="236">
        <v>310</v>
      </c>
      <c r="B741" s="237" t="s">
        <v>906</v>
      </c>
      <c r="C741" s="247" t="s">
        <v>907</v>
      </c>
      <c r="D741" s="238" t="s">
        <v>226</v>
      </c>
      <c r="E741" s="239">
        <v>1</v>
      </c>
      <c r="F741" s="240">
        <v>421</v>
      </c>
      <c r="G741" s="241">
        <f>ROUND(E741*F741,2)</f>
        <v>421</v>
      </c>
      <c r="H741" s="240">
        <v>0</v>
      </c>
      <c r="I741" s="241">
        <f>ROUND(E741*H741,2)</f>
        <v>0</v>
      </c>
      <c r="J741" s="240">
        <v>421</v>
      </c>
      <c r="K741" s="241">
        <f>ROUND(E741*J741,2)</f>
        <v>421</v>
      </c>
      <c r="L741" s="241">
        <v>12</v>
      </c>
      <c r="M741" s="241">
        <f>G741*(1+L741/100)</f>
        <v>471.52000000000004</v>
      </c>
      <c r="N741" s="239">
        <v>0</v>
      </c>
      <c r="O741" s="239">
        <f>ROUND(E741*N741,2)</f>
        <v>0</v>
      </c>
      <c r="P741" s="239">
        <v>8.8999999999999996E-2</v>
      </c>
      <c r="Q741" s="239">
        <f>ROUND(E741*P741,2)</f>
        <v>0.09</v>
      </c>
      <c r="R741" s="241" t="s">
        <v>684</v>
      </c>
      <c r="S741" s="241" t="s">
        <v>151</v>
      </c>
      <c r="T741" s="242" t="s">
        <v>151</v>
      </c>
      <c r="U741" s="222">
        <v>0.76</v>
      </c>
      <c r="V741" s="222">
        <f>ROUND(E741*U741,2)</f>
        <v>0.76</v>
      </c>
      <c r="W741" s="222"/>
      <c r="X741" s="222" t="s">
        <v>190</v>
      </c>
      <c r="Y741" s="222" t="s">
        <v>154</v>
      </c>
      <c r="Z741" s="212"/>
      <c r="AA741" s="212"/>
      <c r="AB741" s="212"/>
      <c r="AC741" s="212"/>
      <c r="AD741" s="212"/>
      <c r="AE741" s="212"/>
      <c r="AF741" s="212"/>
      <c r="AG741" s="212" t="s">
        <v>191</v>
      </c>
      <c r="AH741" s="212"/>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2" x14ac:dyDescent="0.2">
      <c r="A742" s="219"/>
      <c r="B742" s="220"/>
      <c r="C742" s="263" t="s">
        <v>901</v>
      </c>
      <c r="D742" s="255"/>
      <c r="E742" s="255"/>
      <c r="F742" s="255"/>
      <c r="G742" s="255"/>
      <c r="H742" s="222"/>
      <c r="I742" s="222"/>
      <c r="J742" s="222"/>
      <c r="K742" s="222"/>
      <c r="L742" s="222"/>
      <c r="M742" s="222"/>
      <c r="N742" s="221"/>
      <c r="O742" s="221"/>
      <c r="P742" s="221"/>
      <c r="Q742" s="221"/>
      <c r="R742" s="222"/>
      <c r="S742" s="222"/>
      <c r="T742" s="222"/>
      <c r="U742" s="222"/>
      <c r="V742" s="222"/>
      <c r="W742" s="222"/>
      <c r="X742" s="222"/>
      <c r="Y742" s="222"/>
      <c r="Z742" s="212"/>
      <c r="AA742" s="212"/>
      <c r="AB742" s="212"/>
      <c r="AC742" s="212"/>
      <c r="AD742" s="212"/>
      <c r="AE742" s="212"/>
      <c r="AF742" s="212"/>
      <c r="AG742" s="212" t="s">
        <v>193</v>
      </c>
      <c r="AH742" s="212"/>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ht="22.5" outlineLevel="1" x14ac:dyDescent="0.2">
      <c r="A743" s="236">
        <v>311</v>
      </c>
      <c r="B743" s="237" t="s">
        <v>908</v>
      </c>
      <c r="C743" s="247" t="s">
        <v>909</v>
      </c>
      <c r="D743" s="238" t="s">
        <v>226</v>
      </c>
      <c r="E743" s="239">
        <v>1</v>
      </c>
      <c r="F743" s="240">
        <v>332.5</v>
      </c>
      <c r="G743" s="241">
        <f>ROUND(E743*F743,2)</f>
        <v>332.5</v>
      </c>
      <c r="H743" s="240">
        <v>0</v>
      </c>
      <c r="I743" s="241">
        <f>ROUND(E743*H743,2)</f>
        <v>0</v>
      </c>
      <c r="J743" s="240">
        <v>332.5</v>
      </c>
      <c r="K743" s="241">
        <f>ROUND(E743*J743,2)</f>
        <v>332.5</v>
      </c>
      <c r="L743" s="241">
        <v>12</v>
      </c>
      <c r="M743" s="241">
        <f>G743*(1+L743/100)</f>
        <v>372.40000000000003</v>
      </c>
      <c r="N743" s="239">
        <v>0</v>
      </c>
      <c r="O743" s="239">
        <f>ROUND(E743*N743,2)</f>
        <v>0</v>
      </c>
      <c r="P743" s="239">
        <v>8.8999999999999996E-2</v>
      </c>
      <c r="Q743" s="239">
        <f>ROUND(E743*P743,2)</f>
        <v>0.09</v>
      </c>
      <c r="R743" s="241" t="s">
        <v>684</v>
      </c>
      <c r="S743" s="241" t="s">
        <v>151</v>
      </c>
      <c r="T743" s="242" t="s">
        <v>151</v>
      </c>
      <c r="U743" s="222">
        <v>0.6</v>
      </c>
      <c r="V743" s="222">
        <f>ROUND(E743*U743,2)</f>
        <v>0.6</v>
      </c>
      <c r="W743" s="222"/>
      <c r="X743" s="222" t="s">
        <v>190</v>
      </c>
      <c r="Y743" s="222" t="s">
        <v>154</v>
      </c>
      <c r="Z743" s="212"/>
      <c r="AA743" s="212"/>
      <c r="AB743" s="212"/>
      <c r="AC743" s="212"/>
      <c r="AD743" s="212"/>
      <c r="AE743" s="212"/>
      <c r="AF743" s="212"/>
      <c r="AG743" s="212" t="s">
        <v>191</v>
      </c>
      <c r="AH743" s="212"/>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2" x14ac:dyDescent="0.2">
      <c r="A744" s="219"/>
      <c r="B744" s="220"/>
      <c r="C744" s="263" t="s">
        <v>901</v>
      </c>
      <c r="D744" s="255"/>
      <c r="E744" s="255"/>
      <c r="F744" s="255"/>
      <c r="G744" s="255"/>
      <c r="H744" s="222"/>
      <c r="I744" s="222"/>
      <c r="J744" s="222"/>
      <c r="K744" s="222"/>
      <c r="L744" s="222"/>
      <c r="M744" s="222"/>
      <c r="N744" s="221"/>
      <c r="O744" s="221"/>
      <c r="P744" s="221"/>
      <c r="Q744" s="221"/>
      <c r="R744" s="222"/>
      <c r="S744" s="222"/>
      <c r="T744" s="222"/>
      <c r="U744" s="222"/>
      <c r="V744" s="222"/>
      <c r="W744" s="222"/>
      <c r="X744" s="222"/>
      <c r="Y744" s="222"/>
      <c r="Z744" s="212"/>
      <c r="AA744" s="212"/>
      <c r="AB744" s="212"/>
      <c r="AC744" s="212"/>
      <c r="AD744" s="212"/>
      <c r="AE744" s="212"/>
      <c r="AF744" s="212"/>
      <c r="AG744" s="212" t="s">
        <v>193</v>
      </c>
      <c r="AH744" s="212"/>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ht="22.5" outlineLevel="1" x14ac:dyDescent="0.2">
      <c r="A745" s="236">
        <v>312</v>
      </c>
      <c r="B745" s="237" t="s">
        <v>910</v>
      </c>
      <c r="C745" s="247" t="s">
        <v>911</v>
      </c>
      <c r="D745" s="238" t="s">
        <v>226</v>
      </c>
      <c r="E745" s="239">
        <v>1</v>
      </c>
      <c r="F745" s="240">
        <v>216</v>
      </c>
      <c r="G745" s="241">
        <f>ROUND(E745*F745,2)</f>
        <v>216</v>
      </c>
      <c r="H745" s="240">
        <v>0</v>
      </c>
      <c r="I745" s="241">
        <f>ROUND(E745*H745,2)</f>
        <v>0</v>
      </c>
      <c r="J745" s="240">
        <v>216</v>
      </c>
      <c r="K745" s="241">
        <f>ROUND(E745*J745,2)</f>
        <v>216</v>
      </c>
      <c r="L745" s="241">
        <v>12</v>
      </c>
      <c r="M745" s="241">
        <f>G745*(1+L745/100)</f>
        <v>241.92000000000002</v>
      </c>
      <c r="N745" s="239">
        <v>0</v>
      </c>
      <c r="O745" s="239">
        <f>ROUND(E745*N745,2)</f>
        <v>0</v>
      </c>
      <c r="P745" s="239">
        <v>8.8999999999999996E-2</v>
      </c>
      <c r="Q745" s="239">
        <f>ROUND(E745*P745,2)</f>
        <v>0.09</v>
      </c>
      <c r="R745" s="241" t="s">
        <v>684</v>
      </c>
      <c r="S745" s="241" t="s">
        <v>151</v>
      </c>
      <c r="T745" s="242" t="s">
        <v>151</v>
      </c>
      <c r="U745" s="222">
        <v>0.39</v>
      </c>
      <c r="V745" s="222">
        <f>ROUND(E745*U745,2)</f>
        <v>0.39</v>
      </c>
      <c r="W745" s="222"/>
      <c r="X745" s="222" t="s">
        <v>190</v>
      </c>
      <c r="Y745" s="222" t="s">
        <v>154</v>
      </c>
      <c r="Z745" s="212"/>
      <c r="AA745" s="212"/>
      <c r="AB745" s="212"/>
      <c r="AC745" s="212"/>
      <c r="AD745" s="212"/>
      <c r="AE745" s="212"/>
      <c r="AF745" s="212"/>
      <c r="AG745" s="212" t="s">
        <v>191</v>
      </c>
      <c r="AH745" s="212"/>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2" x14ac:dyDescent="0.2">
      <c r="A746" s="219"/>
      <c r="B746" s="220"/>
      <c r="C746" s="263" t="s">
        <v>901</v>
      </c>
      <c r="D746" s="255"/>
      <c r="E746" s="255"/>
      <c r="F746" s="255"/>
      <c r="G746" s="255"/>
      <c r="H746" s="222"/>
      <c r="I746" s="222"/>
      <c r="J746" s="222"/>
      <c r="K746" s="222"/>
      <c r="L746" s="222"/>
      <c r="M746" s="222"/>
      <c r="N746" s="221"/>
      <c r="O746" s="221"/>
      <c r="P746" s="221"/>
      <c r="Q746" s="221"/>
      <c r="R746" s="222"/>
      <c r="S746" s="222"/>
      <c r="T746" s="222"/>
      <c r="U746" s="222"/>
      <c r="V746" s="222"/>
      <c r="W746" s="222"/>
      <c r="X746" s="222"/>
      <c r="Y746" s="222"/>
      <c r="Z746" s="212"/>
      <c r="AA746" s="212"/>
      <c r="AB746" s="212"/>
      <c r="AC746" s="212"/>
      <c r="AD746" s="212"/>
      <c r="AE746" s="212"/>
      <c r="AF746" s="212"/>
      <c r="AG746" s="212" t="s">
        <v>193</v>
      </c>
      <c r="AH746" s="212"/>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x14ac:dyDescent="0.2">
      <c r="A747" s="229" t="s">
        <v>146</v>
      </c>
      <c r="B747" s="230" t="s">
        <v>93</v>
      </c>
      <c r="C747" s="246" t="s">
        <v>94</v>
      </c>
      <c r="D747" s="231"/>
      <c r="E747" s="232"/>
      <c r="F747" s="233"/>
      <c r="G747" s="233">
        <f>SUMIF(AG748:AG753,"&lt;&gt;NOR",G748:G753)</f>
        <v>60406.080000000002</v>
      </c>
      <c r="H747" s="233"/>
      <c r="I747" s="233">
        <f>SUM(I748:I753)</f>
        <v>0</v>
      </c>
      <c r="J747" s="233"/>
      <c r="K747" s="233">
        <f>SUM(K748:K753)</f>
        <v>60406.080000000002</v>
      </c>
      <c r="L747" s="233"/>
      <c r="M747" s="233">
        <f>SUM(M748:M753)</f>
        <v>67654.809600000008</v>
      </c>
      <c r="N747" s="232"/>
      <c r="O747" s="232">
        <f>SUM(O748:O753)</f>
        <v>0</v>
      </c>
      <c r="P747" s="232"/>
      <c r="Q747" s="232">
        <f>SUM(Q748:Q753)</f>
        <v>0</v>
      </c>
      <c r="R747" s="233"/>
      <c r="S747" s="233"/>
      <c r="T747" s="234"/>
      <c r="U747" s="228"/>
      <c r="V747" s="228">
        <f>SUM(V748:V753)</f>
        <v>99.009999999999991</v>
      </c>
      <c r="W747" s="228"/>
      <c r="X747" s="228"/>
      <c r="Y747" s="228"/>
      <c r="AG747" t="s">
        <v>147</v>
      </c>
    </row>
    <row r="748" spans="1:60" ht="22.5" outlineLevel="1" x14ac:dyDescent="0.2">
      <c r="A748" s="236">
        <v>313</v>
      </c>
      <c r="B748" s="237" t="s">
        <v>912</v>
      </c>
      <c r="C748" s="247" t="s">
        <v>913</v>
      </c>
      <c r="D748" s="238" t="s">
        <v>914</v>
      </c>
      <c r="E748" s="239">
        <v>18.310420000000001</v>
      </c>
      <c r="F748" s="240">
        <v>546</v>
      </c>
      <c r="G748" s="241">
        <f>ROUND(E748*F748,2)</f>
        <v>9997.49</v>
      </c>
      <c r="H748" s="240">
        <v>0</v>
      </c>
      <c r="I748" s="241">
        <f>ROUND(E748*H748,2)</f>
        <v>0</v>
      </c>
      <c r="J748" s="240">
        <v>546</v>
      </c>
      <c r="K748" s="241">
        <f>ROUND(E748*J748,2)</f>
        <v>9997.49</v>
      </c>
      <c r="L748" s="241">
        <v>12</v>
      </c>
      <c r="M748" s="241">
        <f>G748*(1+L748/100)</f>
        <v>11197.188800000002</v>
      </c>
      <c r="N748" s="239">
        <v>0</v>
      </c>
      <c r="O748" s="239">
        <f>ROUND(E748*N748,2)</f>
        <v>0</v>
      </c>
      <c r="P748" s="239">
        <v>0</v>
      </c>
      <c r="Q748" s="239">
        <f>ROUND(E748*P748,2)</f>
        <v>0</v>
      </c>
      <c r="R748" s="241" t="s">
        <v>189</v>
      </c>
      <c r="S748" s="241" t="s">
        <v>151</v>
      </c>
      <c r="T748" s="242" t="s">
        <v>151</v>
      </c>
      <c r="U748" s="222">
        <v>0.9385</v>
      </c>
      <c r="V748" s="222">
        <f>ROUND(E748*U748,2)</f>
        <v>17.18</v>
      </c>
      <c r="W748" s="222"/>
      <c r="X748" s="222" t="s">
        <v>915</v>
      </c>
      <c r="Y748" s="222" t="s">
        <v>154</v>
      </c>
      <c r="Z748" s="212"/>
      <c r="AA748" s="212"/>
      <c r="AB748" s="212"/>
      <c r="AC748" s="212"/>
      <c r="AD748" s="212"/>
      <c r="AE748" s="212"/>
      <c r="AF748" s="212"/>
      <c r="AG748" s="212" t="s">
        <v>916</v>
      </c>
      <c r="AH748" s="212"/>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2" x14ac:dyDescent="0.2">
      <c r="A749" s="219"/>
      <c r="B749" s="220"/>
      <c r="C749" s="263" t="s">
        <v>917</v>
      </c>
      <c r="D749" s="255"/>
      <c r="E749" s="255"/>
      <c r="F749" s="255"/>
      <c r="G749" s="255"/>
      <c r="H749" s="222"/>
      <c r="I749" s="222"/>
      <c r="J749" s="222"/>
      <c r="K749" s="222"/>
      <c r="L749" s="222"/>
      <c r="M749" s="222"/>
      <c r="N749" s="221"/>
      <c r="O749" s="221"/>
      <c r="P749" s="221"/>
      <c r="Q749" s="221"/>
      <c r="R749" s="222"/>
      <c r="S749" s="222"/>
      <c r="T749" s="222"/>
      <c r="U749" s="222"/>
      <c r="V749" s="222"/>
      <c r="W749" s="222"/>
      <c r="X749" s="222"/>
      <c r="Y749" s="222"/>
      <c r="Z749" s="212"/>
      <c r="AA749" s="212"/>
      <c r="AB749" s="212"/>
      <c r="AC749" s="212"/>
      <c r="AD749" s="212"/>
      <c r="AE749" s="212"/>
      <c r="AF749" s="212"/>
      <c r="AG749" s="212" t="s">
        <v>193</v>
      </c>
      <c r="AH749" s="212"/>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ht="22.5" outlineLevel="1" x14ac:dyDescent="0.2">
      <c r="A750" s="236">
        <v>314</v>
      </c>
      <c r="B750" s="237" t="s">
        <v>918</v>
      </c>
      <c r="C750" s="247" t="s">
        <v>919</v>
      </c>
      <c r="D750" s="238" t="s">
        <v>914</v>
      </c>
      <c r="E750" s="239">
        <v>18.310420000000001</v>
      </c>
      <c r="F750" s="240">
        <v>1108</v>
      </c>
      <c r="G750" s="241">
        <f>ROUND(E750*F750,2)</f>
        <v>20287.95</v>
      </c>
      <c r="H750" s="240">
        <v>0</v>
      </c>
      <c r="I750" s="241">
        <f>ROUND(E750*H750,2)</f>
        <v>0</v>
      </c>
      <c r="J750" s="240">
        <v>1108</v>
      </c>
      <c r="K750" s="241">
        <f>ROUND(E750*J750,2)</f>
        <v>20287.95</v>
      </c>
      <c r="L750" s="241">
        <v>12</v>
      </c>
      <c r="M750" s="241">
        <f>G750*(1+L750/100)</f>
        <v>22722.504000000004</v>
      </c>
      <c r="N750" s="239">
        <v>0</v>
      </c>
      <c r="O750" s="239">
        <f>ROUND(E750*N750,2)</f>
        <v>0</v>
      </c>
      <c r="P750" s="239">
        <v>0</v>
      </c>
      <c r="Q750" s="239">
        <f>ROUND(E750*P750,2)</f>
        <v>0</v>
      </c>
      <c r="R750" s="241" t="s">
        <v>189</v>
      </c>
      <c r="S750" s="241" t="s">
        <v>151</v>
      </c>
      <c r="T750" s="242" t="s">
        <v>151</v>
      </c>
      <c r="U750" s="222">
        <v>1.8919999999999999</v>
      </c>
      <c r="V750" s="222">
        <f>ROUND(E750*U750,2)</f>
        <v>34.64</v>
      </c>
      <c r="W750" s="222"/>
      <c r="X750" s="222" t="s">
        <v>915</v>
      </c>
      <c r="Y750" s="222" t="s">
        <v>154</v>
      </c>
      <c r="Z750" s="212"/>
      <c r="AA750" s="212"/>
      <c r="AB750" s="212"/>
      <c r="AC750" s="212"/>
      <c r="AD750" s="212"/>
      <c r="AE750" s="212"/>
      <c r="AF750" s="212"/>
      <c r="AG750" s="212" t="s">
        <v>916</v>
      </c>
      <c r="AH750" s="212"/>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2" x14ac:dyDescent="0.2">
      <c r="A751" s="219"/>
      <c r="B751" s="220"/>
      <c r="C751" s="263" t="s">
        <v>917</v>
      </c>
      <c r="D751" s="255"/>
      <c r="E751" s="255"/>
      <c r="F751" s="255"/>
      <c r="G751" s="255"/>
      <c r="H751" s="222"/>
      <c r="I751" s="222"/>
      <c r="J751" s="222"/>
      <c r="K751" s="222"/>
      <c r="L751" s="222"/>
      <c r="M751" s="222"/>
      <c r="N751" s="221"/>
      <c r="O751" s="221"/>
      <c r="P751" s="221"/>
      <c r="Q751" s="221"/>
      <c r="R751" s="222"/>
      <c r="S751" s="222"/>
      <c r="T751" s="222"/>
      <c r="U751" s="222"/>
      <c r="V751" s="222"/>
      <c r="W751" s="222"/>
      <c r="X751" s="222"/>
      <c r="Y751" s="222"/>
      <c r="Z751" s="212"/>
      <c r="AA751" s="212"/>
      <c r="AB751" s="212"/>
      <c r="AC751" s="212"/>
      <c r="AD751" s="212"/>
      <c r="AE751" s="212"/>
      <c r="AF751" s="212"/>
      <c r="AG751" s="212" t="s">
        <v>193</v>
      </c>
      <c r="AH751" s="212"/>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ht="22.5" outlineLevel="1" x14ac:dyDescent="0.2">
      <c r="A752" s="236">
        <v>315</v>
      </c>
      <c r="B752" s="237" t="s">
        <v>920</v>
      </c>
      <c r="C752" s="247" t="s">
        <v>921</v>
      </c>
      <c r="D752" s="238" t="s">
        <v>914</v>
      </c>
      <c r="E752" s="239">
        <v>18.310420000000001</v>
      </c>
      <c r="F752" s="240">
        <v>1645</v>
      </c>
      <c r="G752" s="241">
        <f>ROUND(E752*F752,2)</f>
        <v>30120.639999999999</v>
      </c>
      <c r="H752" s="240">
        <v>0</v>
      </c>
      <c r="I752" s="241">
        <f>ROUND(E752*H752,2)</f>
        <v>0</v>
      </c>
      <c r="J752" s="240">
        <v>1645</v>
      </c>
      <c r="K752" s="241">
        <f>ROUND(E752*J752,2)</f>
        <v>30120.639999999999</v>
      </c>
      <c r="L752" s="241">
        <v>12</v>
      </c>
      <c r="M752" s="241">
        <f>G752*(1+L752/100)</f>
        <v>33735.116800000003</v>
      </c>
      <c r="N752" s="239">
        <v>0</v>
      </c>
      <c r="O752" s="239">
        <f>ROUND(E752*N752,2)</f>
        <v>0</v>
      </c>
      <c r="P752" s="239">
        <v>0</v>
      </c>
      <c r="Q752" s="239">
        <f>ROUND(E752*P752,2)</f>
        <v>0</v>
      </c>
      <c r="R752" s="241" t="s">
        <v>189</v>
      </c>
      <c r="S752" s="241" t="s">
        <v>151</v>
      </c>
      <c r="T752" s="242" t="s">
        <v>151</v>
      </c>
      <c r="U752" s="222">
        <v>2.577</v>
      </c>
      <c r="V752" s="222">
        <f>ROUND(E752*U752,2)</f>
        <v>47.19</v>
      </c>
      <c r="W752" s="222"/>
      <c r="X752" s="222" t="s">
        <v>915</v>
      </c>
      <c r="Y752" s="222" t="s">
        <v>154</v>
      </c>
      <c r="Z752" s="212"/>
      <c r="AA752" s="212"/>
      <c r="AB752" s="212"/>
      <c r="AC752" s="212"/>
      <c r="AD752" s="212"/>
      <c r="AE752" s="212"/>
      <c r="AF752" s="212"/>
      <c r="AG752" s="212" t="s">
        <v>916</v>
      </c>
      <c r="AH752" s="212"/>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outlineLevel="2" x14ac:dyDescent="0.2">
      <c r="A753" s="219"/>
      <c r="B753" s="220"/>
      <c r="C753" s="263" t="s">
        <v>917</v>
      </c>
      <c r="D753" s="255"/>
      <c r="E753" s="255"/>
      <c r="F753" s="255"/>
      <c r="G753" s="255"/>
      <c r="H753" s="222"/>
      <c r="I753" s="222"/>
      <c r="J753" s="222"/>
      <c r="K753" s="222"/>
      <c r="L753" s="222"/>
      <c r="M753" s="222"/>
      <c r="N753" s="221"/>
      <c r="O753" s="221"/>
      <c r="P753" s="221"/>
      <c r="Q753" s="221"/>
      <c r="R753" s="222"/>
      <c r="S753" s="222"/>
      <c r="T753" s="222"/>
      <c r="U753" s="222"/>
      <c r="V753" s="222"/>
      <c r="W753" s="222"/>
      <c r="X753" s="222"/>
      <c r="Y753" s="222"/>
      <c r="Z753" s="212"/>
      <c r="AA753" s="212"/>
      <c r="AB753" s="212"/>
      <c r="AC753" s="212"/>
      <c r="AD753" s="212"/>
      <c r="AE753" s="212"/>
      <c r="AF753" s="212"/>
      <c r="AG753" s="212" t="s">
        <v>193</v>
      </c>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x14ac:dyDescent="0.2">
      <c r="A754" s="229" t="s">
        <v>146</v>
      </c>
      <c r="B754" s="230" t="s">
        <v>95</v>
      </c>
      <c r="C754" s="246" t="s">
        <v>96</v>
      </c>
      <c r="D754" s="231"/>
      <c r="E754" s="232"/>
      <c r="F754" s="233"/>
      <c r="G754" s="233">
        <f>SUMIF(AG755:AG766,"&lt;&gt;NOR",G755:G766)</f>
        <v>1288.6499999999999</v>
      </c>
      <c r="H754" s="233"/>
      <c r="I754" s="233">
        <f>SUM(I755:I766)</f>
        <v>292.21000000000004</v>
      </c>
      <c r="J754" s="233"/>
      <c r="K754" s="233">
        <f>SUM(K755:K766)</f>
        <v>996.43999999999983</v>
      </c>
      <c r="L754" s="233"/>
      <c r="M754" s="233">
        <f>SUM(M755:M766)</f>
        <v>1443.2880000000002</v>
      </c>
      <c r="N754" s="232"/>
      <c r="O754" s="232">
        <f>SUM(O755:O766)</f>
        <v>0.02</v>
      </c>
      <c r="P754" s="232"/>
      <c r="Q754" s="232">
        <f>SUM(Q755:Q766)</f>
        <v>0.09</v>
      </c>
      <c r="R754" s="233"/>
      <c r="S754" s="233"/>
      <c r="T754" s="234"/>
      <c r="U754" s="228"/>
      <c r="V754" s="228">
        <f>SUM(V755:V766)</f>
        <v>1.34</v>
      </c>
      <c r="W754" s="228"/>
      <c r="X754" s="228"/>
      <c r="Y754" s="228"/>
      <c r="AG754" t="s">
        <v>147</v>
      </c>
    </row>
    <row r="755" spans="1:60" ht="22.5" outlineLevel="1" x14ac:dyDescent="0.2">
      <c r="A755" s="256">
        <v>316</v>
      </c>
      <c r="B755" s="257" t="s">
        <v>922</v>
      </c>
      <c r="C755" s="264" t="s">
        <v>923</v>
      </c>
      <c r="D755" s="258" t="s">
        <v>226</v>
      </c>
      <c r="E755" s="259">
        <v>1</v>
      </c>
      <c r="F755" s="260">
        <v>387</v>
      </c>
      <c r="G755" s="261">
        <f>ROUND(E755*F755,2)</f>
        <v>387</v>
      </c>
      <c r="H755" s="260">
        <v>28.71</v>
      </c>
      <c r="I755" s="261">
        <f>ROUND(E755*H755,2)</f>
        <v>28.71</v>
      </c>
      <c r="J755" s="260">
        <v>358.29</v>
      </c>
      <c r="K755" s="261">
        <f>ROUND(E755*J755,2)</f>
        <v>358.29</v>
      </c>
      <c r="L755" s="261">
        <v>12</v>
      </c>
      <c r="M755" s="261">
        <f>G755*(1+L755/100)</f>
        <v>433.44000000000005</v>
      </c>
      <c r="N755" s="259">
        <v>0</v>
      </c>
      <c r="O755" s="259">
        <f>ROUND(E755*N755,2)</f>
        <v>0</v>
      </c>
      <c r="P755" s="259">
        <v>0</v>
      </c>
      <c r="Q755" s="259">
        <f>ROUND(E755*P755,2)</f>
        <v>0</v>
      </c>
      <c r="R755" s="261" t="s">
        <v>924</v>
      </c>
      <c r="S755" s="261" t="s">
        <v>151</v>
      </c>
      <c r="T755" s="262" t="s">
        <v>151</v>
      </c>
      <c r="U755" s="222">
        <v>0.48</v>
      </c>
      <c r="V755" s="222">
        <f>ROUND(E755*U755,2)</f>
        <v>0.48</v>
      </c>
      <c r="W755" s="222"/>
      <c r="X755" s="222" t="s">
        <v>190</v>
      </c>
      <c r="Y755" s="222" t="s">
        <v>154</v>
      </c>
      <c r="Z755" s="212"/>
      <c r="AA755" s="212"/>
      <c r="AB755" s="212"/>
      <c r="AC755" s="212"/>
      <c r="AD755" s="212"/>
      <c r="AE755" s="212"/>
      <c r="AF755" s="212"/>
      <c r="AG755" s="212" t="s">
        <v>191</v>
      </c>
      <c r="AH755" s="212"/>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1" x14ac:dyDescent="0.2">
      <c r="A756" s="256">
        <v>317</v>
      </c>
      <c r="B756" s="257" t="s">
        <v>925</v>
      </c>
      <c r="C756" s="264" t="s">
        <v>926</v>
      </c>
      <c r="D756" s="258" t="s">
        <v>226</v>
      </c>
      <c r="E756" s="259">
        <v>1</v>
      </c>
      <c r="F756" s="260">
        <v>210</v>
      </c>
      <c r="G756" s="261">
        <f>ROUND(E756*F756,2)</f>
        <v>210</v>
      </c>
      <c r="H756" s="260">
        <v>0</v>
      </c>
      <c r="I756" s="261">
        <f>ROUND(E756*H756,2)</f>
        <v>0</v>
      </c>
      <c r="J756" s="260">
        <v>210</v>
      </c>
      <c r="K756" s="261">
        <f>ROUND(E756*J756,2)</f>
        <v>210</v>
      </c>
      <c r="L756" s="261">
        <v>12</v>
      </c>
      <c r="M756" s="261">
        <f>G756*(1+L756/100)</f>
        <v>235.20000000000002</v>
      </c>
      <c r="N756" s="259">
        <v>0</v>
      </c>
      <c r="O756" s="259">
        <f>ROUND(E756*N756,2)</f>
        <v>0</v>
      </c>
      <c r="P756" s="259">
        <v>0</v>
      </c>
      <c r="Q756" s="259">
        <f>ROUND(E756*P756,2)</f>
        <v>0</v>
      </c>
      <c r="R756" s="261" t="s">
        <v>924</v>
      </c>
      <c r="S756" s="261" t="s">
        <v>151</v>
      </c>
      <c r="T756" s="262" t="s">
        <v>151</v>
      </c>
      <c r="U756" s="222">
        <v>0.28000000000000003</v>
      </c>
      <c r="V756" s="222">
        <f>ROUND(E756*U756,2)</f>
        <v>0.28000000000000003</v>
      </c>
      <c r="W756" s="222"/>
      <c r="X756" s="222" t="s">
        <v>190</v>
      </c>
      <c r="Y756" s="222" t="s">
        <v>154</v>
      </c>
      <c r="Z756" s="212"/>
      <c r="AA756" s="212"/>
      <c r="AB756" s="212"/>
      <c r="AC756" s="212"/>
      <c r="AD756" s="212"/>
      <c r="AE756" s="212"/>
      <c r="AF756" s="212"/>
      <c r="AG756" s="212" t="s">
        <v>191</v>
      </c>
      <c r="AH756" s="212"/>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1" x14ac:dyDescent="0.2">
      <c r="A757" s="256">
        <v>318</v>
      </c>
      <c r="B757" s="257" t="s">
        <v>927</v>
      </c>
      <c r="C757" s="264" t="s">
        <v>928</v>
      </c>
      <c r="D757" s="258" t="s">
        <v>226</v>
      </c>
      <c r="E757" s="259">
        <v>1</v>
      </c>
      <c r="F757" s="260">
        <v>160.5</v>
      </c>
      <c r="G757" s="261">
        <f>ROUND(E757*F757,2)</f>
        <v>160.5</v>
      </c>
      <c r="H757" s="260">
        <v>160.5</v>
      </c>
      <c r="I757" s="261">
        <f>ROUND(E757*H757,2)</f>
        <v>160.5</v>
      </c>
      <c r="J757" s="260">
        <v>0</v>
      </c>
      <c r="K757" s="261">
        <f>ROUND(E757*J757,2)</f>
        <v>0</v>
      </c>
      <c r="L757" s="261">
        <v>12</v>
      </c>
      <c r="M757" s="261">
        <f>G757*(1+L757/100)</f>
        <v>179.76000000000002</v>
      </c>
      <c r="N757" s="259">
        <v>1.2E-2</v>
      </c>
      <c r="O757" s="259">
        <f>ROUND(E757*N757,2)</f>
        <v>0.01</v>
      </c>
      <c r="P757" s="259">
        <v>0</v>
      </c>
      <c r="Q757" s="259">
        <f>ROUND(E757*P757,2)</f>
        <v>0</v>
      </c>
      <c r="R757" s="261" t="s">
        <v>929</v>
      </c>
      <c r="S757" s="261" t="s">
        <v>151</v>
      </c>
      <c r="T757" s="262" t="s">
        <v>151</v>
      </c>
      <c r="U757" s="222">
        <v>0</v>
      </c>
      <c r="V757" s="222">
        <f>ROUND(E757*U757,2)</f>
        <v>0</v>
      </c>
      <c r="W757" s="222"/>
      <c r="X757" s="222" t="s">
        <v>930</v>
      </c>
      <c r="Y757" s="222" t="s">
        <v>154</v>
      </c>
      <c r="Z757" s="212"/>
      <c r="AA757" s="212"/>
      <c r="AB757" s="212"/>
      <c r="AC757" s="212"/>
      <c r="AD757" s="212"/>
      <c r="AE757" s="212"/>
      <c r="AF757" s="212"/>
      <c r="AG757" s="212" t="s">
        <v>931</v>
      </c>
      <c r="AH757" s="212"/>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1" x14ac:dyDescent="0.2">
      <c r="A758" s="256">
        <v>319</v>
      </c>
      <c r="B758" s="257" t="s">
        <v>932</v>
      </c>
      <c r="C758" s="264" t="s">
        <v>933</v>
      </c>
      <c r="D758" s="258" t="s">
        <v>226</v>
      </c>
      <c r="E758" s="259">
        <v>1</v>
      </c>
      <c r="F758" s="260">
        <v>103</v>
      </c>
      <c r="G758" s="261">
        <f>ROUND(E758*F758,2)</f>
        <v>103</v>
      </c>
      <c r="H758" s="260">
        <v>103</v>
      </c>
      <c r="I758" s="261">
        <f>ROUND(E758*H758,2)</f>
        <v>103</v>
      </c>
      <c r="J758" s="260">
        <v>0</v>
      </c>
      <c r="K758" s="261">
        <f>ROUND(E758*J758,2)</f>
        <v>0</v>
      </c>
      <c r="L758" s="261">
        <v>12</v>
      </c>
      <c r="M758" s="261">
        <f>G758*(1+L758/100)</f>
        <v>115.36000000000001</v>
      </c>
      <c r="N758" s="259">
        <v>7.4999999999999997E-3</v>
      </c>
      <c r="O758" s="259">
        <f>ROUND(E758*N758,2)</f>
        <v>0.01</v>
      </c>
      <c r="P758" s="259">
        <v>0</v>
      </c>
      <c r="Q758" s="259">
        <f>ROUND(E758*P758,2)</f>
        <v>0</v>
      </c>
      <c r="R758" s="261" t="s">
        <v>929</v>
      </c>
      <c r="S758" s="261" t="s">
        <v>151</v>
      </c>
      <c r="T758" s="262" t="s">
        <v>151</v>
      </c>
      <c r="U758" s="222">
        <v>0</v>
      </c>
      <c r="V758" s="222">
        <f>ROUND(E758*U758,2)</f>
        <v>0</v>
      </c>
      <c r="W758" s="222"/>
      <c r="X758" s="222" t="s">
        <v>930</v>
      </c>
      <c r="Y758" s="222" t="s">
        <v>154</v>
      </c>
      <c r="Z758" s="212"/>
      <c r="AA758" s="212"/>
      <c r="AB758" s="212"/>
      <c r="AC758" s="212"/>
      <c r="AD758" s="212"/>
      <c r="AE758" s="212"/>
      <c r="AF758" s="212"/>
      <c r="AG758" s="212" t="s">
        <v>931</v>
      </c>
      <c r="AH758" s="212"/>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1" x14ac:dyDescent="0.2">
      <c r="A759" s="256">
        <v>320</v>
      </c>
      <c r="B759" s="257" t="s">
        <v>934</v>
      </c>
      <c r="C759" s="264" t="s">
        <v>935</v>
      </c>
      <c r="D759" s="258" t="s">
        <v>226</v>
      </c>
      <c r="E759" s="259">
        <v>1</v>
      </c>
      <c r="F759" s="260">
        <v>54.5</v>
      </c>
      <c r="G759" s="261">
        <f>ROUND(E759*F759,2)</f>
        <v>54.5</v>
      </c>
      <c r="H759" s="260">
        <v>0</v>
      </c>
      <c r="I759" s="261">
        <f>ROUND(E759*H759,2)</f>
        <v>0</v>
      </c>
      <c r="J759" s="260">
        <v>54.5</v>
      </c>
      <c r="K759" s="261">
        <f>ROUND(E759*J759,2)</f>
        <v>54.5</v>
      </c>
      <c r="L759" s="261">
        <v>12</v>
      </c>
      <c r="M759" s="261">
        <f>G759*(1+L759/100)</f>
        <v>61.040000000000006</v>
      </c>
      <c r="N759" s="259">
        <v>0</v>
      </c>
      <c r="O759" s="259">
        <f>ROUND(E759*N759,2)</f>
        <v>0</v>
      </c>
      <c r="P759" s="259">
        <v>1.4E-2</v>
      </c>
      <c r="Q759" s="259">
        <f>ROUND(E759*P759,2)</f>
        <v>0.01</v>
      </c>
      <c r="R759" s="261" t="s">
        <v>924</v>
      </c>
      <c r="S759" s="261" t="s">
        <v>151</v>
      </c>
      <c r="T759" s="262" t="s">
        <v>151</v>
      </c>
      <c r="U759" s="222">
        <v>0.08</v>
      </c>
      <c r="V759" s="222">
        <f>ROUND(E759*U759,2)</f>
        <v>0.08</v>
      </c>
      <c r="W759" s="222"/>
      <c r="X759" s="222" t="s">
        <v>190</v>
      </c>
      <c r="Y759" s="222" t="s">
        <v>154</v>
      </c>
      <c r="Z759" s="212"/>
      <c r="AA759" s="212"/>
      <c r="AB759" s="212"/>
      <c r="AC759" s="212"/>
      <c r="AD759" s="212"/>
      <c r="AE759" s="212"/>
      <c r="AF759" s="212"/>
      <c r="AG759" s="212" t="s">
        <v>191</v>
      </c>
      <c r="AH759" s="212"/>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1" x14ac:dyDescent="0.2">
      <c r="A760" s="256">
        <v>321</v>
      </c>
      <c r="B760" s="257" t="s">
        <v>936</v>
      </c>
      <c r="C760" s="264" t="s">
        <v>937</v>
      </c>
      <c r="D760" s="258" t="s">
        <v>226</v>
      </c>
      <c r="E760" s="259">
        <v>1</v>
      </c>
      <c r="F760" s="260">
        <v>95.3</v>
      </c>
      <c r="G760" s="261">
        <f>ROUND(E760*F760,2)</f>
        <v>95.3</v>
      </c>
      <c r="H760" s="260">
        <v>0</v>
      </c>
      <c r="I760" s="261">
        <f>ROUND(E760*H760,2)</f>
        <v>0</v>
      </c>
      <c r="J760" s="260">
        <v>95.3</v>
      </c>
      <c r="K760" s="261">
        <f>ROUND(E760*J760,2)</f>
        <v>95.3</v>
      </c>
      <c r="L760" s="261">
        <v>12</v>
      </c>
      <c r="M760" s="261">
        <f>G760*(1+L760/100)</f>
        <v>106.736</v>
      </c>
      <c r="N760" s="259">
        <v>0</v>
      </c>
      <c r="O760" s="259">
        <f>ROUND(E760*N760,2)</f>
        <v>0</v>
      </c>
      <c r="P760" s="259">
        <v>1.6E-2</v>
      </c>
      <c r="Q760" s="259">
        <f>ROUND(E760*P760,2)</f>
        <v>0.02</v>
      </c>
      <c r="R760" s="261" t="s">
        <v>924</v>
      </c>
      <c r="S760" s="261" t="s">
        <v>151</v>
      </c>
      <c r="T760" s="262" t="s">
        <v>151</v>
      </c>
      <c r="U760" s="222">
        <v>0.14000000000000001</v>
      </c>
      <c r="V760" s="222">
        <f>ROUND(E760*U760,2)</f>
        <v>0.14000000000000001</v>
      </c>
      <c r="W760" s="222"/>
      <c r="X760" s="222" t="s">
        <v>190</v>
      </c>
      <c r="Y760" s="222" t="s">
        <v>154</v>
      </c>
      <c r="Z760" s="212"/>
      <c r="AA760" s="212"/>
      <c r="AB760" s="212"/>
      <c r="AC760" s="212"/>
      <c r="AD760" s="212"/>
      <c r="AE760" s="212"/>
      <c r="AF760" s="212"/>
      <c r="AG760" s="212" t="s">
        <v>191</v>
      </c>
      <c r="AH760" s="212"/>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1" x14ac:dyDescent="0.2">
      <c r="A761" s="256">
        <v>322</v>
      </c>
      <c r="B761" s="257" t="s">
        <v>938</v>
      </c>
      <c r="C761" s="264" t="s">
        <v>939</v>
      </c>
      <c r="D761" s="258" t="s">
        <v>226</v>
      </c>
      <c r="E761" s="259">
        <v>1</v>
      </c>
      <c r="F761" s="260">
        <v>133</v>
      </c>
      <c r="G761" s="261">
        <f>ROUND(E761*F761,2)</f>
        <v>133</v>
      </c>
      <c r="H761" s="260">
        <v>0</v>
      </c>
      <c r="I761" s="261">
        <f>ROUND(E761*H761,2)</f>
        <v>0</v>
      </c>
      <c r="J761" s="260">
        <v>133</v>
      </c>
      <c r="K761" s="261">
        <f>ROUND(E761*J761,2)</f>
        <v>133</v>
      </c>
      <c r="L761" s="261">
        <v>12</v>
      </c>
      <c r="M761" s="261">
        <f>G761*(1+L761/100)</f>
        <v>148.96</v>
      </c>
      <c r="N761" s="259">
        <v>0</v>
      </c>
      <c r="O761" s="259">
        <f>ROUND(E761*N761,2)</f>
        <v>0</v>
      </c>
      <c r="P761" s="259">
        <v>1.7999999999999999E-2</v>
      </c>
      <c r="Q761" s="259">
        <f>ROUND(E761*P761,2)</f>
        <v>0.02</v>
      </c>
      <c r="R761" s="261" t="s">
        <v>924</v>
      </c>
      <c r="S761" s="261" t="s">
        <v>151</v>
      </c>
      <c r="T761" s="262" t="s">
        <v>151</v>
      </c>
      <c r="U761" s="222">
        <v>0.19500000000000001</v>
      </c>
      <c r="V761" s="222">
        <f>ROUND(E761*U761,2)</f>
        <v>0.2</v>
      </c>
      <c r="W761" s="222"/>
      <c r="X761" s="222" t="s">
        <v>190</v>
      </c>
      <c r="Y761" s="222" t="s">
        <v>154</v>
      </c>
      <c r="Z761" s="212"/>
      <c r="AA761" s="212"/>
      <c r="AB761" s="212"/>
      <c r="AC761" s="212"/>
      <c r="AD761" s="212"/>
      <c r="AE761" s="212"/>
      <c r="AF761" s="212"/>
      <c r="AG761" s="212" t="s">
        <v>191</v>
      </c>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ht="22.5" outlineLevel="1" x14ac:dyDescent="0.2">
      <c r="A762" s="256">
        <v>323</v>
      </c>
      <c r="B762" s="257" t="s">
        <v>940</v>
      </c>
      <c r="C762" s="264" t="s">
        <v>941</v>
      </c>
      <c r="D762" s="258" t="s">
        <v>226</v>
      </c>
      <c r="E762" s="259">
        <v>1</v>
      </c>
      <c r="F762" s="260">
        <v>61.3</v>
      </c>
      <c r="G762" s="261">
        <f>ROUND(E762*F762,2)</f>
        <v>61.3</v>
      </c>
      <c r="H762" s="260">
        <v>0</v>
      </c>
      <c r="I762" s="261">
        <f>ROUND(E762*H762,2)</f>
        <v>0</v>
      </c>
      <c r="J762" s="260">
        <v>61.3</v>
      </c>
      <c r="K762" s="261">
        <f>ROUND(E762*J762,2)</f>
        <v>61.3</v>
      </c>
      <c r="L762" s="261">
        <v>12</v>
      </c>
      <c r="M762" s="261">
        <f>G762*(1+L762/100)</f>
        <v>68.656000000000006</v>
      </c>
      <c r="N762" s="259">
        <v>0</v>
      </c>
      <c r="O762" s="259">
        <f>ROUND(E762*N762,2)</f>
        <v>0</v>
      </c>
      <c r="P762" s="259">
        <v>3.5000000000000003E-2</v>
      </c>
      <c r="Q762" s="259">
        <f>ROUND(E762*P762,2)</f>
        <v>0.04</v>
      </c>
      <c r="R762" s="261" t="s">
        <v>924</v>
      </c>
      <c r="S762" s="261" t="s">
        <v>151</v>
      </c>
      <c r="T762" s="262" t="s">
        <v>151</v>
      </c>
      <c r="U762" s="222">
        <v>0.09</v>
      </c>
      <c r="V762" s="222">
        <f>ROUND(E762*U762,2)</f>
        <v>0.09</v>
      </c>
      <c r="W762" s="222"/>
      <c r="X762" s="222" t="s">
        <v>190</v>
      </c>
      <c r="Y762" s="222" t="s">
        <v>154</v>
      </c>
      <c r="Z762" s="212"/>
      <c r="AA762" s="212"/>
      <c r="AB762" s="212"/>
      <c r="AC762" s="212"/>
      <c r="AD762" s="212"/>
      <c r="AE762" s="212"/>
      <c r="AF762" s="212"/>
      <c r="AG762" s="212" t="s">
        <v>191</v>
      </c>
      <c r="AH762" s="212"/>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1" x14ac:dyDescent="0.2">
      <c r="A763" s="236">
        <v>324</v>
      </c>
      <c r="B763" s="237" t="s">
        <v>942</v>
      </c>
      <c r="C763" s="247" t="s">
        <v>943</v>
      </c>
      <c r="D763" s="238" t="s">
        <v>914</v>
      </c>
      <c r="E763" s="239">
        <v>1.95E-2</v>
      </c>
      <c r="F763" s="240">
        <v>2105</v>
      </c>
      <c r="G763" s="241">
        <f>ROUND(E763*F763,2)</f>
        <v>41.05</v>
      </c>
      <c r="H763" s="240">
        <v>0</v>
      </c>
      <c r="I763" s="241">
        <f>ROUND(E763*H763,2)</f>
        <v>0</v>
      </c>
      <c r="J763" s="240">
        <v>2105</v>
      </c>
      <c r="K763" s="241">
        <f>ROUND(E763*J763,2)</f>
        <v>41.05</v>
      </c>
      <c r="L763" s="241">
        <v>12</v>
      </c>
      <c r="M763" s="241">
        <f>G763*(1+L763/100)</f>
        <v>45.975999999999999</v>
      </c>
      <c r="N763" s="239">
        <v>0</v>
      </c>
      <c r="O763" s="239">
        <f>ROUND(E763*N763,2)</f>
        <v>0</v>
      </c>
      <c r="P763" s="239">
        <v>0</v>
      </c>
      <c r="Q763" s="239">
        <f>ROUND(E763*P763,2)</f>
        <v>0</v>
      </c>
      <c r="R763" s="241" t="s">
        <v>924</v>
      </c>
      <c r="S763" s="241" t="s">
        <v>151</v>
      </c>
      <c r="T763" s="242" t="s">
        <v>151</v>
      </c>
      <c r="U763" s="222">
        <v>1.7509999999999999</v>
      </c>
      <c r="V763" s="222">
        <f>ROUND(E763*U763,2)</f>
        <v>0.03</v>
      </c>
      <c r="W763" s="222"/>
      <c r="X763" s="222" t="s">
        <v>915</v>
      </c>
      <c r="Y763" s="222" t="s">
        <v>154</v>
      </c>
      <c r="Z763" s="212"/>
      <c r="AA763" s="212"/>
      <c r="AB763" s="212"/>
      <c r="AC763" s="212"/>
      <c r="AD763" s="212"/>
      <c r="AE763" s="212"/>
      <c r="AF763" s="212"/>
      <c r="AG763" s="212" t="s">
        <v>916</v>
      </c>
      <c r="AH763" s="212"/>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2" x14ac:dyDescent="0.2">
      <c r="A764" s="219"/>
      <c r="B764" s="220"/>
      <c r="C764" s="263" t="s">
        <v>944</v>
      </c>
      <c r="D764" s="255"/>
      <c r="E764" s="255"/>
      <c r="F764" s="255"/>
      <c r="G764" s="255"/>
      <c r="H764" s="222"/>
      <c r="I764" s="222"/>
      <c r="J764" s="222"/>
      <c r="K764" s="222"/>
      <c r="L764" s="222"/>
      <c r="M764" s="222"/>
      <c r="N764" s="221"/>
      <c r="O764" s="221"/>
      <c r="P764" s="221"/>
      <c r="Q764" s="221"/>
      <c r="R764" s="222"/>
      <c r="S764" s="222"/>
      <c r="T764" s="222"/>
      <c r="U764" s="222"/>
      <c r="V764" s="222"/>
      <c r="W764" s="222"/>
      <c r="X764" s="222"/>
      <c r="Y764" s="222"/>
      <c r="Z764" s="212"/>
      <c r="AA764" s="212"/>
      <c r="AB764" s="212"/>
      <c r="AC764" s="212"/>
      <c r="AD764" s="212"/>
      <c r="AE764" s="212"/>
      <c r="AF764" s="212"/>
      <c r="AG764" s="212" t="s">
        <v>193</v>
      </c>
      <c r="AH764" s="212"/>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1" x14ac:dyDescent="0.2">
      <c r="A765" s="236">
        <v>325</v>
      </c>
      <c r="B765" s="237" t="s">
        <v>945</v>
      </c>
      <c r="C765" s="247" t="s">
        <v>946</v>
      </c>
      <c r="D765" s="238" t="s">
        <v>914</v>
      </c>
      <c r="E765" s="239">
        <v>1.95E-2</v>
      </c>
      <c r="F765" s="240">
        <v>2205</v>
      </c>
      <c r="G765" s="241">
        <f>ROUND(E765*F765,2)</f>
        <v>43</v>
      </c>
      <c r="H765" s="240">
        <v>0</v>
      </c>
      <c r="I765" s="241">
        <f>ROUND(E765*H765,2)</f>
        <v>0</v>
      </c>
      <c r="J765" s="240">
        <v>2205</v>
      </c>
      <c r="K765" s="241">
        <f>ROUND(E765*J765,2)</f>
        <v>43</v>
      </c>
      <c r="L765" s="241">
        <v>12</v>
      </c>
      <c r="M765" s="241">
        <f>G765*(1+L765/100)</f>
        <v>48.160000000000004</v>
      </c>
      <c r="N765" s="239">
        <v>0</v>
      </c>
      <c r="O765" s="239">
        <f>ROUND(E765*N765,2)</f>
        <v>0</v>
      </c>
      <c r="P765" s="239">
        <v>0</v>
      </c>
      <c r="Q765" s="239">
        <f>ROUND(E765*P765,2)</f>
        <v>0</v>
      </c>
      <c r="R765" s="241" t="s">
        <v>924</v>
      </c>
      <c r="S765" s="241" t="s">
        <v>151</v>
      </c>
      <c r="T765" s="242" t="s">
        <v>151</v>
      </c>
      <c r="U765" s="222">
        <v>1.863</v>
      </c>
      <c r="V765" s="222">
        <f>ROUND(E765*U765,2)</f>
        <v>0.04</v>
      </c>
      <c r="W765" s="222"/>
      <c r="X765" s="222" t="s">
        <v>915</v>
      </c>
      <c r="Y765" s="222" t="s">
        <v>154</v>
      </c>
      <c r="Z765" s="212"/>
      <c r="AA765" s="212"/>
      <c r="AB765" s="212"/>
      <c r="AC765" s="212"/>
      <c r="AD765" s="212"/>
      <c r="AE765" s="212"/>
      <c r="AF765" s="212"/>
      <c r="AG765" s="212" t="s">
        <v>916</v>
      </c>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2" x14ac:dyDescent="0.2">
      <c r="A766" s="219"/>
      <c r="B766" s="220"/>
      <c r="C766" s="263" t="s">
        <v>944</v>
      </c>
      <c r="D766" s="255"/>
      <c r="E766" s="255"/>
      <c r="F766" s="255"/>
      <c r="G766" s="255"/>
      <c r="H766" s="222"/>
      <c r="I766" s="222"/>
      <c r="J766" s="222"/>
      <c r="K766" s="222"/>
      <c r="L766" s="222"/>
      <c r="M766" s="222"/>
      <c r="N766" s="221"/>
      <c r="O766" s="221"/>
      <c r="P766" s="221"/>
      <c r="Q766" s="221"/>
      <c r="R766" s="222"/>
      <c r="S766" s="222"/>
      <c r="T766" s="222"/>
      <c r="U766" s="222"/>
      <c r="V766" s="222"/>
      <c r="W766" s="222"/>
      <c r="X766" s="222"/>
      <c r="Y766" s="222"/>
      <c r="Z766" s="212"/>
      <c r="AA766" s="212"/>
      <c r="AB766" s="212"/>
      <c r="AC766" s="212"/>
      <c r="AD766" s="212"/>
      <c r="AE766" s="212"/>
      <c r="AF766" s="212"/>
      <c r="AG766" s="212" t="s">
        <v>193</v>
      </c>
      <c r="AH766" s="212"/>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x14ac:dyDescent="0.2">
      <c r="A767" s="229" t="s">
        <v>146</v>
      </c>
      <c r="B767" s="230" t="s">
        <v>97</v>
      </c>
      <c r="C767" s="246" t="s">
        <v>98</v>
      </c>
      <c r="D767" s="231"/>
      <c r="E767" s="232"/>
      <c r="F767" s="233"/>
      <c r="G767" s="233">
        <f>SUMIF(AG768:AG773,"&lt;&gt;NOR",G768:G773)</f>
        <v>1131.03</v>
      </c>
      <c r="H767" s="233"/>
      <c r="I767" s="233">
        <f>SUM(I768:I773)</f>
        <v>717.29</v>
      </c>
      <c r="J767" s="233"/>
      <c r="K767" s="233">
        <f>SUM(K768:K773)</f>
        <v>413.74</v>
      </c>
      <c r="L767" s="233"/>
      <c r="M767" s="233">
        <f>SUM(M768:M773)</f>
        <v>1266.7536</v>
      </c>
      <c r="N767" s="232"/>
      <c r="O767" s="232">
        <f>SUM(O768:O773)</f>
        <v>0.02</v>
      </c>
      <c r="P767" s="232"/>
      <c r="Q767" s="232">
        <f>SUM(Q768:Q773)</f>
        <v>0</v>
      </c>
      <c r="R767" s="233"/>
      <c r="S767" s="233"/>
      <c r="T767" s="234"/>
      <c r="U767" s="228"/>
      <c r="V767" s="228">
        <f>SUM(V768:V773)</f>
        <v>0.57000000000000006</v>
      </c>
      <c r="W767" s="228"/>
      <c r="X767" s="228"/>
      <c r="Y767" s="228"/>
      <c r="AG767" t="s">
        <v>147</v>
      </c>
    </row>
    <row r="768" spans="1:60" ht="22.5" outlineLevel="1" x14ac:dyDescent="0.2">
      <c r="A768" s="236">
        <v>326</v>
      </c>
      <c r="B768" s="237" t="s">
        <v>947</v>
      </c>
      <c r="C768" s="247" t="s">
        <v>948</v>
      </c>
      <c r="D768" s="238" t="s">
        <v>226</v>
      </c>
      <c r="E768" s="239">
        <v>1</v>
      </c>
      <c r="F768" s="240">
        <v>536</v>
      </c>
      <c r="G768" s="241">
        <f>ROUND(E768*F768,2)</f>
        <v>536</v>
      </c>
      <c r="H768" s="240">
        <v>360.44</v>
      </c>
      <c r="I768" s="241">
        <f>ROUND(E768*H768,2)</f>
        <v>360.44</v>
      </c>
      <c r="J768" s="240">
        <v>175.56</v>
      </c>
      <c r="K768" s="241">
        <f>ROUND(E768*J768,2)</f>
        <v>175.56</v>
      </c>
      <c r="L768" s="241">
        <v>12</v>
      </c>
      <c r="M768" s="241">
        <f>G768*(1+L768/100)</f>
        <v>600.32000000000005</v>
      </c>
      <c r="N768" s="239">
        <v>1.1429999999999999E-2</v>
      </c>
      <c r="O768" s="239">
        <f>ROUND(E768*N768,2)</f>
        <v>0.01</v>
      </c>
      <c r="P768" s="239">
        <v>0</v>
      </c>
      <c r="Q768" s="239">
        <f>ROUND(E768*P768,2)</f>
        <v>0</v>
      </c>
      <c r="R768" s="241" t="s">
        <v>949</v>
      </c>
      <c r="S768" s="241" t="s">
        <v>151</v>
      </c>
      <c r="T768" s="242" t="s">
        <v>151</v>
      </c>
      <c r="U768" s="222">
        <v>0.25</v>
      </c>
      <c r="V768" s="222">
        <f>ROUND(E768*U768,2)</f>
        <v>0.25</v>
      </c>
      <c r="W768" s="222"/>
      <c r="X768" s="222" t="s">
        <v>190</v>
      </c>
      <c r="Y768" s="222" t="s">
        <v>154</v>
      </c>
      <c r="Z768" s="212"/>
      <c r="AA768" s="212"/>
      <c r="AB768" s="212"/>
      <c r="AC768" s="212"/>
      <c r="AD768" s="212"/>
      <c r="AE768" s="212"/>
      <c r="AF768" s="212"/>
      <c r="AG768" s="212" t="s">
        <v>191</v>
      </c>
      <c r="AH768" s="212"/>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2" x14ac:dyDescent="0.2">
      <c r="A769" s="219"/>
      <c r="B769" s="220"/>
      <c r="C769" s="263" t="s">
        <v>950</v>
      </c>
      <c r="D769" s="255"/>
      <c r="E769" s="255"/>
      <c r="F769" s="255"/>
      <c r="G769" s="255"/>
      <c r="H769" s="222"/>
      <c r="I769" s="222"/>
      <c r="J769" s="222"/>
      <c r="K769" s="222"/>
      <c r="L769" s="222"/>
      <c r="M769" s="222"/>
      <c r="N769" s="221"/>
      <c r="O769" s="221"/>
      <c r="P769" s="221"/>
      <c r="Q769" s="221"/>
      <c r="R769" s="222"/>
      <c r="S769" s="222"/>
      <c r="T769" s="222"/>
      <c r="U769" s="222"/>
      <c r="V769" s="222"/>
      <c r="W769" s="222"/>
      <c r="X769" s="222"/>
      <c r="Y769" s="222"/>
      <c r="Z769" s="212"/>
      <c r="AA769" s="212"/>
      <c r="AB769" s="212"/>
      <c r="AC769" s="212"/>
      <c r="AD769" s="212"/>
      <c r="AE769" s="212"/>
      <c r="AF769" s="212"/>
      <c r="AG769" s="212" t="s">
        <v>193</v>
      </c>
      <c r="AH769" s="212"/>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ht="22.5" outlineLevel="1" x14ac:dyDescent="0.2">
      <c r="A770" s="236">
        <v>327</v>
      </c>
      <c r="B770" s="237" t="s">
        <v>951</v>
      </c>
      <c r="C770" s="247" t="s">
        <v>952</v>
      </c>
      <c r="D770" s="238" t="s">
        <v>226</v>
      </c>
      <c r="E770" s="239">
        <v>1</v>
      </c>
      <c r="F770" s="240">
        <v>557</v>
      </c>
      <c r="G770" s="241">
        <f>ROUND(E770*F770,2)</f>
        <v>557</v>
      </c>
      <c r="H770" s="240">
        <v>356.85</v>
      </c>
      <c r="I770" s="241">
        <f>ROUND(E770*H770,2)</f>
        <v>356.85</v>
      </c>
      <c r="J770" s="240">
        <v>200.15</v>
      </c>
      <c r="K770" s="241">
        <f>ROUND(E770*J770,2)</f>
        <v>200.15</v>
      </c>
      <c r="L770" s="241">
        <v>12</v>
      </c>
      <c r="M770" s="241">
        <f>G770*(1+L770/100)</f>
        <v>623.84</v>
      </c>
      <c r="N770" s="239">
        <v>1.1900000000000001E-2</v>
      </c>
      <c r="O770" s="239">
        <f>ROUND(E770*N770,2)</f>
        <v>0.01</v>
      </c>
      <c r="P770" s="239">
        <v>0</v>
      </c>
      <c r="Q770" s="239">
        <f>ROUND(E770*P770,2)</f>
        <v>0</v>
      </c>
      <c r="R770" s="241" t="s">
        <v>949</v>
      </c>
      <c r="S770" s="241" t="s">
        <v>151</v>
      </c>
      <c r="T770" s="242" t="s">
        <v>151</v>
      </c>
      <c r="U770" s="222">
        <v>0.28499999999999998</v>
      </c>
      <c r="V770" s="222">
        <f>ROUND(E770*U770,2)</f>
        <v>0.28999999999999998</v>
      </c>
      <c r="W770" s="222"/>
      <c r="X770" s="222" t="s">
        <v>190</v>
      </c>
      <c r="Y770" s="222" t="s">
        <v>154</v>
      </c>
      <c r="Z770" s="212"/>
      <c r="AA770" s="212"/>
      <c r="AB770" s="212"/>
      <c r="AC770" s="212"/>
      <c r="AD770" s="212"/>
      <c r="AE770" s="212"/>
      <c r="AF770" s="212"/>
      <c r="AG770" s="212" t="s">
        <v>191</v>
      </c>
      <c r="AH770" s="212"/>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outlineLevel="2" x14ac:dyDescent="0.2">
      <c r="A771" s="219"/>
      <c r="B771" s="220"/>
      <c r="C771" s="263" t="s">
        <v>950</v>
      </c>
      <c r="D771" s="255"/>
      <c r="E771" s="255"/>
      <c r="F771" s="255"/>
      <c r="G771" s="255"/>
      <c r="H771" s="222"/>
      <c r="I771" s="222"/>
      <c r="J771" s="222"/>
      <c r="K771" s="222"/>
      <c r="L771" s="222"/>
      <c r="M771" s="222"/>
      <c r="N771" s="221"/>
      <c r="O771" s="221"/>
      <c r="P771" s="221"/>
      <c r="Q771" s="221"/>
      <c r="R771" s="222"/>
      <c r="S771" s="222"/>
      <c r="T771" s="222"/>
      <c r="U771" s="222"/>
      <c r="V771" s="222"/>
      <c r="W771" s="222"/>
      <c r="X771" s="222"/>
      <c r="Y771" s="222"/>
      <c r="Z771" s="212"/>
      <c r="AA771" s="212"/>
      <c r="AB771" s="212"/>
      <c r="AC771" s="212"/>
      <c r="AD771" s="212"/>
      <c r="AE771" s="212"/>
      <c r="AF771" s="212"/>
      <c r="AG771" s="212" t="s">
        <v>193</v>
      </c>
      <c r="AH771" s="212"/>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outlineLevel="1" x14ac:dyDescent="0.2">
      <c r="A772" s="236">
        <v>328</v>
      </c>
      <c r="B772" s="237" t="s">
        <v>953</v>
      </c>
      <c r="C772" s="247" t="s">
        <v>954</v>
      </c>
      <c r="D772" s="238" t="s">
        <v>914</v>
      </c>
      <c r="E772" s="239">
        <v>2.333E-2</v>
      </c>
      <c r="F772" s="240">
        <v>1630</v>
      </c>
      <c r="G772" s="241">
        <f>ROUND(E772*F772,2)</f>
        <v>38.03</v>
      </c>
      <c r="H772" s="240">
        <v>0</v>
      </c>
      <c r="I772" s="241">
        <f>ROUND(E772*H772,2)</f>
        <v>0</v>
      </c>
      <c r="J772" s="240">
        <v>1630</v>
      </c>
      <c r="K772" s="241">
        <f>ROUND(E772*J772,2)</f>
        <v>38.03</v>
      </c>
      <c r="L772" s="241">
        <v>12</v>
      </c>
      <c r="M772" s="241">
        <f>G772*(1+L772/100)</f>
        <v>42.593600000000002</v>
      </c>
      <c r="N772" s="239">
        <v>0</v>
      </c>
      <c r="O772" s="239">
        <f>ROUND(E772*N772,2)</f>
        <v>0</v>
      </c>
      <c r="P772" s="239">
        <v>0</v>
      </c>
      <c r="Q772" s="239">
        <f>ROUND(E772*P772,2)</f>
        <v>0</v>
      </c>
      <c r="R772" s="241" t="s">
        <v>949</v>
      </c>
      <c r="S772" s="241" t="s">
        <v>151</v>
      </c>
      <c r="T772" s="242" t="s">
        <v>151</v>
      </c>
      <c r="U772" s="222">
        <v>1.1559999999999999</v>
      </c>
      <c r="V772" s="222">
        <f>ROUND(E772*U772,2)</f>
        <v>0.03</v>
      </c>
      <c r="W772" s="222"/>
      <c r="X772" s="222" t="s">
        <v>915</v>
      </c>
      <c r="Y772" s="222" t="s">
        <v>154</v>
      </c>
      <c r="Z772" s="212"/>
      <c r="AA772" s="212"/>
      <c r="AB772" s="212"/>
      <c r="AC772" s="212"/>
      <c r="AD772" s="212"/>
      <c r="AE772" s="212"/>
      <c r="AF772" s="212"/>
      <c r="AG772" s="212" t="s">
        <v>916</v>
      </c>
      <c r="AH772" s="212"/>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2" x14ac:dyDescent="0.2">
      <c r="A773" s="219"/>
      <c r="B773" s="220"/>
      <c r="C773" s="263" t="s">
        <v>944</v>
      </c>
      <c r="D773" s="255"/>
      <c r="E773" s="255"/>
      <c r="F773" s="255"/>
      <c r="G773" s="255"/>
      <c r="H773" s="222"/>
      <c r="I773" s="222"/>
      <c r="J773" s="222"/>
      <c r="K773" s="222"/>
      <c r="L773" s="222"/>
      <c r="M773" s="222"/>
      <c r="N773" s="221"/>
      <c r="O773" s="221"/>
      <c r="P773" s="221"/>
      <c r="Q773" s="221"/>
      <c r="R773" s="222"/>
      <c r="S773" s="222"/>
      <c r="T773" s="222"/>
      <c r="U773" s="222"/>
      <c r="V773" s="222"/>
      <c r="W773" s="222"/>
      <c r="X773" s="222"/>
      <c r="Y773" s="222"/>
      <c r="Z773" s="212"/>
      <c r="AA773" s="212"/>
      <c r="AB773" s="212"/>
      <c r="AC773" s="212"/>
      <c r="AD773" s="212"/>
      <c r="AE773" s="212"/>
      <c r="AF773" s="212"/>
      <c r="AG773" s="212" t="s">
        <v>193</v>
      </c>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x14ac:dyDescent="0.2">
      <c r="A774" s="229" t="s">
        <v>146</v>
      </c>
      <c r="B774" s="230" t="s">
        <v>99</v>
      </c>
      <c r="C774" s="246" t="s">
        <v>100</v>
      </c>
      <c r="D774" s="231"/>
      <c r="E774" s="232"/>
      <c r="F774" s="233"/>
      <c r="G774" s="233">
        <f>SUMIF(AG775:AG804,"&lt;&gt;NOR",G775:G804)</f>
        <v>9201.2199999999993</v>
      </c>
      <c r="H774" s="233"/>
      <c r="I774" s="233">
        <f>SUM(I775:I804)</f>
        <v>3311.02</v>
      </c>
      <c r="J774" s="233"/>
      <c r="K774" s="233">
        <f>SUM(K775:K804)</f>
        <v>5890.199999999998</v>
      </c>
      <c r="L774" s="233"/>
      <c r="M774" s="233">
        <f>SUM(M775:M804)</f>
        <v>10305.366399999999</v>
      </c>
      <c r="N774" s="232"/>
      <c r="O774" s="232">
        <f>SUM(O775:O804)</f>
        <v>0</v>
      </c>
      <c r="P774" s="232"/>
      <c r="Q774" s="232">
        <f>SUM(Q775:Q804)</f>
        <v>0</v>
      </c>
      <c r="R774" s="233"/>
      <c r="S774" s="233"/>
      <c r="T774" s="234"/>
      <c r="U774" s="228"/>
      <c r="V774" s="228">
        <f>SUM(V775:V804)</f>
        <v>7.69</v>
      </c>
      <c r="W774" s="228"/>
      <c r="X774" s="228"/>
      <c r="Y774" s="228"/>
      <c r="AG774" t="s">
        <v>147</v>
      </c>
    </row>
    <row r="775" spans="1:60" outlineLevel="1" x14ac:dyDescent="0.2">
      <c r="A775" s="256">
        <v>329</v>
      </c>
      <c r="B775" s="257" t="s">
        <v>955</v>
      </c>
      <c r="C775" s="264" t="s">
        <v>956</v>
      </c>
      <c r="D775" s="258" t="s">
        <v>278</v>
      </c>
      <c r="E775" s="259">
        <v>1</v>
      </c>
      <c r="F775" s="260">
        <v>75.2</v>
      </c>
      <c r="G775" s="261">
        <f>ROUND(E775*F775,2)</f>
        <v>75.2</v>
      </c>
      <c r="H775" s="260">
        <v>0</v>
      </c>
      <c r="I775" s="261">
        <f>ROUND(E775*H775,2)</f>
        <v>0</v>
      </c>
      <c r="J775" s="260">
        <v>75.2</v>
      </c>
      <c r="K775" s="261">
        <f>ROUND(E775*J775,2)</f>
        <v>75.2</v>
      </c>
      <c r="L775" s="261">
        <v>12</v>
      </c>
      <c r="M775" s="261">
        <f>G775*(1+L775/100)</f>
        <v>84.224000000000018</v>
      </c>
      <c r="N775" s="259">
        <v>0</v>
      </c>
      <c r="O775" s="259">
        <f>ROUND(E775*N775,2)</f>
        <v>0</v>
      </c>
      <c r="P775" s="259">
        <v>1.3500000000000001E-3</v>
      </c>
      <c r="Q775" s="259">
        <f>ROUND(E775*P775,2)</f>
        <v>0</v>
      </c>
      <c r="R775" s="261" t="s">
        <v>957</v>
      </c>
      <c r="S775" s="261" t="s">
        <v>151</v>
      </c>
      <c r="T775" s="262" t="s">
        <v>151</v>
      </c>
      <c r="U775" s="222">
        <v>9.1999999999999998E-2</v>
      </c>
      <c r="V775" s="222">
        <f>ROUND(E775*U775,2)</f>
        <v>0.09</v>
      </c>
      <c r="W775" s="222"/>
      <c r="X775" s="222" t="s">
        <v>190</v>
      </c>
      <c r="Y775" s="222" t="s">
        <v>154</v>
      </c>
      <c r="Z775" s="212"/>
      <c r="AA775" s="212"/>
      <c r="AB775" s="212"/>
      <c r="AC775" s="212"/>
      <c r="AD775" s="212"/>
      <c r="AE775" s="212"/>
      <c r="AF775" s="212"/>
      <c r="AG775" s="212" t="s">
        <v>191</v>
      </c>
      <c r="AH775" s="212"/>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1" x14ac:dyDescent="0.2">
      <c r="A776" s="256">
        <v>330</v>
      </c>
      <c r="B776" s="257" t="s">
        <v>958</v>
      </c>
      <c r="C776" s="264" t="s">
        <v>959</v>
      </c>
      <c r="D776" s="258" t="s">
        <v>278</v>
      </c>
      <c r="E776" s="259">
        <v>1</v>
      </c>
      <c r="F776" s="260">
        <v>84.6</v>
      </c>
      <c r="G776" s="261">
        <f>ROUND(E776*F776,2)</f>
        <v>84.6</v>
      </c>
      <c r="H776" s="260">
        <v>0</v>
      </c>
      <c r="I776" s="261">
        <f>ROUND(E776*H776,2)</f>
        <v>0</v>
      </c>
      <c r="J776" s="260">
        <v>84.6</v>
      </c>
      <c r="K776" s="261">
        <f>ROUND(E776*J776,2)</f>
        <v>84.6</v>
      </c>
      <c r="L776" s="261">
        <v>12</v>
      </c>
      <c r="M776" s="261">
        <f>G776*(1+L776/100)</f>
        <v>94.75200000000001</v>
      </c>
      <c r="N776" s="259">
        <v>0</v>
      </c>
      <c r="O776" s="259">
        <f>ROUND(E776*N776,2)</f>
        <v>0</v>
      </c>
      <c r="P776" s="259">
        <v>2.8700000000000002E-3</v>
      </c>
      <c r="Q776" s="259">
        <f>ROUND(E776*P776,2)</f>
        <v>0</v>
      </c>
      <c r="R776" s="261" t="s">
        <v>957</v>
      </c>
      <c r="S776" s="261" t="s">
        <v>151</v>
      </c>
      <c r="T776" s="262" t="s">
        <v>151</v>
      </c>
      <c r="U776" s="222">
        <v>0.10349999999999999</v>
      </c>
      <c r="V776" s="222">
        <f>ROUND(E776*U776,2)</f>
        <v>0.1</v>
      </c>
      <c r="W776" s="222"/>
      <c r="X776" s="222" t="s">
        <v>190</v>
      </c>
      <c r="Y776" s="222" t="s">
        <v>154</v>
      </c>
      <c r="Z776" s="212"/>
      <c r="AA776" s="212"/>
      <c r="AB776" s="212"/>
      <c r="AC776" s="212"/>
      <c r="AD776" s="212"/>
      <c r="AE776" s="212"/>
      <c r="AF776" s="212"/>
      <c r="AG776" s="212" t="s">
        <v>191</v>
      </c>
      <c r="AH776" s="212"/>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1" x14ac:dyDescent="0.2">
      <c r="A777" s="236">
        <v>331</v>
      </c>
      <c r="B777" s="237" t="s">
        <v>960</v>
      </c>
      <c r="C777" s="247" t="s">
        <v>961</v>
      </c>
      <c r="D777" s="238" t="s">
        <v>278</v>
      </c>
      <c r="E777" s="239">
        <v>1</v>
      </c>
      <c r="F777" s="240">
        <v>794</v>
      </c>
      <c r="G777" s="241">
        <f>ROUND(E777*F777,2)</f>
        <v>794</v>
      </c>
      <c r="H777" s="240">
        <v>161.68</v>
      </c>
      <c r="I777" s="241">
        <f>ROUND(E777*H777,2)</f>
        <v>161.68</v>
      </c>
      <c r="J777" s="240">
        <v>632.32000000000005</v>
      </c>
      <c r="K777" s="241">
        <f>ROUND(E777*J777,2)</f>
        <v>632.32000000000005</v>
      </c>
      <c r="L777" s="241">
        <v>12</v>
      </c>
      <c r="M777" s="241">
        <f>G777*(1+L777/100)</f>
        <v>889.28000000000009</v>
      </c>
      <c r="N777" s="239">
        <v>2.0400000000000001E-3</v>
      </c>
      <c r="O777" s="239">
        <f>ROUND(E777*N777,2)</f>
        <v>0</v>
      </c>
      <c r="P777" s="239">
        <v>0</v>
      </c>
      <c r="Q777" s="239">
        <f>ROUND(E777*P777,2)</f>
        <v>0</v>
      </c>
      <c r="R777" s="241" t="s">
        <v>962</v>
      </c>
      <c r="S777" s="241" t="s">
        <v>151</v>
      </c>
      <c r="T777" s="242" t="s">
        <v>151</v>
      </c>
      <c r="U777" s="222">
        <v>0.78722999999999999</v>
      </c>
      <c r="V777" s="222">
        <f>ROUND(E777*U777,2)</f>
        <v>0.79</v>
      </c>
      <c r="W777" s="222"/>
      <c r="X777" s="222" t="s">
        <v>434</v>
      </c>
      <c r="Y777" s="222" t="s">
        <v>154</v>
      </c>
      <c r="Z777" s="212"/>
      <c r="AA777" s="212"/>
      <c r="AB777" s="212"/>
      <c r="AC777" s="212"/>
      <c r="AD777" s="212"/>
      <c r="AE777" s="212"/>
      <c r="AF777" s="212"/>
      <c r="AG777" s="212" t="s">
        <v>435</v>
      </c>
      <c r="AH777" s="212"/>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outlineLevel="2" x14ac:dyDescent="0.2">
      <c r="A778" s="219"/>
      <c r="B778" s="220"/>
      <c r="C778" s="263" t="s">
        <v>963</v>
      </c>
      <c r="D778" s="255"/>
      <c r="E778" s="255"/>
      <c r="F778" s="255"/>
      <c r="G778" s="255"/>
      <c r="H778" s="222"/>
      <c r="I778" s="222"/>
      <c r="J778" s="222"/>
      <c r="K778" s="222"/>
      <c r="L778" s="222"/>
      <c r="M778" s="222"/>
      <c r="N778" s="221"/>
      <c r="O778" s="221"/>
      <c r="P778" s="221"/>
      <c r="Q778" s="221"/>
      <c r="R778" s="222"/>
      <c r="S778" s="222"/>
      <c r="T778" s="222"/>
      <c r="U778" s="222"/>
      <c r="V778" s="222"/>
      <c r="W778" s="222"/>
      <c r="X778" s="222"/>
      <c r="Y778" s="222"/>
      <c r="Z778" s="212"/>
      <c r="AA778" s="212"/>
      <c r="AB778" s="212"/>
      <c r="AC778" s="212"/>
      <c r="AD778" s="212"/>
      <c r="AE778" s="212"/>
      <c r="AF778" s="212"/>
      <c r="AG778" s="212" t="s">
        <v>193</v>
      </c>
      <c r="AH778" s="212"/>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1" x14ac:dyDescent="0.2">
      <c r="A779" s="236">
        <v>332</v>
      </c>
      <c r="B779" s="237" t="s">
        <v>964</v>
      </c>
      <c r="C779" s="247" t="s">
        <v>965</v>
      </c>
      <c r="D779" s="238" t="s">
        <v>278</v>
      </c>
      <c r="E779" s="239">
        <v>1</v>
      </c>
      <c r="F779" s="240">
        <v>881</v>
      </c>
      <c r="G779" s="241">
        <f>ROUND(E779*F779,2)</f>
        <v>881</v>
      </c>
      <c r="H779" s="240">
        <v>213.84</v>
      </c>
      <c r="I779" s="241">
        <f>ROUND(E779*H779,2)</f>
        <v>213.84</v>
      </c>
      <c r="J779" s="240">
        <v>667.16</v>
      </c>
      <c r="K779" s="241">
        <f>ROUND(E779*J779,2)</f>
        <v>667.16</v>
      </c>
      <c r="L779" s="241">
        <v>12</v>
      </c>
      <c r="M779" s="241">
        <f>G779*(1+L779/100)</f>
        <v>986.72000000000014</v>
      </c>
      <c r="N779" s="239">
        <v>2.7499999999999998E-3</v>
      </c>
      <c r="O779" s="239">
        <f>ROUND(E779*N779,2)</f>
        <v>0</v>
      </c>
      <c r="P779" s="239">
        <v>0</v>
      </c>
      <c r="Q779" s="239">
        <f>ROUND(E779*P779,2)</f>
        <v>0</v>
      </c>
      <c r="R779" s="241" t="s">
        <v>962</v>
      </c>
      <c r="S779" s="241" t="s">
        <v>151</v>
      </c>
      <c r="T779" s="242" t="s">
        <v>151</v>
      </c>
      <c r="U779" s="222">
        <v>0.83091000000000004</v>
      </c>
      <c r="V779" s="222">
        <f>ROUND(E779*U779,2)</f>
        <v>0.83</v>
      </c>
      <c r="W779" s="222"/>
      <c r="X779" s="222" t="s">
        <v>434</v>
      </c>
      <c r="Y779" s="222" t="s">
        <v>154</v>
      </c>
      <c r="Z779" s="212"/>
      <c r="AA779" s="212"/>
      <c r="AB779" s="212"/>
      <c r="AC779" s="212"/>
      <c r="AD779" s="212"/>
      <c r="AE779" s="212"/>
      <c r="AF779" s="212"/>
      <c r="AG779" s="212" t="s">
        <v>435</v>
      </c>
      <c r="AH779" s="212"/>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2" x14ac:dyDescent="0.2">
      <c r="A780" s="219"/>
      <c r="B780" s="220"/>
      <c r="C780" s="263" t="s">
        <v>963</v>
      </c>
      <c r="D780" s="255"/>
      <c r="E780" s="255"/>
      <c r="F780" s="255"/>
      <c r="G780" s="255"/>
      <c r="H780" s="222"/>
      <c r="I780" s="222"/>
      <c r="J780" s="222"/>
      <c r="K780" s="222"/>
      <c r="L780" s="222"/>
      <c r="M780" s="222"/>
      <c r="N780" s="221"/>
      <c r="O780" s="221"/>
      <c r="P780" s="221"/>
      <c r="Q780" s="221"/>
      <c r="R780" s="222"/>
      <c r="S780" s="222"/>
      <c r="T780" s="222"/>
      <c r="U780" s="222"/>
      <c r="V780" s="222"/>
      <c r="W780" s="222"/>
      <c r="X780" s="222"/>
      <c r="Y780" s="222"/>
      <c r="Z780" s="212"/>
      <c r="AA780" s="212"/>
      <c r="AB780" s="212"/>
      <c r="AC780" s="212"/>
      <c r="AD780" s="212"/>
      <c r="AE780" s="212"/>
      <c r="AF780" s="212"/>
      <c r="AG780" s="212" t="s">
        <v>193</v>
      </c>
      <c r="AH780" s="212"/>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1" x14ac:dyDescent="0.2">
      <c r="A781" s="236">
        <v>333</v>
      </c>
      <c r="B781" s="237" t="s">
        <v>966</v>
      </c>
      <c r="C781" s="247" t="s">
        <v>967</v>
      </c>
      <c r="D781" s="238" t="s">
        <v>278</v>
      </c>
      <c r="E781" s="239">
        <v>1</v>
      </c>
      <c r="F781" s="240">
        <v>1086</v>
      </c>
      <c r="G781" s="241">
        <f>ROUND(E781*F781,2)</f>
        <v>1086</v>
      </c>
      <c r="H781" s="240">
        <v>326.17</v>
      </c>
      <c r="I781" s="241">
        <f>ROUND(E781*H781,2)</f>
        <v>326.17</v>
      </c>
      <c r="J781" s="240">
        <v>759.83</v>
      </c>
      <c r="K781" s="241">
        <f>ROUND(E781*J781,2)</f>
        <v>759.83</v>
      </c>
      <c r="L781" s="241">
        <v>12</v>
      </c>
      <c r="M781" s="241">
        <f>G781*(1+L781/100)</f>
        <v>1216.3200000000002</v>
      </c>
      <c r="N781" s="239">
        <v>4.2700000000000004E-3</v>
      </c>
      <c r="O781" s="239">
        <f>ROUND(E781*N781,2)</f>
        <v>0</v>
      </c>
      <c r="P781" s="239">
        <v>0</v>
      </c>
      <c r="Q781" s="239">
        <f>ROUND(E781*P781,2)</f>
        <v>0</v>
      </c>
      <c r="R781" s="241" t="s">
        <v>962</v>
      </c>
      <c r="S781" s="241" t="s">
        <v>151</v>
      </c>
      <c r="T781" s="242" t="s">
        <v>151</v>
      </c>
      <c r="U781" s="222">
        <v>0.94864000000000004</v>
      </c>
      <c r="V781" s="222">
        <f>ROUND(E781*U781,2)</f>
        <v>0.95</v>
      </c>
      <c r="W781" s="222"/>
      <c r="X781" s="222" t="s">
        <v>434</v>
      </c>
      <c r="Y781" s="222" t="s">
        <v>154</v>
      </c>
      <c r="Z781" s="212"/>
      <c r="AA781" s="212"/>
      <c r="AB781" s="212"/>
      <c r="AC781" s="212"/>
      <c r="AD781" s="212"/>
      <c r="AE781" s="212"/>
      <c r="AF781" s="212"/>
      <c r="AG781" s="212" t="s">
        <v>435</v>
      </c>
      <c r="AH781" s="212"/>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2" x14ac:dyDescent="0.2">
      <c r="A782" s="219"/>
      <c r="B782" s="220"/>
      <c r="C782" s="263" t="s">
        <v>963</v>
      </c>
      <c r="D782" s="255"/>
      <c r="E782" s="255"/>
      <c r="F782" s="255"/>
      <c r="G782" s="255"/>
      <c r="H782" s="222"/>
      <c r="I782" s="222"/>
      <c r="J782" s="222"/>
      <c r="K782" s="222"/>
      <c r="L782" s="222"/>
      <c r="M782" s="222"/>
      <c r="N782" s="221"/>
      <c r="O782" s="221"/>
      <c r="P782" s="221"/>
      <c r="Q782" s="221"/>
      <c r="R782" s="222"/>
      <c r="S782" s="222"/>
      <c r="T782" s="222"/>
      <c r="U782" s="222"/>
      <c r="V782" s="222"/>
      <c r="W782" s="222"/>
      <c r="X782" s="222"/>
      <c r="Y782" s="222"/>
      <c r="Z782" s="212"/>
      <c r="AA782" s="212"/>
      <c r="AB782" s="212"/>
      <c r="AC782" s="212"/>
      <c r="AD782" s="212"/>
      <c r="AE782" s="212"/>
      <c r="AF782" s="212"/>
      <c r="AG782" s="212" t="s">
        <v>193</v>
      </c>
      <c r="AH782" s="212"/>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1" x14ac:dyDescent="0.2">
      <c r="A783" s="236">
        <v>334</v>
      </c>
      <c r="B783" s="237" t="s">
        <v>968</v>
      </c>
      <c r="C783" s="247" t="s">
        <v>969</v>
      </c>
      <c r="D783" s="238" t="s">
        <v>278</v>
      </c>
      <c r="E783" s="239">
        <v>1</v>
      </c>
      <c r="F783" s="240">
        <v>490.5</v>
      </c>
      <c r="G783" s="241">
        <f>ROUND(E783*F783,2)</f>
        <v>490.5</v>
      </c>
      <c r="H783" s="240">
        <v>114.4</v>
      </c>
      <c r="I783" s="241">
        <f>ROUND(E783*H783,2)</f>
        <v>114.4</v>
      </c>
      <c r="J783" s="240">
        <v>376.1</v>
      </c>
      <c r="K783" s="241">
        <f>ROUND(E783*J783,2)</f>
        <v>376.1</v>
      </c>
      <c r="L783" s="241">
        <v>12</v>
      </c>
      <c r="M783" s="241">
        <f>G783*(1+L783/100)</f>
        <v>549.36</v>
      </c>
      <c r="N783" s="239">
        <v>1.41E-3</v>
      </c>
      <c r="O783" s="239">
        <f>ROUND(E783*N783,2)</f>
        <v>0</v>
      </c>
      <c r="P783" s="239">
        <v>0</v>
      </c>
      <c r="Q783" s="239">
        <f>ROUND(E783*P783,2)</f>
        <v>0</v>
      </c>
      <c r="R783" s="241" t="s">
        <v>957</v>
      </c>
      <c r="S783" s="241" t="s">
        <v>151</v>
      </c>
      <c r="T783" s="242" t="s">
        <v>151</v>
      </c>
      <c r="U783" s="222">
        <v>0.50456999999999996</v>
      </c>
      <c r="V783" s="222">
        <f>ROUND(E783*U783,2)</f>
        <v>0.5</v>
      </c>
      <c r="W783" s="222"/>
      <c r="X783" s="222" t="s">
        <v>190</v>
      </c>
      <c r="Y783" s="222" t="s">
        <v>154</v>
      </c>
      <c r="Z783" s="212"/>
      <c r="AA783" s="212"/>
      <c r="AB783" s="212"/>
      <c r="AC783" s="212"/>
      <c r="AD783" s="212"/>
      <c r="AE783" s="212"/>
      <c r="AF783" s="212"/>
      <c r="AG783" s="212" t="s">
        <v>191</v>
      </c>
      <c r="AH783" s="212"/>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2" x14ac:dyDescent="0.2">
      <c r="A784" s="219"/>
      <c r="B784" s="220"/>
      <c r="C784" s="248" t="s">
        <v>970</v>
      </c>
      <c r="D784" s="243"/>
      <c r="E784" s="243"/>
      <c r="F784" s="243"/>
      <c r="G784" s="243"/>
      <c r="H784" s="222"/>
      <c r="I784" s="222"/>
      <c r="J784" s="222"/>
      <c r="K784" s="222"/>
      <c r="L784" s="222"/>
      <c r="M784" s="222"/>
      <c r="N784" s="221"/>
      <c r="O784" s="221"/>
      <c r="P784" s="221"/>
      <c r="Q784" s="221"/>
      <c r="R784" s="222"/>
      <c r="S784" s="222"/>
      <c r="T784" s="222"/>
      <c r="U784" s="222"/>
      <c r="V784" s="222"/>
      <c r="W784" s="222"/>
      <c r="X784" s="222"/>
      <c r="Y784" s="222"/>
      <c r="Z784" s="212"/>
      <c r="AA784" s="212"/>
      <c r="AB784" s="212"/>
      <c r="AC784" s="212"/>
      <c r="AD784" s="212"/>
      <c r="AE784" s="212"/>
      <c r="AF784" s="212"/>
      <c r="AG784" s="212" t="s">
        <v>157</v>
      </c>
      <c r="AH784" s="212"/>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1" x14ac:dyDescent="0.2">
      <c r="A785" s="236">
        <v>335</v>
      </c>
      <c r="B785" s="237" t="s">
        <v>971</v>
      </c>
      <c r="C785" s="247" t="s">
        <v>972</v>
      </c>
      <c r="D785" s="238" t="s">
        <v>278</v>
      </c>
      <c r="E785" s="239">
        <v>1</v>
      </c>
      <c r="F785" s="240">
        <v>565</v>
      </c>
      <c r="G785" s="241">
        <f>ROUND(E785*F785,2)</f>
        <v>565</v>
      </c>
      <c r="H785" s="240">
        <v>172.71</v>
      </c>
      <c r="I785" s="241">
        <f>ROUND(E785*H785,2)</f>
        <v>172.71</v>
      </c>
      <c r="J785" s="240">
        <v>392.29</v>
      </c>
      <c r="K785" s="241">
        <f>ROUND(E785*J785,2)</f>
        <v>392.29</v>
      </c>
      <c r="L785" s="241">
        <v>12</v>
      </c>
      <c r="M785" s="241">
        <f>G785*(1+L785/100)</f>
        <v>632.80000000000007</v>
      </c>
      <c r="N785" s="239">
        <v>1.6999999999999999E-3</v>
      </c>
      <c r="O785" s="239">
        <f>ROUND(E785*N785,2)</f>
        <v>0</v>
      </c>
      <c r="P785" s="239">
        <v>0</v>
      </c>
      <c r="Q785" s="239">
        <f>ROUND(E785*P785,2)</f>
        <v>0</v>
      </c>
      <c r="R785" s="241" t="s">
        <v>957</v>
      </c>
      <c r="S785" s="241" t="s">
        <v>151</v>
      </c>
      <c r="T785" s="242" t="s">
        <v>151</v>
      </c>
      <c r="U785" s="222">
        <v>0.52481</v>
      </c>
      <c r="V785" s="222">
        <f>ROUND(E785*U785,2)</f>
        <v>0.52</v>
      </c>
      <c r="W785" s="222"/>
      <c r="X785" s="222" t="s">
        <v>190</v>
      </c>
      <c r="Y785" s="222" t="s">
        <v>154</v>
      </c>
      <c r="Z785" s="212"/>
      <c r="AA785" s="212"/>
      <c r="AB785" s="212"/>
      <c r="AC785" s="212"/>
      <c r="AD785" s="212"/>
      <c r="AE785" s="212"/>
      <c r="AF785" s="212"/>
      <c r="AG785" s="212" t="s">
        <v>191</v>
      </c>
      <c r="AH785" s="212"/>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2" x14ac:dyDescent="0.2">
      <c r="A786" s="219"/>
      <c r="B786" s="220"/>
      <c r="C786" s="248" t="s">
        <v>970</v>
      </c>
      <c r="D786" s="243"/>
      <c r="E786" s="243"/>
      <c r="F786" s="243"/>
      <c r="G786" s="243"/>
      <c r="H786" s="222"/>
      <c r="I786" s="222"/>
      <c r="J786" s="222"/>
      <c r="K786" s="222"/>
      <c r="L786" s="222"/>
      <c r="M786" s="222"/>
      <c r="N786" s="221"/>
      <c r="O786" s="221"/>
      <c r="P786" s="221"/>
      <c r="Q786" s="221"/>
      <c r="R786" s="222"/>
      <c r="S786" s="222"/>
      <c r="T786" s="222"/>
      <c r="U786" s="222"/>
      <c r="V786" s="222"/>
      <c r="W786" s="222"/>
      <c r="X786" s="222"/>
      <c r="Y786" s="222"/>
      <c r="Z786" s="212"/>
      <c r="AA786" s="212"/>
      <c r="AB786" s="212"/>
      <c r="AC786" s="212"/>
      <c r="AD786" s="212"/>
      <c r="AE786" s="212"/>
      <c r="AF786" s="212"/>
      <c r="AG786" s="212" t="s">
        <v>157</v>
      </c>
      <c r="AH786" s="212"/>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outlineLevel="1" x14ac:dyDescent="0.2">
      <c r="A787" s="236">
        <v>336</v>
      </c>
      <c r="B787" s="237" t="s">
        <v>973</v>
      </c>
      <c r="C787" s="247" t="s">
        <v>974</v>
      </c>
      <c r="D787" s="238" t="s">
        <v>278</v>
      </c>
      <c r="E787" s="239">
        <v>1</v>
      </c>
      <c r="F787" s="240">
        <v>616</v>
      </c>
      <c r="G787" s="241">
        <f>ROUND(E787*F787,2)</f>
        <v>616</v>
      </c>
      <c r="H787" s="240">
        <v>210.53</v>
      </c>
      <c r="I787" s="241">
        <f>ROUND(E787*H787,2)</f>
        <v>210.53</v>
      </c>
      <c r="J787" s="240">
        <v>405.47</v>
      </c>
      <c r="K787" s="241">
        <f>ROUND(E787*J787,2)</f>
        <v>405.47</v>
      </c>
      <c r="L787" s="241">
        <v>12</v>
      </c>
      <c r="M787" s="241">
        <f>G787*(1+L787/100)</f>
        <v>689.92000000000007</v>
      </c>
      <c r="N787" s="239">
        <v>1.9E-3</v>
      </c>
      <c r="O787" s="239">
        <f>ROUND(E787*N787,2)</f>
        <v>0</v>
      </c>
      <c r="P787" s="239">
        <v>0</v>
      </c>
      <c r="Q787" s="239">
        <f>ROUND(E787*P787,2)</f>
        <v>0</v>
      </c>
      <c r="R787" s="241" t="s">
        <v>957</v>
      </c>
      <c r="S787" s="241" t="s">
        <v>151</v>
      </c>
      <c r="T787" s="242" t="s">
        <v>151</v>
      </c>
      <c r="U787" s="222">
        <v>0.54125000000000001</v>
      </c>
      <c r="V787" s="222">
        <f>ROUND(E787*U787,2)</f>
        <v>0.54</v>
      </c>
      <c r="W787" s="222"/>
      <c r="X787" s="222" t="s">
        <v>190</v>
      </c>
      <c r="Y787" s="222" t="s">
        <v>154</v>
      </c>
      <c r="Z787" s="212"/>
      <c r="AA787" s="212"/>
      <c r="AB787" s="212"/>
      <c r="AC787" s="212"/>
      <c r="AD787" s="212"/>
      <c r="AE787" s="212"/>
      <c r="AF787" s="212"/>
      <c r="AG787" s="212" t="s">
        <v>191</v>
      </c>
      <c r="AH787" s="212"/>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2" x14ac:dyDescent="0.2">
      <c r="A788" s="219"/>
      <c r="B788" s="220"/>
      <c r="C788" s="248" t="s">
        <v>970</v>
      </c>
      <c r="D788" s="243"/>
      <c r="E788" s="243"/>
      <c r="F788" s="243"/>
      <c r="G788" s="243"/>
      <c r="H788" s="222"/>
      <c r="I788" s="222"/>
      <c r="J788" s="222"/>
      <c r="K788" s="222"/>
      <c r="L788" s="222"/>
      <c r="M788" s="222"/>
      <c r="N788" s="221"/>
      <c r="O788" s="221"/>
      <c r="P788" s="221"/>
      <c r="Q788" s="221"/>
      <c r="R788" s="222"/>
      <c r="S788" s="222"/>
      <c r="T788" s="222"/>
      <c r="U788" s="222"/>
      <c r="V788" s="222"/>
      <c r="W788" s="222"/>
      <c r="X788" s="222"/>
      <c r="Y788" s="222"/>
      <c r="Z788" s="212"/>
      <c r="AA788" s="212"/>
      <c r="AB788" s="212"/>
      <c r="AC788" s="212"/>
      <c r="AD788" s="212"/>
      <c r="AE788" s="212"/>
      <c r="AF788" s="212"/>
      <c r="AG788" s="212" t="s">
        <v>157</v>
      </c>
      <c r="AH788" s="212"/>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1" x14ac:dyDescent="0.2">
      <c r="A789" s="236">
        <v>337</v>
      </c>
      <c r="B789" s="237" t="s">
        <v>975</v>
      </c>
      <c r="C789" s="247" t="s">
        <v>976</v>
      </c>
      <c r="D789" s="238" t="s">
        <v>278</v>
      </c>
      <c r="E789" s="239">
        <v>1</v>
      </c>
      <c r="F789" s="240">
        <v>678</v>
      </c>
      <c r="G789" s="241">
        <f>ROUND(E789*F789,2)</f>
        <v>678</v>
      </c>
      <c r="H789" s="240">
        <v>259.3</v>
      </c>
      <c r="I789" s="241">
        <f>ROUND(E789*H789,2)</f>
        <v>259.3</v>
      </c>
      <c r="J789" s="240">
        <v>418.7</v>
      </c>
      <c r="K789" s="241">
        <f>ROUND(E789*J789,2)</f>
        <v>418.7</v>
      </c>
      <c r="L789" s="241">
        <v>12</v>
      </c>
      <c r="M789" s="241">
        <f>G789*(1+L789/100)</f>
        <v>759.36000000000013</v>
      </c>
      <c r="N789" s="239">
        <v>2.14E-3</v>
      </c>
      <c r="O789" s="239">
        <f>ROUND(E789*N789,2)</f>
        <v>0</v>
      </c>
      <c r="P789" s="239">
        <v>0</v>
      </c>
      <c r="Q789" s="239">
        <f>ROUND(E789*P789,2)</f>
        <v>0</v>
      </c>
      <c r="R789" s="241" t="s">
        <v>957</v>
      </c>
      <c r="S789" s="241" t="s">
        <v>151</v>
      </c>
      <c r="T789" s="242" t="s">
        <v>151</v>
      </c>
      <c r="U789" s="222">
        <v>0.55769999999999997</v>
      </c>
      <c r="V789" s="222">
        <f>ROUND(E789*U789,2)</f>
        <v>0.56000000000000005</v>
      </c>
      <c r="W789" s="222"/>
      <c r="X789" s="222" t="s">
        <v>190</v>
      </c>
      <c r="Y789" s="222" t="s">
        <v>154</v>
      </c>
      <c r="Z789" s="212"/>
      <c r="AA789" s="212"/>
      <c r="AB789" s="212"/>
      <c r="AC789" s="212"/>
      <c r="AD789" s="212"/>
      <c r="AE789" s="212"/>
      <c r="AF789" s="212"/>
      <c r="AG789" s="212" t="s">
        <v>191</v>
      </c>
      <c r="AH789" s="212"/>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2" x14ac:dyDescent="0.2">
      <c r="A790" s="219"/>
      <c r="B790" s="220"/>
      <c r="C790" s="248" t="s">
        <v>970</v>
      </c>
      <c r="D790" s="243"/>
      <c r="E790" s="243"/>
      <c r="F790" s="243"/>
      <c r="G790" s="243"/>
      <c r="H790" s="222"/>
      <c r="I790" s="222"/>
      <c r="J790" s="222"/>
      <c r="K790" s="222"/>
      <c r="L790" s="222"/>
      <c r="M790" s="222"/>
      <c r="N790" s="221"/>
      <c r="O790" s="221"/>
      <c r="P790" s="221"/>
      <c r="Q790" s="221"/>
      <c r="R790" s="222"/>
      <c r="S790" s="222"/>
      <c r="T790" s="222"/>
      <c r="U790" s="222"/>
      <c r="V790" s="222"/>
      <c r="W790" s="222"/>
      <c r="X790" s="222"/>
      <c r="Y790" s="222"/>
      <c r="Z790" s="212"/>
      <c r="AA790" s="212"/>
      <c r="AB790" s="212"/>
      <c r="AC790" s="212"/>
      <c r="AD790" s="212"/>
      <c r="AE790" s="212"/>
      <c r="AF790" s="212"/>
      <c r="AG790" s="212" t="s">
        <v>157</v>
      </c>
      <c r="AH790" s="212"/>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1" x14ac:dyDescent="0.2">
      <c r="A791" s="236">
        <v>338</v>
      </c>
      <c r="B791" s="237" t="s">
        <v>977</v>
      </c>
      <c r="C791" s="247" t="s">
        <v>978</v>
      </c>
      <c r="D791" s="238" t="s">
        <v>278</v>
      </c>
      <c r="E791" s="239">
        <v>1</v>
      </c>
      <c r="F791" s="240">
        <v>772</v>
      </c>
      <c r="G791" s="241">
        <f>ROUND(E791*F791,2)</f>
        <v>772</v>
      </c>
      <c r="H791" s="240">
        <v>338.06</v>
      </c>
      <c r="I791" s="241">
        <f>ROUND(E791*H791,2)</f>
        <v>338.06</v>
      </c>
      <c r="J791" s="240">
        <v>433.94</v>
      </c>
      <c r="K791" s="241">
        <f>ROUND(E791*J791,2)</f>
        <v>433.94</v>
      </c>
      <c r="L791" s="241">
        <v>12</v>
      </c>
      <c r="M791" s="241">
        <f>G791*(1+L791/100)</f>
        <v>864.6400000000001</v>
      </c>
      <c r="N791" s="239">
        <v>2.5400000000000002E-3</v>
      </c>
      <c r="O791" s="239">
        <f>ROUND(E791*N791,2)</f>
        <v>0</v>
      </c>
      <c r="P791" s="239">
        <v>0</v>
      </c>
      <c r="Q791" s="239">
        <f>ROUND(E791*P791,2)</f>
        <v>0</v>
      </c>
      <c r="R791" s="241" t="s">
        <v>957</v>
      </c>
      <c r="S791" s="241" t="s">
        <v>151</v>
      </c>
      <c r="T791" s="242" t="s">
        <v>151</v>
      </c>
      <c r="U791" s="222">
        <v>0.57667000000000002</v>
      </c>
      <c r="V791" s="222">
        <f>ROUND(E791*U791,2)</f>
        <v>0.57999999999999996</v>
      </c>
      <c r="W791" s="222"/>
      <c r="X791" s="222" t="s">
        <v>190</v>
      </c>
      <c r="Y791" s="222" t="s">
        <v>154</v>
      </c>
      <c r="Z791" s="212"/>
      <c r="AA791" s="212"/>
      <c r="AB791" s="212"/>
      <c r="AC791" s="212"/>
      <c r="AD791" s="212"/>
      <c r="AE791" s="212"/>
      <c r="AF791" s="212"/>
      <c r="AG791" s="212" t="s">
        <v>191</v>
      </c>
      <c r="AH791" s="212"/>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2" x14ac:dyDescent="0.2">
      <c r="A792" s="219"/>
      <c r="B792" s="220"/>
      <c r="C792" s="248" t="s">
        <v>970</v>
      </c>
      <c r="D792" s="243"/>
      <c r="E792" s="243"/>
      <c r="F792" s="243"/>
      <c r="G792" s="243"/>
      <c r="H792" s="222"/>
      <c r="I792" s="222"/>
      <c r="J792" s="222"/>
      <c r="K792" s="222"/>
      <c r="L792" s="222"/>
      <c r="M792" s="222"/>
      <c r="N792" s="221"/>
      <c r="O792" s="221"/>
      <c r="P792" s="221"/>
      <c r="Q792" s="221"/>
      <c r="R792" s="222"/>
      <c r="S792" s="222"/>
      <c r="T792" s="222"/>
      <c r="U792" s="222"/>
      <c r="V792" s="222"/>
      <c r="W792" s="222"/>
      <c r="X792" s="222"/>
      <c r="Y792" s="222"/>
      <c r="Z792" s="212"/>
      <c r="AA792" s="212"/>
      <c r="AB792" s="212"/>
      <c r="AC792" s="212"/>
      <c r="AD792" s="212"/>
      <c r="AE792" s="212"/>
      <c r="AF792" s="212"/>
      <c r="AG792" s="212" t="s">
        <v>157</v>
      </c>
      <c r="AH792" s="212"/>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outlineLevel="1" x14ac:dyDescent="0.2">
      <c r="A793" s="236">
        <v>339</v>
      </c>
      <c r="B793" s="237" t="s">
        <v>979</v>
      </c>
      <c r="C793" s="247" t="s">
        <v>980</v>
      </c>
      <c r="D793" s="238" t="s">
        <v>278</v>
      </c>
      <c r="E793" s="239">
        <v>1</v>
      </c>
      <c r="F793" s="240">
        <v>869</v>
      </c>
      <c r="G793" s="241">
        <f>ROUND(E793*F793,2)</f>
        <v>869</v>
      </c>
      <c r="H793" s="240">
        <v>406.58</v>
      </c>
      <c r="I793" s="241">
        <f>ROUND(E793*H793,2)</f>
        <v>406.58</v>
      </c>
      <c r="J793" s="240">
        <v>462.42</v>
      </c>
      <c r="K793" s="241">
        <f>ROUND(E793*J793,2)</f>
        <v>462.42</v>
      </c>
      <c r="L793" s="241">
        <v>12</v>
      </c>
      <c r="M793" s="241">
        <f>G793*(1+L793/100)</f>
        <v>973.28000000000009</v>
      </c>
      <c r="N793" s="239">
        <v>2.8900000000000002E-3</v>
      </c>
      <c r="O793" s="239">
        <f>ROUND(E793*N793,2)</f>
        <v>0</v>
      </c>
      <c r="P793" s="239">
        <v>0</v>
      </c>
      <c r="Q793" s="239">
        <f>ROUND(E793*P793,2)</f>
        <v>0</v>
      </c>
      <c r="R793" s="241" t="s">
        <v>957</v>
      </c>
      <c r="S793" s="241" t="s">
        <v>151</v>
      </c>
      <c r="T793" s="242" t="s">
        <v>151</v>
      </c>
      <c r="U793" s="222">
        <v>0.61209000000000002</v>
      </c>
      <c r="V793" s="222">
        <f>ROUND(E793*U793,2)</f>
        <v>0.61</v>
      </c>
      <c r="W793" s="222"/>
      <c r="X793" s="222" t="s">
        <v>190</v>
      </c>
      <c r="Y793" s="222" t="s">
        <v>154</v>
      </c>
      <c r="Z793" s="212"/>
      <c r="AA793" s="212"/>
      <c r="AB793" s="212"/>
      <c r="AC793" s="212"/>
      <c r="AD793" s="212"/>
      <c r="AE793" s="212"/>
      <c r="AF793" s="212"/>
      <c r="AG793" s="212" t="s">
        <v>191</v>
      </c>
      <c r="AH793" s="212"/>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outlineLevel="2" x14ac:dyDescent="0.2">
      <c r="A794" s="219"/>
      <c r="B794" s="220"/>
      <c r="C794" s="248" t="s">
        <v>970</v>
      </c>
      <c r="D794" s="243"/>
      <c r="E794" s="243"/>
      <c r="F794" s="243"/>
      <c r="G794" s="243"/>
      <c r="H794" s="222"/>
      <c r="I794" s="222"/>
      <c r="J794" s="222"/>
      <c r="K794" s="222"/>
      <c r="L794" s="222"/>
      <c r="M794" s="222"/>
      <c r="N794" s="221"/>
      <c r="O794" s="221"/>
      <c r="P794" s="221"/>
      <c r="Q794" s="221"/>
      <c r="R794" s="222"/>
      <c r="S794" s="222"/>
      <c r="T794" s="222"/>
      <c r="U794" s="222"/>
      <c r="V794" s="222"/>
      <c r="W794" s="222"/>
      <c r="X794" s="222"/>
      <c r="Y794" s="222"/>
      <c r="Z794" s="212"/>
      <c r="AA794" s="212"/>
      <c r="AB794" s="212"/>
      <c r="AC794" s="212"/>
      <c r="AD794" s="212"/>
      <c r="AE794" s="212"/>
      <c r="AF794" s="212"/>
      <c r="AG794" s="212" t="s">
        <v>157</v>
      </c>
      <c r="AH794" s="212"/>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outlineLevel="1" x14ac:dyDescent="0.2">
      <c r="A795" s="236">
        <v>340</v>
      </c>
      <c r="B795" s="237" t="s">
        <v>981</v>
      </c>
      <c r="C795" s="247" t="s">
        <v>982</v>
      </c>
      <c r="D795" s="238" t="s">
        <v>278</v>
      </c>
      <c r="E795" s="239">
        <v>1</v>
      </c>
      <c r="F795" s="240">
        <v>997</v>
      </c>
      <c r="G795" s="241">
        <f>ROUND(E795*F795,2)</f>
        <v>997</v>
      </c>
      <c r="H795" s="240">
        <v>505.06</v>
      </c>
      <c r="I795" s="241">
        <f>ROUND(E795*H795,2)</f>
        <v>505.06</v>
      </c>
      <c r="J795" s="240">
        <v>491.94</v>
      </c>
      <c r="K795" s="241">
        <f>ROUND(E795*J795,2)</f>
        <v>491.94</v>
      </c>
      <c r="L795" s="241">
        <v>12</v>
      </c>
      <c r="M795" s="241">
        <f>G795*(1+L795/100)</f>
        <v>1116.6400000000001</v>
      </c>
      <c r="N795" s="239">
        <v>3.3800000000000002E-3</v>
      </c>
      <c r="O795" s="239">
        <f>ROUND(E795*N795,2)</f>
        <v>0</v>
      </c>
      <c r="P795" s="239">
        <v>0</v>
      </c>
      <c r="Q795" s="239">
        <f>ROUND(E795*P795,2)</f>
        <v>0</v>
      </c>
      <c r="R795" s="241" t="s">
        <v>957</v>
      </c>
      <c r="S795" s="241" t="s">
        <v>151</v>
      </c>
      <c r="T795" s="242" t="s">
        <v>151</v>
      </c>
      <c r="U795" s="222">
        <v>0.64878000000000002</v>
      </c>
      <c r="V795" s="222">
        <f>ROUND(E795*U795,2)</f>
        <v>0.65</v>
      </c>
      <c r="W795" s="222"/>
      <c r="X795" s="222" t="s">
        <v>190</v>
      </c>
      <c r="Y795" s="222" t="s">
        <v>154</v>
      </c>
      <c r="Z795" s="212"/>
      <c r="AA795" s="212"/>
      <c r="AB795" s="212"/>
      <c r="AC795" s="212"/>
      <c r="AD795" s="212"/>
      <c r="AE795" s="212"/>
      <c r="AF795" s="212"/>
      <c r="AG795" s="212" t="s">
        <v>191</v>
      </c>
      <c r="AH795" s="212"/>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outlineLevel="2" x14ac:dyDescent="0.2">
      <c r="A796" s="219"/>
      <c r="B796" s="220"/>
      <c r="C796" s="248" t="s">
        <v>970</v>
      </c>
      <c r="D796" s="243"/>
      <c r="E796" s="243"/>
      <c r="F796" s="243"/>
      <c r="G796" s="243"/>
      <c r="H796" s="222"/>
      <c r="I796" s="222"/>
      <c r="J796" s="222"/>
      <c r="K796" s="222"/>
      <c r="L796" s="222"/>
      <c r="M796" s="222"/>
      <c r="N796" s="221"/>
      <c r="O796" s="221"/>
      <c r="P796" s="221"/>
      <c r="Q796" s="221"/>
      <c r="R796" s="222"/>
      <c r="S796" s="222"/>
      <c r="T796" s="222"/>
      <c r="U796" s="222"/>
      <c r="V796" s="222"/>
      <c r="W796" s="222"/>
      <c r="X796" s="222"/>
      <c r="Y796" s="222"/>
      <c r="Z796" s="212"/>
      <c r="AA796" s="212"/>
      <c r="AB796" s="212"/>
      <c r="AC796" s="212"/>
      <c r="AD796" s="212"/>
      <c r="AE796" s="212"/>
      <c r="AF796" s="212"/>
      <c r="AG796" s="212" t="s">
        <v>157</v>
      </c>
      <c r="AH796" s="212"/>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1" x14ac:dyDescent="0.2">
      <c r="A797" s="236">
        <v>341</v>
      </c>
      <c r="B797" s="237" t="s">
        <v>983</v>
      </c>
      <c r="C797" s="247" t="s">
        <v>984</v>
      </c>
      <c r="D797" s="238" t="s">
        <v>278</v>
      </c>
      <c r="E797" s="239">
        <v>1</v>
      </c>
      <c r="F797" s="240">
        <v>1122</v>
      </c>
      <c r="G797" s="241">
        <f>ROUND(E797*F797,2)</f>
        <v>1122</v>
      </c>
      <c r="H797" s="240">
        <v>602.69000000000005</v>
      </c>
      <c r="I797" s="241">
        <f>ROUND(E797*H797,2)</f>
        <v>602.69000000000005</v>
      </c>
      <c r="J797" s="240">
        <v>519.30999999999995</v>
      </c>
      <c r="K797" s="241">
        <f>ROUND(E797*J797,2)</f>
        <v>519.30999999999995</v>
      </c>
      <c r="L797" s="241">
        <v>12</v>
      </c>
      <c r="M797" s="241">
        <f>G797*(1+L797/100)</f>
        <v>1256.6400000000001</v>
      </c>
      <c r="N797" s="239">
        <v>3.8800000000000002E-3</v>
      </c>
      <c r="O797" s="239">
        <f>ROUND(E797*N797,2)</f>
        <v>0</v>
      </c>
      <c r="P797" s="239">
        <v>0</v>
      </c>
      <c r="Q797" s="239">
        <f>ROUND(E797*P797,2)</f>
        <v>0</v>
      </c>
      <c r="R797" s="241" t="s">
        <v>957</v>
      </c>
      <c r="S797" s="241" t="s">
        <v>151</v>
      </c>
      <c r="T797" s="242" t="s">
        <v>151</v>
      </c>
      <c r="U797" s="222">
        <v>0.68293999999999999</v>
      </c>
      <c r="V797" s="222">
        <f>ROUND(E797*U797,2)</f>
        <v>0.68</v>
      </c>
      <c r="W797" s="222"/>
      <c r="X797" s="222" t="s">
        <v>190</v>
      </c>
      <c r="Y797" s="222" t="s">
        <v>154</v>
      </c>
      <c r="Z797" s="212"/>
      <c r="AA797" s="212"/>
      <c r="AB797" s="212"/>
      <c r="AC797" s="212"/>
      <c r="AD797" s="212"/>
      <c r="AE797" s="212"/>
      <c r="AF797" s="212"/>
      <c r="AG797" s="212" t="s">
        <v>191</v>
      </c>
      <c r="AH797" s="212"/>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outlineLevel="2" x14ac:dyDescent="0.2">
      <c r="A798" s="219"/>
      <c r="B798" s="220"/>
      <c r="C798" s="248" t="s">
        <v>970</v>
      </c>
      <c r="D798" s="243"/>
      <c r="E798" s="243"/>
      <c r="F798" s="243"/>
      <c r="G798" s="243"/>
      <c r="H798" s="222"/>
      <c r="I798" s="222"/>
      <c r="J798" s="222"/>
      <c r="K798" s="222"/>
      <c r="L798" s="222"/>
      <c r="M798" s="222"/>
      <c r="N798" s="221"/>
      <c r="O798" s="221"/>
      <c r="P798" s="221"/>
      <c r="Q798" s="221"/>
      <c r="R798" s="222"/>
      <c r="S798" s="222"/>
      <c r="T798" s="222"/>
      <c r="U798" s="222"/>
      <c r="V798" s="222"/>
      <c r="W798" s="222"/>
      <c r="X798" s="222"/>
      <c r="Y798" s="222"/>
      <c r="Z798" s="212"/>
      <c r="AA798" s="212"/>
      <c r="AB798" s="212"/>
      <c r="AC798" s="212"/>
      <c r="AD798" s="212"/>
      <c r="AE798" s="212"/>
      <c r="AF798" s="212"/>
      <c r="AG798" s="212" t="s">
        <v>157</v>
      </c>
      <c r="AH798" s="212"/>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1" x14ac:dyDescent="0.2">
      <c r="A799" s="236">
        <v>342</v>
      </c>
      <c r="B799" s="237" t="s">
        <v>985</v>
      </c>
      <c r="C799" s="247" t="s">
        <v>986</v>
      </c>
      <c r="D799" s="238" t="s">
        <v>914</v>
      </c>
      <c r="E799" s="239">
        <v>1.984E-2</v>
      </c>
      <c r="F799" s="240">
        <v>2805</v>
      </c>
      <c r="G799" s="241">
        <f>ROUND(E799*F799,2)</f>
        <v>55.65</v>
      </c>
      <c r="H799" s="240">
        <v>0</v>
      </c>
      <c r="I799" s="241">
        <f>ROUND(E799*H799,2)</f>
        <v>0</v>
      </c>
      <c r="J799" s="240">
        <v>2805</v>
      </c>
      <c r="K799" s="241">
        <f>ROUND(E799*J799,2)</f>
        <v>55.65</v>
      </c>
      <c r="L799" s="241">
        <v>12</v>
      </c>
      <c r="M799" s="241">
        <f>G799*(1+L799/100)</f>
        <v>62.328000000000003</v>
      </c>
      <c r="N799" s="239">
        <v>0</v>
      </c>
      <c r="O799" s="239">
        <f>ROUND(E799*N799,2)</f>
        <v>0</v>
      </c>
      <c r="P799" s="239">
        <v>0</v>
      </c>
      <c r="Q799" s="239">
        <f>ROUND(E799*P799,2)</f>
        <v>0</v>
      </c>
      <c r="R799" s="241" t="s">
        <v>957</v>
      </c>
      <c r="S799" s="241" t="s">
        <v>151</v>
      </c>
      <c r="T799" s="242" t="s">
        <v>151</v>
      </c>
      <c r="U799" s="222">
        <v>4.7370000000000001</v>
      </c>
      <c r="V799" s="222">
        <f>ROUND(E799*U799,2)</f>
        <v>0.09</v>
      </c>
      <c r="W799" s="222"/>
      <c r="X799" s="222" t="s">
        <v>915</v>
      </c>
      <c r="Y799" s="222" t="s">
        <v>154</v>
      </c>
      <c r="Z799" s="212"/>
      <c r="AA799" s="212"/>
      <c r="AB799" s="212"/>
      <c r="AC799" s="212"/>
      <c r="AD799" s="212"/>
      <c r="AE799" s="212"/>
      <c r="AF799" s="212"/>
      <c r="AG799" s="212" t="s">
        <v>916</v>
      </c>
      <c r="AH799" s="212"/>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2" x14ac:dyDescent="0.2">
      <c r="A800" s="219"/>
      <c r="B800" s="220"/>
      <c r="C800" s="263" t="s">
        <v>944</v>
      </c>
      <c r="D800" s="255"/>
      <c r="E800" s="255"/>
      <c r="F800" s="255"/>
      <c r="G800" s="255"/>
      <c r="H800" s="222"/>
      <c r="I800" s="222"/>
      <c r="J800" s="222"/>
      <c r="K800" s="222"/>
      <c r="L800" s="222"/>
      <c r="M800" s="222"/>
      <c r="N800" s="221"/>
      <c r="O800" s="221"/>
      <c r="P800" s="221"/>
      <c r="Q800" s="221"/>
      <c r="R800" s="222"/>
      <c r="S800" s="222"/>
      <c r="T800" s="222"/>
      <c r="U800" s="222"/>
      <c r="V800" s="222"/>
      <c r="W800" s="222"/>
      <c r="X800" s="222"/>
      <c r="Y800" s="222"/>
      <c r="Z800" s="212"/>
      <c r="AA800" s="212"/>
      <c r="AB800" s="212"/>
      <c r="AC800" s="212"/>
      <c r="AD800" s="212"/>
      <c r="AE800" s="212"/>
      <c r="AF800" s="212"/>
      <c r="AG800" s="212" t="s">
        <v>193</v>
      </c>
      <c r="AH800" s="212"/>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1" x14ac:dyDescent="0.2">
      <c r="A801" s="236">
        <v>343</v>
      </c>
      <c r="B801" s="237" t="s">
        <v>987</v>
      </c>
      <c r="C801" s="247" t="s">
        <v>988</v>
      </c>
      <c r="D801" s="238" t="s">
        <v>914</v>
      </c>
      <c r="E801" s="239">
        <v>1.984E-2</v>
      </c>
      <c r="F801" s="240">
        <v>2860</v>
      </c>
      <c r="G801" s="241">
        <f>ROUND(E801*F801,2)</f>
        <v>56.74</v>
      </c>
      <c r="H801" s="240">
        <v>0</v>
      </c>
      <c r="I801" s="241">
        <f>ROUND(E801*H801,2)</f>
        <v>0</v>
      </c>
      <c r="J801" s="240">
        <v>2860</v>
      </c>
      <c r="K801" s="241">
        <f>ROUND(E801*J801,2)</f>
        <v>56.74</v>
      </c>
      <c r="L801" s="241">
        <v>12</v>
      </c>
      <c r="M801" s="241">
        <f>G801*(1+L801/100)</f>
        <v>63.548800000000007</v>
      </c>
      <c r="N801" s="239">
        <v>0</v>
      </c>
      <c r="O801" s="239">
        <f>ROUND(E801*N801,2)</f>
        <v>0</v>
      </c>
      <c r="P801" s="239">
        <v>0</v>
      </c>
      <c r="Q801" s="239">
        <f>ROUND(E801*P801,2)</f>
        <v>0</v>
      </c>
      <c r="R801" s="241" t="s">
        <v>957</v>
      </c>
      <c r="S801" s="241" t="s">
        <v>151</v>
      </c>
      <c r="T801" s="242" t="s">
        <v>151</v>
      </c>
      <c r="U801" s="222">
        <v>4.82</v>
      </c>
      <c r="V801" s="222">
        <f>ROUND(E801*U801,2)</f>
        <v>0.1</v>
      </c>
      <c r="W801" s="222"/>
      <c r="X801" s="222" t="s">
        <v>915</v>
      </c>
      <c r="Y801" s="222" t="s">
        <v>154</v>
      </c>
      <c r="Z801" s="212"/>
      <c r="AA801" s="212"/>
      <c r="AB801" s="212"/>
      <c r="AC801" s="212"/>
      <c r="AD801" s="212"/>
      <c r="AE801" s="212"/>
      <c r="AF801" s="212"/>
      <c r="AG801" s="212" t="s">
        <v>916</v>
      </c>
      <c r="AH801" s="212"/>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2" x14ac:dyDescent="0.2">
      <c r="A802" s="219"/>
      <c r="B802" s="220"/>
      <c r="C802" s="263" t="s">
        <v>944</v>
      </c>
      <c r="D802" s="255"/>
      <c r="E802" s="255"/>
      <c r="F802" s="255"/>
      <c r="G802" s="255"/>
      <c r="H802" s="222"/>
      <c r="I802" s="222"/>
      <c r="J802" s="222"/>
      <c r="K802" s="222"/>
      <c r="L802" s="222"/>
      <c r="M802" s="222"/>
      <c r="N802" s="221"/>
      <c r="O802" s="221"/>
      <c r="P802" s="221"/>
      <c r="Q802" s="221"/>
      <c r="R802" s="222"/>
      <c r="S802" s="222"/>
      <c r="T802" s="222"/>
      <c r="U802" s="222"/>
      <c r="V802" s="222"/>
      <c r="W802" s="222"/>
      <c r="X802" s="222"/>
      <c r="Y802" s="222"/>
      <c r="Z802" s="212"/>
      <c r="AA802" s="212"/>
      <c r="AB802" s="212"/>
      <c r="AC802" s="212"/>
      <c r="AD802" s="212"/>
      <c r="AE802" s="212"/>
      <c r="AF802" s="212"/>
      <c r="AG802" s="212" t="s">
        <v>193</v>
      </c>
      <c r="AH802" s="212"/>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1" x14ac:dyDescent="0.2">
      <c r="A803" s="236">
        <v>344</v>
      </c>
      <c r="B803" s="237" t="s">
        <v>989</v>
      </c>
      <c r="C803" s="247" t="s">
        <v>990</v>
      </c>
      <c r="D803" s="238" t="s">
        <v>914</v>
      </c>
      <c r="E803" s="239">
        <v>1.984E-2</v>
      </c>
      <c r="F803" s="240">
        <v>2950</v>
      </c>
      <c r="G803" s="241">
        <f>ROUND(E803*F803,2)</f>
        <v>58.53</v>
      </c>
      <c r="H803" s="240">
        <v>0</v>
      </c>
      <c r="I803" s="241">
        <f>ROUND(E803*H803,2)</f>
        <v>0</v>
      </c>
      <c r="J803" s="240">
        <v>2950</v>
      </c>
      <c r="K803" s="241">
        <f>ROUND(E803*J803,2)</f>
        <v>58.53</v>
      </c>
      <c r="L803" s="241">
        <v>12</v>
      </c>
      <c r="M803" s="241">
        <f>G803*(1+L803/100)</f>
        <v>65.553600000000003</v>
      </c>
      <c r="N803" s="239">
        <v>0</v>
      </c>
      <c r="O803" s="239">
        <f>ROUND(E803*N803,2)</f>
        <v>0</v>
      </c>
      <c r="P803" s="239">
        <v>0</v>
      </c>
      <c r="Q803" s="239">
        <f>ROUND(E803*P803,2)</f>
        <v>0</v>
      </c>
      <c r="R803" s="241" t="s">
        <v>957</v>
      </c>
      <c r="S803" s="241" t="s">
        <v>151</v>
      </c>
      <c r="T803" s="242" t="s">
        <v>151</v>
      </c>
      <c r="U803" s="222">
        <v>4.9470000000000001</v>
      </c>
      <c r="V803" s="222">
        <f>ROUND(E803*U803,2)</f>
        <v>0.1</v>
      </c>
      <c r="W803" s="222"/>
      <c r="X803" s="222" t="s">
        <v>915</v>
      </c>
      <c r="Y803" s="222" t="s">
        <v>154</v>
      </c>
      <c r="Z803" s="212"/>
      <c r="AA803" s="212"/>
      <c r="AB803" s="212"/>
      <c r="AC803" s="212"/>
      <c r="AD803" s="212"/>
      <c r="AE803" s="212"/>
      <c r="AF803" s="212"/>
      <c r="AG803" s="212" t="s">
        <v>916</v>
      </c>
      <c r="AH803" s="212"/>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2" x14ac:dyDescent="0.2">
      <c r="A804" s="219"/>
      <c r="B804" s="220"/>
      <c r="C804" s="263" t="s">
        <v>944</v>
      </c>
      <c r="D804" s="255"/>
      <c r="E804" s="255"/>
      <c r="F804" s="255"/>
      <c r="G804" s="255"/>
      <c r="H804" s="222"/>
      <c r="I804" s="222"/>
      <c r="J804" s="222"/>
      <c r="K804" s="222"/>
      <c r="L804" s="222"/>
      <c r="M804" s="222"/>
      <c r="N804" s="221"/>
      <c r="O804" s="221"/>
      <c r="P804" s="221"/>
      <c r="Q804" s="221"/>
      <c r="R804" s="222"/>
      <c r="S804" s="222"/>
      <c r="T804" s="222"/>
      <c r="U804" s="222"/>
      <c r="V804" s="222"/>
      <c r="W804" s="222"/>
      <c r="X804" s="222"/>
      <c r="Y804" s="222"/>
      <c r="Z804" s="212"/>
      <c r="AA804" s="212"/>
      <c r="AB804" s="212"/>
      <c r="AC804" s="212"/>
      <c r="AD804" s="212"/>
      <c r="AE804" s="212"/>
      <c r="AF804" s="212"/>
      <c r="AG804" s="212" t="s">
        <v>193</v>
      </c>
      <c r="AH804" s="212"/>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x14ac:dyDescent="0.2">
      <c r="A805" s="229" t="s">
        <v>146</v>
      </c>
      <c r="B805" s="230" t="s">
        <v>101</v>
      </c>
      <c r="C805" s="246" t="s">
        <v>102</v>
      </c>
      <c r="D805" s="231"/>
      <c r="E805" s="232"/>
      <c r="F805" s="233"/>
      <c r="G805" s="233">
        <f>SUMIF(AG806:AG827,"&lt;&gt;NOR",G806:G827)</f>
        <v>2578.11</v>
      </c>
      <c r="H805" s="233"/>
      <c r="I805" s="233">
        <f>SUM(I806:I827)</f>
        <v>1155.58</v>
      </c>
      <c r="J805" s="233"/>
      <c r="K805" s="233">
        <f>SUM(K806:K827)</f>
        <v>1422.53</v>
      </c>
      <c r="L805" s="233"/>
      <c r="M805" s="233">
        <f>SUM(M806:M827)</f>
        <v>2887.4832000000001</v>
      </c>
      <c r="N805" s="232"/>
      <c r="O805" s="232">
        <f>SUM(O806:O827)</f>
        <v>0.03</v>
      </c>
      <c r="P805" s="232"/>
      <c r="Q805" s="232">
        <f>SUM(Q806:Q827)</f>
        <v>0</v>
      </c>
      <c r="R805" s="233"/>
      <c r="S805" s="233"/>
      <c r="T805" s="234"/>
      <c r="U805" s="228"/>
      <c r="V805" s="228">
        <f>SUM(V806:V827)</f>
        <v>2.02</v>
      </c>
      <c r="W805" s="228"/>
      <c r="X805" s="228"/>
      <c r="Y805" s="228"/>
      <c r="AG805" t="s">
        <v>147</v>
      </c>
    </row>
    <row r="806" spans="1:60" ht="22.5" outlineLevel="1" x14ac:dyDescent="0.2">
      <c r="A806" s="256">
        <v>345</v>
      </c>
      <c r="B806" s="257" t="s">
        <v>991</v>
      </c>
      <c r="C806" s="264" t="s">
        <v>992</v>
      </c>
      <c r="D806" s="258" t="s">
        <v>226</v>
      </c>
      <c r="E806" s="259">
        <v>1</v>
      </c>
      <c r="F806" s="260">
        <v>9.9</v>
      </c>
      <c r="G806" s="261">
        <f>ROUND(E806*F806,2)</f>
        <v>9.9</v>
      </c>
      <c r="H806" s="260">
        <v>0</v>
      </c>
      <c r="I806" s="261">
        <f>ROUND(E806*H806,2)</f>
        <v>0</v>
      </c>
      <c r="J806" s="260">
        <v>9.9</v>
      </c>
      <c r="K806" s="261">
        <f>ROUND(E806*J806,2)</f>
        <v>9.9</v>
      </c>
      <c r="L806" s="261">
        <v>12</v>
      </c>
      <c r="M806" s="261">
        <f>G806*(1+L806/100)</f>
        <v>11.088000000000001</v>
      </c>
      <c r="N806" s="259">
        <v>0</v>
      </c>
      <c r="O806" s="259">
        <f>ROUND(E806*N806,2)</f>
        <v>0</v>
      </c>
      <c r="P806" s="259">
        <v>0</v>
      </c>
      <c r="Q806" s="259">
        <f>ROUND(E806*P806,2)</f>
        <v>0</v>
      </c>
      <c r="R806" s="261" t="s">
        <v>993</v>
      </c>
      <c r="S806" s="261" t="s">
        <v>151</v>
      </c>
      <c r="T806" s="262" t="s">
        <v>151</v>
      </c>
      <c r="U806" s="222">
        <v>1.6E-2</v>
      </c>
      <c r="V806" s="222">
        <f>ROUND(E806*U806,2)</f>
        <v>0.02</v>
      </c>
      <c r="W806" s="222"/>
      <c r="X806" s="222" t="s">
        <v>190</v>
      </c>
      <c r="Y806" s="222" t="s">
        <v>154</v>
      </c>
      <c r="Z806" s="212"/>
      <c r="AA806" s="212"/>
      <c r="AB806" s="212"/>
      <c r="AC806" s="212"/>
      <c r="AD806" s="212"/>
      <c r="AE806" s="212"/>
      <c r="AF806" s="212"/>
      <c r="AG806" s="212" t="s">
        <v>191</v>
      </c>
      <c r="AH806" s="212"/>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ht="22.5" outlineLevel="1" x14ac:dyDescent="0.2">
      <c r="A807" s="256">
        <v>346</v>
      </c>
      <c r="B807" s="257" t="s">
        <v>994</v>
      </c>
      <c r="C807" s="264" t="s">
        <v>995</v>
      </c>
      <c r="D807" s="258" t="s">
        <v>226</v>
      </c>
      <c r="E807" s="259">
        <v>1</v>
      </c>
      <c r="F807" s="260">
        <v>179.5</v>
      </c>
      <c r="G807" s="261">
        <f>ROUND(E807*F807,2)</f>
        <v>179.5</v>
      </c>
      <c r="H807" s="260">
        <v>0</v>
      </c>
      <c r="I807" s="261">
        <f>ROUND(E807*H807,2)</f>
        <v>0</v>
      </c>
      <c r="J807" s="260">
        <v>179.5</v>
      </c>
      <c r="K807" s="261">
        <f>ROUND(E807*J807,2)</f>
        <v>179.5</v>
      </c>
      <c r="L807" s="261">
        <v>12</v>
      </c>
      <c r="M807" s="261">
        <f>G807*(1+L807/100)</f>
        <v>201.04000000000002</v>
      </c>
      <c r="N807" s="259">
        <v>0</v>
      </c>
      <c r="O807" s="259">
        <f>ROUND(E807*N807,2)</f>
        <v>0</v>
      </c>
      <c r="P807" s="259">
        <v>0</v>
      </c>
      <c r="Q807" s="259">
        <f>ROUND(E807*P807,2)</f>
        <v>0</v>
      </c>
      <c r="R807" s="261" t="s">
        <v>993</v>
      </c>
      <c r="S807" s="261" t="s">
        <v>151</v>
      </c>
      <c r="T807" s="262" t="s">
        <v>151</v>
      </c>
      <c r="U807" s="222">
        <v>0.255</v>
      </c>
      <c r="V807" s="222">
        <f>ROUND(E807*U807,2)</f>
        <v>0.26</v>
      </c>
      <c r="W807" s="222"/>
      <c r="X807" s="222" t="s">
        <v>190</v>
      </c>
      <c r="Y807" s="222" t="s">
        <v>154</v>
      </c>
      <c r="Z807" s="212"/>
      <c r="AA807" s="212"/>
      <c r="AB807" s="212"/>
      <c r="AC807" s="212"/>
      <c r="AD807" s="212"/>
      <c r="AE807" s="212"/>
      <c r="AF807" s="212"/>
      <c r="AG807" s="212" t="s">
        <v>191</v>
      </c>
      <c r="AH807" s="212"/>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outlineLevel="1" x14ac:dyDescent="0.2">
      <c r="A808" s="256">
        <v>347</v>
      </c>
      <c r="B808" s="257" t="s">
        <v>996</v>
      </c>
      <c r="C808" s="264" t="s">
        <v>997</v>
      </c>
      <c r="D808" s="258" t="s">
        <v>226</v>
      </c>
      <c r="E808" s="259">
        <v>1</v>
      </c>
      <c r="F808" s="260">
        <v>60.8</v>
      </c>
      <c r="G808" s="261">
        <f>ROUND(E808*F808,2)</f>
        <v>60.8</v>
      </c>
      <c r="H808" s="260">
        <v>25.69</v>
      </c>
      <c r="I808" s="261">
        <f>ROUND(E808*H808,2)</f>
        <v>25.69</v>
      </c>
      <c r="J808" s="260">
        <v>35.11</v>
      </c>
      <c r="K808" s="261">
        <f>ROUND(E808*J808,2)</f>
        <v>35.11</v>
      </c>
      <c r="L808" s="261">
        <v>12</v>
      </c>
      <c r="M808" s="261">
        <f>G808*(1+L808/100)</f>
        <v>68.096000000000004</v>
      </c>
      <c r="N808" s="259">
        <v>2.1000000000000001E-4</v>
      </c>
      <c r="O808" s="259">
        <f>ROUND(E808*N808,2)</f>
        <v>0</v>
      </c>
      <c r="P808" s="259">
        <v>0</v>
      </c>
      <c r="Q808" s="259">
        <f>ROUND(E808*P808,2)</f>
        <v>0</v>
      </c>
      <c r="R808" s="261" t="s">
        <v>993</v>
      </c>
      <c r="S808" s="261" t="s">
        <v>151</v>
      </c>
      <c r="T808" s="262" t="s">
        <v>151</v>
      </c>
      <c r="U808" s="222">
        <v>0.05</v>
      </c>
      <c r="V808" s="222">
        <f>ROUND(E808*U808,2)</f>
        <v>0.05</v>
      </c>
      <c r="W808" s="222"/>
      <c r="X808" s="222" t="s">
        <v>190</v>
      </c>
      <c r="Y808" s="222" t="s">
        <v>154</v>
      </c>
      <c r="Z808" s="212"/>
      <c r="AA808" s="212"/>
      <c r="AB808" s="212"/>
      <c r="AC808" s="212"/>
      <c r="AD808" s="212"/>
      <c r="AE808" s="212"/>
      <c r="AF808" s="212"/>
      <c r="AG808" s="212" t="s">
        <v>191</v>
      </c>
      <c r="AH808" s="212"/>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outlineLevel="1" x14ac:dyDescent="0.2">
      <c r="A809" s="256">
        <v>348</v>
      </c>
      <c r="B809" s="257" t="s">
        <v>998</v>
      </c>
      <c r="C809" s="264" t="s">
        <v>999</v>
      </c>
      <c r="D809" s="258" t="s">
        <v>278</v>
      </c>
      <c r="E809" s="259">
        <v>1</v>
      </c>
      <c r="F809" s="260">
        <v>105.5</v>
      </c>
      <c r="G809" s="261">
        <f>ROUND(E809*F809,2)</f>
        <v>105.5</v>
      </c>
      <c r="H809" s="260">
        <v>0</v>
      </c>
      <c r="I809" s="261">
        <f>ROUND(E809*H809,2)</f>
        <v>0</v>
      </c>
      <c r="J809" s="260">
        <v>105.5</v>
      </c>
      <c r="K809" s="261">
        <f>ROUND(E809*J809,2)</f>
        <v>105.5</v>
      </c>
      <c r="L809" s="261">
        <v>12</v>
      </c>
      <c r="M809" s="261">
        <f>G809*(1+L809/100)</f>
        <v>118.16000000000001</v>
      </c>
      <c r="N809" s="259">
        <v>0</v>
      </c>
      <c r="O809" s="259">
        <f>ROUND(E809*N809,2)</f>
        <v>0</v>
      </c>
      <c r="P809" s="259">
        <v>0</v>
      </c>
      <c r="Q809" s="259">
        <f>ROUND(E809*P809,2)</f>
        <v>0</v>
      </c>
      <c r="R809" s="261" t="s">
        <v>993</v>
      </c>
      <c r="S809" s="261" t="s">
        <v>151</v>
      </c>
      <c r="T809" s="262" t="s">
        <v>151</v>
      </c>
      <c r="U809" s="222">
        <v>0.15</v>
      </c>
      <c r="V809" s="222">
        <f>ROUND(E809*U809,2)</f>
        <v>0.15</v>
      </c>
      <c r="W809" s="222"/>
      <c r="X809" s="222" t="s">
        <v>190</v>
      </c>
      <c r="Y809" s="222" t="s">
        <v>154</v>
      </c>
      <c r="Z809" s="212"/>
      <c r="AA809" s="212"/>
      <c r="AB809" s="212"/>
      <c r="AC809" s="212"/>
      <c r="AD809" s="212"/>
      <c r="AE809" s="212"/>
      <c r="AF809" s="212"/>
      <c r="AG809" s="212" t="s">
        <v>191</v>
      </c>
      <c r="AH809" s="212"/>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ht="22.5" outlineLevel="1" x14ac:dyDescent="0.2">
      <c r="A810" s="256">
        <v>349</v>
      </c>
      <c r="B810" s="257" t="s">
        <v>1000</v>
      </c>
      <c r="C810" s="264" t="s">
        <v>1001</v>
      </c>
      <c r="D810" s="258" t="s">
        <v>278</v>
      </c>
      <c r="E810" s="259">
        <v>1</v>
      </c>
      <c r="F810" s="260">
        <v>182</v>
      </c>
      <c r="G810" s="261">
        <f>ROUND(E810*F810,2)</f>
        <v>182</v>
      </c>
      <c r="H810" s="260">
        <v>16.09</v>
      </c>
      <c r="I810" s="261">
        <f>ROUND(E810*H810,2)</f>
        <v>16.09</v>
      </c>
      <c r="J810" s="260">
        <v>165.91</v>
      </c>
      <c r="K810" s="261">
        <f>ROUND(E810*J810,2)</f>
        <v>165.91</v>
      </c>
      <c r="L810" s="261">
        <v>12</v>
      </c>
      <c r="M810" s="261">
        <f>G810*(1+L810/100)</f>
        <v>203.84000000000003</v>
      </c>
      <c r="N810" s="259">
        <v>3.2000000000000003E-4</v>
      </c>
      <c r="O810" s="259">
        <f>ROUND(E810*N810,2)</f>
        <v>0</v>
      </c>
      <c r="P810" s="259">
        <v>0</v>
      </c>
      <c r="Q810" s="259">
        <f>ROUND(E810*P810,2)</f>
        <v>0</v>
      </c>
      <c r="R810" s="261" t="s">
        <v>993</v>
      </c>
      <c r="S810" s="261" t="s">
        <v>151</v>
      </c>
      <c r="T810" s="262" t="s">
        <v>151</v>
      </c>
      <c r="U810" s="222">
        <v>0.23599999999999999</v>
      </c>
      <c r="V810" s="222">
        <f>ROUND(E810*U810,2)</f>
        <v>0.24</v>
      </c>
      <c r="W810" s="222"/>
      <c r="X810" s="222" t="s">
        <v>190</v>
      </c>
      <c r="Y810" s="222" t="s">
        <v>154</v>
      </c>
      <c r="Z810" s="212"/>
      <c r="AA810" s="212"/>
      <c r="AB810" s="212"/>
      <c r="AC810" s="212"/>
      <c r="AD810" s="212"/>
      <c r="AE810" s="212"/>
      <c r="AF810" s="212"/>
      <c r="AG810" s="212" t="s">
        <v>191</v>
      </c>
      <c r="AH810" s="212"/>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outlineLevel="1" x14ac:dyDescent="0.2">
      <c r="A811" s="256">
        <v>350</v>
      </c>
      <c r="B811" s="257" t="s">
        <v>1002</v>
      </c>
      <c r="C811" s="264" t="s">
        <v>1003</v>
      </c>
      <c r="D811" s="258" t="s">
        <v>278</v>
      </c>
      <c r="E811" s="259">
        <v>1</v>
      </c>
      <c r="F811" s="260">
        <v>128</v>
      </c>
      <c r="G811" s="261">
        <f>ROUND(E811*F811,2)</f>
        <v>128</v>
      </c>
      <c r="H811" s="260">
        <v>5.66</v>
      </c>
      <c r="I811" s="261">
        <f>ROUND(E811*H811,2)</f>
        <v>5.66</v>
      </c>
      <c r="J811" s="260">
        <v>122.34</v>
      </c>
      <c r="K811" s="261">
        <f>ROUND(E811*J811,2)</f>
        <v>122.34</v>
      </c>
      <c r="L811" s="261">
        <v>12</v>
      </c>
      <c r="M811" s="261">
        <f>G811*(1+L811/100)</f>
        <v>143.36000000000001</v>
      </c>
      <c r="N811" s="259">
        <v>0</v>
      </c>
      <c r="O811" s="259">
        <f>ROUND(E811*N811,2)</f>
        <v>0</v>
      </c>
      <c r="P811" s="259">
        <v>0</v>
      </c>
      <c r="Q811" s="259">
        <f>ROUND(E811*P811,2)</f>
        <v>0</v>
      </c>
      <c r="R811" s="261" t="s">
        <v>993</v>
      </c>
      <c r="S811" s="261" t="s">
        <v>151</v>
      </c>
      <c r="T811" s="262" t="s">
        <v>151</v>
      </c>
      <c r="U811" s="222">
        <v>0.154</v>
      </c>
      <c r="V811" s="222">
        <f>ROUND(E811*U811,2)</f>
        <v>0.15</v>
      </c>
      <c r="W811" s="222"/>
      <c r="X811" s="222" t="s">
        <v>190</v>
      </c>
      <c r="Y811" s="222" t="s">
        <v>154</v>
      </c>
      <c r="Z811" s="212"/>
      <c r="AA811" s="212"/>
      <c r="AB811" s="212"/>
      <c r="AC811" s="212"/>
      <c r="AD811" s="212"/>
      <c r="AE811" s="212"/>
      <c r="AF811" s="212"/>
      <c r="AG811" s="212" t="s">
        <v>191</v>
      </c>
      <c r="AH811" s="212"/>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ht="22.5" outlineLevel="1" x14ac:dyDescent="0.2">
      <c r="A812" s="256">
        <v>351</v>
      </c>
      <c r="B812" s="257" t="s">
        <v>1004</v>
      </c>
      <c r="C812" s="264" t="s">
        <v>1005</v>
      </c>
      <c r="D812" s="258" t="s">
        <v>226</v>
      </c>
      <c r="E812" s="259">
        <v>1</v>
      </c>
      <c r="F812" s="260">
        <v>865</v>
      </c>
      <c r="G812" s="261">
        <f>ROUND(E812*F812,2)</f>
        <v>865</v>
      </c>
      <c r="H812" s="260">
        <v>177.7</v>
      </c>
      <c r="I812" s="261">
        <f>ROUND(E812*H812,2)</f>
        <v>177.7</v>
      </c>
      <c r="J812" s="260">
        <v>687.3</v>
      </c>
      <c r="K812" s="261">
        <f>ROUND(E812*J812,2)</f>
        <v>687.3</v>
      </c>
      <c r="L812" s="261">
        <v>12</v>
      </c>
      <c r="M812" s="261">
        <f>G812*(1+L812/100)</f>
        <v>968.80000000000007</v>
      </c>
      <c r="N812" s="259">
        <v>5.0400000000000002E-3</v>
      </c>
      <c r="O812" s="259">
        <f>ROUND(E812*N812,2)</f>
        <v>0.01</v>
      </c>
      <c r="P812" s="259">
        <v>0</v>
      </c>
      <c r="Q812" s="259">
        <f>ROUND(E812*P812,2)</f>
        <v>0</v>
      </c>
      <c r="R812" s="261" t="s">
        <v>993</v>
      </c>
      <c r="S812" s="261" t="s">
        <v>151</v>
      </c>
      <c r="T812" s="262" t="s">
        <v>151</v>
      </c>
      <c r="U812" s="222">
        <v>0.97799999999999998</v>
      </c>
      <c r="V812" s="222">
        <f>ROUND(E812*U812,2)</f>
        <v>0.98</v>
      </c>
      <c r="W812" s="222"/>
      <c r="X812" s="222" t="s">
        <v>190</v>
      </c>
      <c r="Y812" s="222" t="s">
        <v>154</v>
      </c>
      <c r="Z812" s="212"/>
      <c r="AA812" s="212"/>
      <c r="AB812" s="212"/>
      <c r="AC812" s="212"/>
      <c r="AD812" s="212"/>
      <c r="AE812" s="212"/>
      <c r="AF812" s="212"/>
      <c r="AG812" s="212" t="s">
        <v>191</v>
      </c>
      <c r="AH812" s="212"/>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1" x14ac:dyDescent="0.2">
      <c r="A813" s="236">
        <v>352</v>
      </c>
      <c r="B813" s="237" t="s">
        <v>1006</v>
      </c>
      <c r="C813" s="247" t="s">
        <v>1007</v>
      </c>
      <c r="D813" s="238" t="s">
        <v>278</v>
      </c>
      <c r="E813" s="239">
        <v>1</v>
      </c>
      <c r="F813" s="240">
        <v>88.6</v>
      </c>
      <c r="G813" s="241">
        <f>ROUND(E813*F813,2)</f>
        <v>88.6</v>
      </c>
      <c r="H813" s="240">
        <v>39.44</v>
      </c>
      <c r="I813" s="241">
        <f>ROUND(E813*H813,2)</f>
        <v>39.44</v>
      </c>
      <c r="J813" s="240">
        <v>49.16</v>
      </c>
      <c r="K813" s="241">
        <f>ROUND(E813*J813,2)</f>
        <v>49.16</v>
      </c>
      <c r="L813" s="241">
        <v>12</v>
      </c>
      <c r="M813" s="241">
        <f>G813*(1+L813/100)</f>
        <v>99.231999999999999</v>
      </c>
      <c r="N813" s="239">
        <v>4.0000000000000003E-5</v>
      </c>
      <c r="O813" s="239">
        <f>ROUND(E813*N813,2)</f>
        <v>0</v>
      </c>
      <c r="P813" s="239">
        <v>0</v>
      </c>
      <c r="Q813" s="239">
        <f>ROUND(E813*P813,2)</f>
        <v>0</v>
      </c>
      <c r="R813" s="241" t="s">
        <v>993</v>
      </c>
      <c r="S813" s="241" t="s">
        <v>151</v>
      </c>
      <c r="T813" s="242" t="s">
        <v>151</v>
      </c>
      <c r="U813" s="222">
        <v>7.0000000000000007E-2</v>
      </c>
      <c r="V813" s="222">
        <f>ROUND(E813*U813,2)</f>
        <v>7.0000000000000007E-2</v>
      </c>
      <c r="W813" s="222"/>
      <c r="X813" s="222" t="s">
        <v>190</v>
      </c>
      <c r="Y813" s="222" t="s">
        <v>154</v>
      </c>
      <c r="Z813" s="212"/>
      <c r="AA813" s="212"/>
      <c r="AB813" s="212"/>
      <c r="AC813" s="212"/>
      <c r="AD813" s="212"/>
      <c r="AE813" s="212"/>
      <c r="AF813" s="212"/>
      <c r="AG813" s="212" t="s">
        <v>191</v>
      </c>
      <c r="AH813" s="212"/>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2" x14ac:dyDescent="0.2">
      <c r="A814" s="219"/>
      <c r="B814" s="220"/>
      <c r="C814" s="248" t="s">
        <v>1008</v>
      </c>
      <c r="D814" s="243"/>
      <c r="E814" s="243"/>
      <c r="F814" s="243"/>
      <c r="G814" s="243"/>
      <c r="H814" s="222"/>
      <c r="I814" s="222"/>
      <c r="J814" s="222"/>
      <c r="K814" s="222"/>
      <c r="L814" s="222"/>
      <c r="M814" s="222"/>
      <c r="N814" s="221"/>
      <c r="O814" s="221"/>
      <c r="P814" s="221"/>
      <c r="Q814" s="221"/>
      <c r="R814" s="222"/>
      <c r="S814" s="222"/>
      <c r="T814" s="222"/>
      <c r="U814" s="222"/>
      <c r="V814" s="222"/>
      <c r="W814" s="222"/>
      <c r="X814" s="222"/>
      <c r="Y814" s="222"/>
      <c r="Z814" s="212"/>
      <c r="AA814" s="212"/>
      <c r="AB814" s="212"/>
      <c r="AC814" s="212"/>
      <c r="AD814" s="212"/>
      <c r="AE814" s="212"/>
      <c r="AF814" s="212"/>
      <c r="AG814" s="212" t="s">
        <v>157</v>
      </c>
      <c r="AH814" s="212"/>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ht="22.5" outlineLevel="1" x14ac:dyDescent="0.2">
      <c r="A815" s="256">
        <v>353</v>
      </c>
      <c r="B815" s="257" t="s">
        <v>1009</v>
      </c>
      <c r="C815" s="264" t="s">
        <v>1010</v>
      </c>
      <c r="D815" s="258" t="s">
        <v>188</v>
      </c>
      <c r="E815" s="259">
        <v>1</v>
      </c>
      <c r="F815" s="260">
        <v>430.5</v>
      </c>
      <c r="G815" s="261">
        <f>ROUND(E815*F815,2)</f>
        <v>430.5</v>
      </c>
      <c r="H815" s="260">
        <v>430.5</v>
      </c>
      <c r="I815" s="261">
        <f>ROUND(E815*H815,2)</f>
        <v>430.5</v>
      </c>
      <c r="J815" s="260">
        <v>0</v>
      </c>
      <c r="K815" s="261">
        <f>ROUND(E815*J815,2)</f>
        <v>0</v>
      </c>
      <c r="L815" s="261">
        <v>12</v>
      </c>
      <c r="M815" s="261">
        <f>G815*(1+L815/100)</f>
        <v>482.16</v>
      </c>
      <c r="N815" s="259">
        <v>6.7000000000000002E-4</v>
      </c>
      <c r="O815" s="259">
        <f>ROUND(E815*N815,2)</f>
        <v>0</v>
      </c>
      <c r="P815" s="259">
        <v>0</v>
      </c>
      <c r="Q815" s="259">
        <f>ROUND(E815*P815,2)</f>
        <v>0</v>
      </c>
      <c r="R815" s="261" t="s">
        <v>929</v>
      </c>
      <c r="S815" s="261" t="s">
        <v>151</v>
      </c>
      <c r="T815" s="262" t="s">
        <v>151</v>
      </c>
      <c r="U815" s="222">
        <v>0</v>
      </c>
      <c r="V815" s="222">
        <f>ROUND(E815*U815,2)</f>
        <v>0</v>
      </c>
      <c r="W815" s="222"/>
      <c r="X815" s="222" t="s">
        <v>930</v>
      </c>
      <c r="Y815" s="222" t="s">
        <v>154</v>
      </c>
      <c r="Z815" s="212"/>
      <c r="AA815" s="212"/>
      <c r="AB815" s="212"/>
      <c r="AC815" s="212"/>
      <c r="AD815" s="212"/>
      <c r="AE815" s="212"/>
      <c r="AF815" s="212"/>
      <c r="AG815" s="212" t="s">
        <v>931</v>
      </c>
      <c r="AH815" s="212"/>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ht="22.5" outlineLevel="1" x14ac:dyDescent="0.2">
      <c r="A816" s="236">
        <v>354</v>
      </c>
      <c r="B816" s="237" t="s">
        <v>1011</v>
      </c>
      <c r="C816" s="247" t="s">
        <v>1012</v>
      </c>
      <c r="D816" s="238" t="s">
        <v>226</v>
      </c>
      <c r="E816" s="239">
        <v>1</v>
      </c>
      <c r="F816" s="240">
        <v>441</v>
      </c>
      <c r="G816" s="241">
        <f>ROUND(E816*F816,2)</f>
        <v>441</v>
      </c>
      <c r="H816" s="240">
        <v>441</v>
      </c>
      <c r="I816" s="241">
        <f>ROUND(E816*H816,2)</f>
        <v>441</v>
      </c>
      <c r="J816" s="240">
        <v>0</v>
      </c>
      <c r="K816" s="241">
        <f>ROUND(E816*J816,2)</f>
        <v>0</v>
      </c>
      <c r="L816" s="241">
        <v>12</v>
      </c>
      <c r="M816" s="241">
        <f>G816*(1+L816/100)</f>
        <v>493.92000000000007</v>
      </c>
      <c r="N816" s="239">
        <v>1.78E-2</v>
      </c>
      <c r="O816" s="239">
        <f>ROUND(E816*N816,2)</f>
        <v>0.02</v>
      </c>
      <c r="P816" s="239">
        <v>0</v>
      </c>
      <c r="Q816" s="239">
        <f>ROUND(E816*P816,2)</f>
        <v>0</v>
      </c>
      <c r="R816" s="241" t="s">
        <v>929</v>
      </c>
      <c r="S816" s="241" t="s">
        <v>151</v>
      </c>
      <c r="T816" s="242" t="s">
        <v>151</v>
      </c>
      <c r="U816" s="222">
        <v>0</v>
      </c>
      <c r="V816" s="222">
        <f>ROUND(E816*U816,2)</f>
        <v>0</v>
      </c>
      <c r="W816" s="222"/>
      <c r="X816" s="222" t="s">
        <v>930</v>
      </c>
      <c r="Y816" s="222" t="s">
        <v>154</v>
      </c>
      <c r="Z816" s="212"/>
      <c r="AA816" s="212"/>
      <c r="AB816" s="212"/>
      <c r="AC816" s="212"/>
      <c r="AD816" s="212"/>
      <c r="AE816" s="212"/>
      <c r="AF816" s="212"/>
      <c r="AG816" s="212" t="s">
        <v>931</v>
      </c>
      <c r="AH816" s="212"/>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2" x14ac:dyDescent="0.2">
      <c r="A817" s="219"/>
      <c r="B817" s="220"/>
      <c r="C817" s="248" t="s">
        <v>1013</v>
      </c>
      <c r="D817" s="243"/>
      <c r="E817" s="243"/>
      <c r="F817" s="243"/>
      <c r="G817" s="243"/>
      <c r="H817" s="222"/>
      <c r="I817" s="222"/>
      <c r="J817" s="222"/>
      <c r="K817" s="222"/>
      <c r="L817" s="222"/>
      <c r="M817" s="222"/>
      <c r="N817" s="221"/>
      <c r="O817" s="221"/>
      <c r="P817" s="221"/>
      <c r="Q817" s="221"/>
      <c r="R817" s="222"/>
      <c r="S817" s="222"/>
      <c r="T817" s="222"/>
      <c r="U817" s="222"/>
      <c r="V817" s="222"/>
      <c r="W817" s="222"/>
      <c r="X817" s="222"/>
      <c r="Y817" s="222"/>
      <c r="Z817" s="212"/>
      <c r="AA817" s="212"/>
      <c r="AB817" s="212"/>
      <c r="AC817" s="212"/>
      <c r="AD817" s="212"/>
      <c r="AE817" s="212"/>
      <c r="AF817" s="212"/>
      <c r="AG817" s="212" t="s">
        <v>157</v>
      </c>
      <c r="AH817" s="212"/>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ht="22.5" outlineLevel="1" x14ac:dyDescent="0.2">
      <c r="A818" s="236">
        <v>355</v>
      </c>
      <c r="B818" s="237" t="s">
        <v>1014</v>
      </c>
      <c r="C818" s="247" t="s">
        <v>1015</v>
      </c>
      <c r="D818" s="238" t="s">
        <v>1016</v>
      </c>
      <c r="E818" s="239">
        <v>1</v>
      </c>
      <c r="F818" s="240">
        <v>19.5</v>
      </c>
      <c r="G818" s="241">
        <f>ROUND(E818*F818,2)</f>
        <v>19.5</v>
      </c>
      <c r="H818" s="240">
        <v>19.5</v>
      </c>
      <c r="I818" s="241">
        <f>ROUND(E818*H818,2)</f>
        <v>19.5</v>
      </c>
      <c r="J818" s="240">
        <v>0</v>
      </c>
      <c r="K818" s="241">
        <f>ROUND(E818*J818,2)</f>
        <v>0</v>
      </c>
      <c r="L818" s="241">
        <v>12</v>
      </c>
      <c r="M818" s="241">
        <f>G818*(1+L818/100)</f>
        <v>21.840000000000003</v>
      </c>
      <c r="N818" s="239">
        <v>1E-3</v>
      </c>
      <c r="O818" s="239">
        <f>ROUND(E818*N818,2)</f>
        <v>0</v>
      </c>
      <c r="P818" s="239">
        <v>0</v>
      </c>
      <c r="Q818" s="239">
        <f>ROUND(E818*P818,2)</f>
        <v>0</v>
      </c>
      <c r="R818" s="241" t="s">
        <v>929</v>
      </c>
      <c r="S818" s="241" t="s">
        <v>151</v>
      </c>
      <c r="T818" s="242" t="s">
        <v>151</v>
      </c>
      <c r="U818" s="222">
        <v>0</v>
      </c>
      <c r="V818" s="222">
        <f>ROUND(E818*U818,2)</f>
        <v>0</v>
      </c>
      <c r="W818" s="222"/>
      <c r="X818" s="222" t="s">
        <v>930</v>
      </c>
      <c r="Y818" s="222" t="s">
        <v>154</v>
      </c>
      <c r="Z818" s="212"/>
      <c r="AA818" s="212"/>
      <c r="AB818" s="212"/>
      <c r="AC818" s="212"/>
      <c r="AD818" s="212"/>
      <c r="AE818" s="212"/>
      <c r="AF818" s="212"/>
      <c r="AG818" s="212" t="s">
        <v>931</v>
      </c>
      <c r="AH818" s="212"/>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2" x14ac:dyDescent="0.2">
      <c r="A819" s="219"/>
      <c r="B819" s="220"/>
      <c r="C819" s="248" t="s">
        <v>1017</v>
      </c>
      <c r="D819" s="243"/>
      <c r="E819" s="243"/>
      <c r="F819" s="243"/>
      <c r="G819" s="243"/>
      <c r="H819" s="222"/>
      <c r="I819" s="222"/>
      <c r="J819" s="222"/>
      <c r="K819" s="222"/>
      <c r="L819" s="222"/>
      <c r="M819" s="222"/>
      <c r="N819" s="221"/>
      <c r="O819" s="221"/>
      <c r="P819" s="221"/>
      <c r="Q819" s="221"/>
      <c r="R819" s="222"/>
      <c r="S819" s="222"/>
      <c r="T819" s="222"/>
      <c r="U819" s="222"/>
      <c r="V819" s="222"/>
      <c r="W819" s="222"/>
      <c r="X819" s="222"/>
      <c r="Y819" s="222"/>
      <c r="Z819" s="212"/>
      <c r="AA819" s="212"/>
      <c r="AB819" s="212"/>
      <c r="AC819" s="212"/>
      <c r="AD819" s="212"/>
      <c r="AE819" s="212"/>
      <c r="AF819" s="212"/>
      <c r="AG819" s="212" t="s">
        <v>157</v>
      </c>
      <c r="AH819" s="212"/>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3" x14ac:dyDescent="0.2">
      <c r="A820" s="219"/>
      <c r="B820" s="220"/>
      <c r="C820" s="249" t="s">
        <v>1018</v>
      </c>
      <c r="D820" s="244"/>
      <c r="E820" s="244"/>
      <c r="F820" s="244"/>
      <c r="G820" s="244"/>
      <c r="H820" s="222"/>
      <c r="I820" s="222"/>
      <c r="J820" s="222"/>
      <c r="K820" s="222"/>
      <c r="L820" s="222"/>
      <c r="M820" s="222"/>
      <c r="N820" s="221"/>
      <c r="O820" s="221"/>
      <c r="P820" s="221"/>
      <c r="Q820" s="221"/>
      <c r="R820" s="222"/>
      <c r="S820" s="222"/>
      <c r="T820" s="222"/>
      <c r="U820" s="222"/>
      <c r="V820" s="222"/>
      <c r="W820" s="222"/>
      <c r="X820" s="222"/>
      <c r="Y820" s="222"/>
      <c r="Z820" s="212"/>
      <c r="AA820" s="212"/>
      <c r="AB820" s="212"/>
      <c r="AC820" s="212"/>
      <c r="AD820" s="212"/>
      <c r="AE820" s="212"/>
      <c r="AF820" s="212"/>
      <c r="AG820" s="212" t="s">
        <v>157</v>
      </c>
      <c r="AH820" s="212"/>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outlineLevel="3" x14ac:dyDescent="0.2">
      <c r="A821" s="219"/>
      <c r="B821" s="220"/>
      <c r="C821" s="249" t="s">
        <v>1019</v>
      </c>
      <c r="D821" s="244"/>
      <c r="E821" s="244"/>
      <c r="F821" s="244"/>
      <c r="G821" s="244"/>
      <c r="H821" s="222"/>
      <c r="I821" s="222"/>
      <c r="J821" s="222"/>
      <c r="K821" s="222"/>
      <c r="L821" s="222"/>
      <c r="M821" s="222"/>
      <c r="N821" s="221"/>
      <c r="O821" s="221"/>
      <c r="P821" s="221"/>
      <c r="Q821" s="221"/>
      <c r="R821" s="222"/>
      <c r="S821" s="222"/>
      <c r="T821" s="222"/>
      <c r="U821" s="222"/>
      <c r="V821" s="222"/>
      <c r="W821" s="222"/>
      <c r="X821" s="222"/>
      <c r="Y821" s="222"/>
      <c r="Z821" s="212"/>
      <c r="AA821" s="212"/>
      <c r="AB821" s="212"/>
      <c r="AC821" s="212"/>
      <c r="AD821" s="212"/>
      <c r="AE821" s="212"/>
      <c r="AF821" s="212"/>
      <c r="AG821" s="212" t="s">
        <v>157</v>
      </c>
      <c r="AH821" s="212"/>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outlineLevel="1" x14ac:dyDescent="0.2">
      <c r="A822" s="236">
        <v>356</v>
      </c>
      <c r="B822" s="237" t="s">
        <v>1020</v>
      </c>
      <c r="C822" s="247" t="s">
        <v>1021</v>
      </c>
      <c r="D822" s="238" t="s">
        <v>914</v>
      </c>
      <c r="E822" s="239">
        <v>2.5080000000000002E-2</v>
      </c>
      <c r="F822" s="240">
        <v>886</v>
      </c>
      <c r="G822" s="241">
        <f>ROUND(E822*F822,2)</f>
        <v>22.22</v>
      </c>
      <c r="H822" s="240">
        <v>0</v>
      </c>
      <c r="I822" s="241">
        <f>ROUND(E822*H822,2)</f>
        <v>0</v>
      </c>
      <c r="J822" s="240">
        <v>886</v>
      </c>
      <c r="K822" s="241">
        <f>ROUND(E822*J822,2)</f>
        <v>22.22</v>
      </c>
      <c r="L822" s="241">
        <v>12</v>
      </c>
      <c r="M822" s="241">
        <f>G822*(1+L822/100)</f>
        <v>24.886400000000002</v>
      </c>
      <c r="N822" s="239">
        <v>0</v>
      </c>
      <c r="O822" s="239">
        <f>ROUND(E822*N822,2)</f>
        <v>0</v>
      </c>
      <c r="P822" s="239">
        <v>0</v>
      </c>
      <c r="Q822" s="239">
        <f>ROUND(E822*P822,2)</f>
        <v>0</v>
      </c>
      <c r="R822" s="241" t="s">
        <v>993</v>
      </c>
      <c r="S822" s="241" t="s">
        <v>151</v>
      </c>
      <c r="T822" s="242" t="s">
        <v>151</v>
      </c>
      <c r="U822" s="222">
        <v>1.5980000000000001</v>
      </c>
      <c r="V822" s="222">
        <f>ROUND(E822*U822,2)</f>
        <v>0.04</v>
      </c>
      <c r="W822" s="222"/>
      <c r="X822" s="222" t="s">
        <v>915</v>
      </c>
      <c r="Y822" s="222" t="s">
        <v>154</v>
      </c>
      <c r="Z822" s="212"/>
      <c r="AA822" s="212"/>
      <c r="AB822" s="212"/>
      <c r="AC822" s="212"/>
      <c r="AD822" s="212"/>
      <c r="AE822" s="212"/>
      <c r="AF822" s="212"/>
      <c r="AG822" s="212" t="s">
        <v>916</v>
      </c>
      <c r="AH822" s="212"/>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2" x14ac:dyDescent="0.2">
      <c r="A823" s="219"/>
      <c r="B823" s="220"/>
      <c r="C823" s="263" t="s">
        <v>944</v>
      </c>
      <c r="D823" s="255"/>
      <c r="E823" s="255"/>
      <c r="F823" s="255"/>
      <c r="G823" s="255"/>
      <c r="H823" s="222"/>
      <c r="I823" s="222"/>
      <c r="J823" s="222"/>
      <c r="K823" s="222"/>
      <c r="L823" s="222"/>
      <c r="M823" s="222"/>
      <c r="N823" s="221"/>
      <c r="O823" s="221"/>
      <c r="P823" s="221"/>
      <c r="Q823" s="221"/>
      <c r="R823" s="222"/>
      <c r="S823" s="222"/>
      <c r="T823" s="222"/>
      <c r="U823" s="222"/>
      <c r="V823" s="222"/>
      <c r="W823" s="222"/>
      <c r="X823" s="222"/>
      <c r="Y823" s="222"/>
      <c r="Z823" s="212"/>
      <c r="AA823" s="212"/>
      <c r="AB823" s="212"/>
      <c r="AC823" s="212"/>
      <c r="AD823" s="212"/>
      <c r="AE823" s="212"/>
      <c r="AF823" s="212"/>
      <c r="AG823" s="212" t="s">
        <v>193</v>
      </c>
      <c r="AH823" s="212"/>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1" x14ac:dyDescent="0.2">
      <c r="A824" s="236">
        <v>357</v>
      </c>
      <c r="B824" s="237" t="s">
        <v>1022</v>
      </c>
      <c r="C824" s="247" t="s">
        <v>1023</v>
      </c>
      <c r="D824" s="238" t="s">
        <v>914</v>
      </c>
      <c r="E824" s="239">
        <v>2.5080000000000002E-2</v>
      </c>
      <c r="F824" s="240">
        <v>890</v>
      </c>
      <c r="G824" s="241">
        <f>ROUND(E824*F824,2)</f>
        <v>22.32</v>
      </c>
      <c r="H824" s="240">
        <v>0</v>
      </c>
      <c r="I824" s="241">
        <f>ROUND(E824*H824,2)</f>
        <v>0</v>
      </c>
      <c r="J824" s="240">
        <v>890</v>
      </c>
      <c r="K824" s="241">
        <f>ROUND(E824*J824,2)</f>
        <v>22.32</v>
      </c>
      <c r="L824" s="241">
        <v>12</v>
      </c>
      <c r="M824" s="241">
        <f>G824*(1+L824/100)</f>
        <v>24.998400000000004</v>
      </c>
      <c r="N824" s="239">
        <v>0</v>
      </c>
      <c r="O824" s="239">
        <f>ROUND(E824*N824,2)</f>
        <v>0</v>
      </c>
      <c r="P824" s="239">
        <v>0</v>
      </c>
      <c r="Q824" s="239">
        <f>ROUND(E824*P824,2)</f>
        <v>0</v>
      </c>
      <c r="R824" s="241" t="s">
        <v>993</v>
      </c>
      <c r="S824" s="241" t="s">
        <v>151</v>
      </c>
      <c r="T824" s="242" t="s">
        <v>151</v>
      </c>
      <c r="U824" s="222">
        <v>1.2649999999999999</v>
      </c>
      <c r="V824" s="222">
        <f>ROUND(E824*U824,2)</f>
        <v>0.03</v>
      </c>
      <c r="W824" s="222"/>
      <c r="X824" s="222" t="s">
        <v>915</v>
      </c>
      <c r="Y824" s="222" t="s">
        <v>154</v>
      </c>
      <c r="Z824" s="212"/>
      <c r="AA824" s="212"/>
      <c r="AB824" s="212"/>
      <c r="AC824" s="212"/>
      <c r="AD824" s="212"/>
      <c r="AE824" s="212"/>
      <c r="AF824" s="212"/>
      <c r="AG824" s="212" t="s">
        <v>916</v>
      </c>
      <c r="AH824" s="212"/>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2" x14ac:dyDescent="0.2">
      <c r="A825" s="219"/>
      <c r="B825" s="220"/>
      <c r="C825" s="263" t="s">
        <v>944</v>
      </c>
      <c r="D825" s="255"/>
      <c r="E825" s="255"/>
      <c r="F825" s="255"/>
      <c r="G825" s="255"/>
      <c r="H825" s="222"/>
      <c r="I825" s="222"/>
      <c r="J825" s="222"/>
      <c r="K825" s="222"/>
      <c r="L825" s="222"/>
      <c r="M825" s="222"/>
      <c r="N825" s="221"/>
      <c r="O825" s="221"/>
      <c r="P825" s="221"/>
      <c r="Q825" s="221"/>
      <c r="R825" s="222"/>
      <c r="S825" s="222"/>
      <c r="T825" s="222"/>
      <c r="U825" s="222"/>
      <c r="V825" s="222"/>
      <c r="W825" s="222"/>
      <c r="X825" s="222"/>
      <c r="Y825" s="222"/>
      <c r="Z825" s="212"/>
      <c r="AA825" s="212"/>
      <c r="AB825" s="212"/>
      <c r="AC825" s="212"/>
      <c r="AD825" s="212"/>
      <c r="AE825" s="212"/>
      <c r="AF825" s="212"/>
      <c r="AG825" s="212" t="s">
        <v>193</v>
      </c>
      <c r="AH825" s="212"/>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1" x14ac:dyDescent="0.2">
      <c r="A826" s="236">
        <v>358</v>
      </c>
      <c r="B826" s="237" t="s">
        <v>1024</v>
      </c>
      <c r="C826" s="247" t="s">
        <v>1025</v>
      </c>
      <c r="D826" s="238" t="s">
        <v>914</v>
      </c>
      <c r="E826" s="239">
        <v>2.5080000000000002E-2</v>
      </c>
      <c r="F826" s="240">
        <v>928</v>
      </c>
      <c r="G826" s="241">
        <f>ROUND(E826*F826,2)</f>
        <v>23.27</v>
      </c>
      <c r="H826" s="240">
        <v>0</v>
      </c>
      <c r="I826" s="241">
        <f>ROUND(E826*H826,2)</f>
        <v>0</v>
      </c>
      <c r="J826" s="240">
        <v>928</v>
      </c>
      <c r="K826" s="241">
        <f>ROUND(E826*J826,2)</f>
        <v>23.27</v>
      </c>
      <c r="L826" s="241">
        <v>12</v>
      </c>
      <c r="M826" s="241">
        <f>G826*(1+L826/100)</f>
        <v>26.0624</v>
      </c>
      <c r="N826" s="239">
        <v>0</v>
      </c>
      <c r="O826" s="239">
        <f>ROUND(E826*N826,2)</f>
        <v>0</v>
      </c>
      <c r="P826" s="239">
        <v>0</v>
      </c>
      <c r="Q826" s="239">
        <f>ROUND(E826*P826,2)</f>
        <v>0</v>
      </c>
      <c r="R826" s="241" t="s">
        <v>993</v>
      </c>
      <c r="S826" s="241" t="s">
        <v>151</v>
      </c>
      <c r="T826" s="242" t="s">
        <v>151</v>
      </c>
      <c r="U826" s="222">
        <v>1.3049999999999999</v>
      </c>
      <c r="V826" s="222">
        <f>ROUND(E826*U826,2)</f>
        <v>0.03</v>
      </c>
      <c r="W826" s="222"/>
      <c r="X826" s="222" t="s">
        <v>915</v>
      </c>
      <c r="Y826" s="222" t="s">
        <v>154</v>
      </c>
      <c r="Z826" s="212"/>
      <c r="AA826" s="212"/>
      <c r="AB826" s="212"/>
      <c r="AC826" s="212"/>
      <c r="AD826" s="212"/>
      <c r="AE826" s="212"/>
      <c r="AF826" s="212"/>
      <c r="AG826" s="212" t="s">
        <v>916</v>
      </c>
      <c r="AH826" s="212"/>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2" x14ac:dyDescent="0.2">
      <c r="A827" s="219"/>
      <c r="B827" s="220"/>
      <c r="C827" s="263" t="s">
        <v>944</v>
      </c>
      <c r="D827" s="255"/>
      <c r="E827" s="255"/>
      <c r="F827" s="255"/>
      <c r="G827" s="255"/>
      <c r="H827" s="222"/>
      <c r="I827" s="222"/>
      <c r="J827" s="222"/>
      <c r="K827" s="222"/>
      <c r="L827" s="222"/>
      <c r="M827" s="222"/>
      <c r="N827" s="221"/>
      <c r="O827" s="221"/>
      <c r="P827" s="221"/>
      <c r="Q827" s="221"/>
      <c r="R827" s="222"/>
      <c r="S827" s="222"/>
      <c r="T827" s="222"/>
      <c r="U827" s="222"/>
      <c r="V827" s="222"/>
      <c r="W827" s="222"/>
      <c r="X827" s="222"/>
      <c r="Y827" s="222"/>
      <c r="Z827" s="212"/>
      <c r="AA827" s="212"/>
      <c r="AB827" s="212"/>
      <c r="AC827" s="212"/>
      <c r="AD827" s="212"/>
      <c r="AE827" s="212"/>
      <c r="AF827" s="212"/>
      <c r="AG827" s="212" t="s">
        <v>193</v>
      </c>
      <c r="AH827" s="212"/>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x14ac:dyDescent="0.2">
      <c r="A828" s="229" t="s">
        <v>146</v>
      </c>
      <c r="B828" s="230" t="s">
        <v>103</v>
      </c>
      <c r="C828" s="246" t="s">
        <v>104</v>
      </c>
      <c r="D828" s="231"/>
      <c r="E828" s="232"/>
      <c r="F828" s="233"/>
      <c r="G828" s="233">
        <f>SUMIF(AG829:AG846,"&lt;&gt;NOR",G829:G846)</f>
        <v>6927.5999999999985</v>
      </c>
      <c r="H828" s="233"/>
      <c r="I828" s="233">
        <f>SUM(I829:I846)</f>
        <v>3744.1700000000005</v>
      </c>
      <c r="J828" s="233"/>
      <c r="K828" s="233">
        <f>SUM(K829:K846)</f>
        <v>3183.43</v>
      </c>
      <c r="L828" s="233"/>
      <c r="M828" s="233">
        <f>SUM(M829:M846)</f>
        <v>7758.9120000000012</v>
      </c>
      <c r="N828" s="232"/>
      <c r="O828" s="232">
        <f>SUM(O829:O846)</f>
        <v>0.04</v>
      </c>
      <c r="P828" s="232"/>
      <c r="Q828" s="232">
        <f>SUM(Q829:Q846)</f>
        <v>0</v>
      </c>
      <c r="R828" s="233"/>
      <c r="S828" s="233"/>
      <c r="T828" s="234"/>
      <c r="U828" s="228"/>
      <c r="V828" s="228">
        <f>SUM(V829:V846)</f>
        <v>4.3299999999999992</v>
      </c>
      <c r="W828" s="228"/>
      <c r="X828" s="228"/>
      <c r="Y828" s="228"/>
      <c r="AG828" t="s">
        <v>147</v>
      </c>
    </row>
    <row r="829" spans="1:60" outlineLevel="1" x14ac:dyDescent="0.2">
      <c r="A829" s="236">
        <v>359</v>
      </c>
      <c r="B829" s="237" t="s">
        <v>1026</v>
      </c>
      <c r="C829" s="247" t="s">
        <v>1027</v>
      </c>
      <c r="D829" s="238" t="s">
        <v>226</v>
      </c>
      <c r="E829" s="239">
        <v>1</v>
      </c>
      <c r="F829" s="240">
        <v>2295</v>
      </c>
      <c r="G829" s="241">
        <f>ROUND(E829*F829,2)</f>
        <v>2295</v>
      </c>
      <c r="H829" s="240">
        <v>1341.22</v>
      </c>
      <c r="I829" s="241">
        <f>ROUND(E829*H829,2)</f>
        <v>1341.22</v>
      </c>
      <c r="J829" s="240">
        <v>953.78</v>
      </c>
      <c r="K829" s="241">
        <f>ROUND(E829*J829,2)</f>
        <v>953.78</v>
      </c>
      <c r="L829" s="241">
        <v>12</v>
      </c>
      <c r="M829" s="241">
        <f>G829*(1+L829/100)</f>
        <v>2570.4</v>
      </c>
      <c r="N829" s="239">
        <v>1.6799999999999999E-2</v>
      </c>
      <c r="O829" s="239">
        <f>ROUND(E829*N829,2)</f>
        <v>0.02</v>
      </c>
      <c r="P829" s="239">
        <v>0</v>
      </c>
      <c r="Q829" s="239">
        <f>ROUND(E829*P829,2)</f>
        <v>0</v>
      </c>
      <c r="R829" s="241" t="s">
        <v>962</v>
      </c>
      <c r="S829" s="241" t="s">
        <v>151</v>
      </c>
      <c r="T829" s="242" t="s">
        <v>151</v>
      </c>
      <c r="U829" s="222">
        <v>1.3046599999999999</v>
      </c>
      <c r="V829" s="222">
        <f>ROUND(E829*U829,2)</f>
        <v>1.3</v>
      </c>
      <c r="W829" s="222"/>
      <c r="X829" s="222" t="s">
        <v>434</v>
      </c>
      <c r="Y829" s="222" t="s">
        <v>154</v>
      </c>
      <c r="Z829" s="212"/>
      <c r="AA829" s="212"/>
      <c r="AB829" s="212"/>
      <c r="AC829" s="212"/>
      <c r="AD829" s="212"/>
      <c r="AE829" s="212"/>
      <c r="AF829" s="212"/>
      <c r="AG829" s="212" t="s">
        <v>435</v>
      </c>
      <c r="AH829" s="212"/>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2" x14ac:dyDescent="0.2">
      <c r="A830" s="219"/>
      <c r="B830" s="220"/>
      <c r="C830" s="263" t="s">
        <v>1028</v>
      </c>
      <c r="D830" s="255"/>
      <c r="E830" s="255"/>
      <c r="F830" s="255"/>
      <c r="G830" s="255"/>
      <c r="H830" s="222"/>
      <c r="I830" s="222"/>
      <c r="J830" s="222"/>
      <c r="K830" s="222"/>
      <c r="L830" s="222"/>
      <c r="M830" s="222"/>
      <c r="N830" s="221"/>
      <c r="O830" s="221"/>
      <c r="P830" s="221"/>
      <c r="Q830" s="221"/>
      <c r="R830" s="222"/>
      <c r="S830" s="222"/>
      <c r="T830" s="222"/>
      <c r="U830" s="222"/>
      <c r="V830" s="222"/>
      <c r="W830" s="222"/>
      <c r="X830" s="222"/>
      <c r="Y830" s="222"/>
      <c r="Z830" s="212"/>
      <c r="AA830" s="212"/>
      <c r="AB830" s="212"/>
      <c r="AC830" s="212"/>
      <c r="AD830" s="212"/>
      <c r="AE830" s="212"/>
      <c r="AF830" s="212"/>
      <c r="AG830" s="212" t="s">
        <v>193</v>
      </c>
      <c r="AH830" s="212"/>
      <c r="AI830" s="212"/>
      <c r="AJ830" s="212"/>
      <c r="AK830" s="212"/>
      <c r="AL830" s="212"/>
      <c r="AM830" s="212"/>
      <c r="AN830" s="212"/>
      <c r="AO830" s="212"/>
      <c r="AP830" s="212"/>
      <c r="AQ830" s="212"/>
      <c r="AR830" s="212"/>
      <c r="AS830" s="212"/>
      <c r="AT830" s="212"/>
      <c r="AU830" s="212"/>
      <c r="AV830" s="212"/>
      <c r="AW830" s="212"/>
      <c r="AX830" s="212"/>
      <c r="AY830" s="212"/>
      <c r="AZ830" s="212"/>
      <c r="BA830" s="245" t="str">
        <f>C830</f>
        <v>na měkký podklad rybinovitě nebo palubovitě, olištování stěn dřevěnou lištou. Broušení a napuštění pastou.</v>
      </c>
      <c r="BB830" s="212"/>
      <c r="BC830" s="212"/>
      <c r="BD830" s="212"/>
      <c r="BE830" s="212"/>
      <c r="BF830" s="212"/>
      <c r="BG830" s="212"/>
      <c r="BH830" s="212"/>
    </row>
    <row r="831" spans="1:60" outlineLevel="1" x14ac:dyDescent="0.2">
      <c r="A831" s="236">
        <v>360</v>
      </c>
      <c r="B831" s="237" t="s">
        <v>1029</v>
      </c>
      <c r="C831" s="247" t="s">
        <v>1030</v>
      </c>
      <c r="D831" s="238" t="s">
        <v>226</v>
      </c>
      <c r="E831" s="239">
        <v>1</v>
      </c>
      <c r="F831" s="240">
        <v>2560</v>
      </c>
      <c r="G831" s="241">
        <f>ROUND(E831*F831,2)</f>
        <v>2560</v>
      </c>
      <c r="H831" s="240">
        <v>1625.82</v>
      </c>
      <c r="I831" s="241">
        <f>ROUND(E831*H831,2)</f>
        <v>1625.82</v>
      </c>
      <c r="J831" s="240">
        <v>934.18</v>
      </c>
      <c r="K831" s="241">
        <f>ROUND(E831*J831,2)</f>
        <v>934.18</v>
      </c>
      <c r="L831" s="241">
        <v>12</v>
      </c>
      <c r="M831" s="241">
        <f>G831*(1+L831/100)</f>
        <v>2867.2000000000003</v>
      </c>
      <c r="N831" s="239">
        <v>1.7850000000000001E-2</v>
      </c>
      <c r="O831" s="239">
        <f>ROUND(E831*N831,2)</f>
        <v>0.02</v>
      </c>
      <c r="P831" s="239">
        <v>0</v>
      </c>
      <c r="Q831" s="239">
        <f>ROUND(E831*P831,2)</f>
        <v>0</v>
      </c>
      <c r="R831" s="241" t="s">
        <v>962</v>
      </c>
      <c r="S831" s="241" t="s">
        <v>151</v>
      </c>
      <c r="T831" s="242" t="s">
        <v>151</v>
      </c>
      <c r="U831" s="222">
        <v>1.2771999999999999</v>
      </c>
      <c r="V831" s="222">
        <f>ROUND(E831*U831,2)</f>
        <v>1.28</v>
      </c>
      <c r="W831" s="222"/>
      <c r="X831" s="222" t="s">
        <v>434</v>
      </c>
      <c r="Y831" s="222" t="s">
        <v>154</v>
      </c>
      <c r="Z831" s="212"/>
      <c r="AA831" s="212"/>
      <c r="AB831" s="212"/>
      <c r="AC831" s="212"/>
      <c r="AD831" s="212"/>
      <c r="AE831" s="212"/>
      <c r="AF831" s="212"/>
      <c r="AG831" s="212" t="s">
        <v>435</v>
      </c>
      <c r="AH831" s="212"/>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2" x14ac:dyDescent="0.2">
      <c r="A832" s="219"/>
      <c r="B832" s="220"/>
      <c r="C832" s="263" t="s">
        <v>1031</v>
      </c>
      <c r="D832" s="255"/>
      <c r="E832" s="255"/>
      <c r="F832" s="255"/>
      <c r="G832" s="255"/>
      <c r="H832" s="222"/>
      <c r="I832" s="222"/>
      <c r="J832" s="222"/>
      <c r="K832" s="222"/>
      <c r="L832" s="222"/>
      <c r="M832" s="222"/>
      <c r="N832" s="221"/>
      <c r="O832" s="221"/>
      <c r="P832" s="221"/>
      <c r="Q832" s="221"/>
      <c r="R832" s="222"/>
      <c r="S832" s="222"/>
      <c r="T832" s="222"/>
      <c r="U832" s="222"/>
      <c r="V832" s="222"/>
      <c r="W832" s="222"/>
      <c r="X832" s="222"/>
      <c r="Y832" s="222"/>
      <c r="Z832" s="212"/>
      <c r="AA832" s="212"/>
      <c r="AB832" s="212"/>
      <c r="AC832" s="212"/>
      <c r="AD832" s="212"/>
      <c r="AE832" s="212"/>
      <c r="AF832" s="212"/>
      <c r="AG832" s="212" t="s">
        <v>193</v>
      </c>
      <c r="AH832" s="212"/>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1" x14ac:dyDescent="0.2">
      <c r="A833" s="256">
        <v>361</v>
      </c>
      <c r="B833" s="257" t="s">
        <v>1032</v>
      </c>
      <c r="C833" s="264" t="s">
        <v>1033</v>
      </c>
      <c r="D833" s="258" t="s">
        <v>226</v>
      </c>
      <c r="E833" s="259">
        <v>1</v>
      </c>
      <c r="F833" s="260">
        <v>312</v>
      </c>
      <c r="G833" s="261">
        <f>ROUND(E833*F833,2)</f>
        <v>312</v>
      </c>
      <c r="H833" s="260">
        <v>31.65</v>
      </c>
      <c r="I833" s="261">
        <f>ROUND(E833*H833,2)</f>
        <v>31.65</v>
      </c>
      <c r="J833" s="260">
        <v>280.35000000000002</v>
      </c>
      <c r="K833" s="261">
        <f>ROUND(E833*J833,2)</f>
        <v>280.35000000000002</v>
      </c>
      <c r="L833" s="261">
        <v>12</v>
      </c>
      <c r="M833" s="261">
        <f>G833*(1+L833/100)</f>
        <v>349.44000000000005</v>
      </c>
      <c r="N833" s="259">
        <v>1.0000000000000001E-5</v>
      </c>
      <c r="O833" s="259">
        <f>ROUND(E833*N833,2)</f>
        <v>0</v>
      </c>
      <c r="P833" s="259">
        <v>0</v>
      </c>
      <c r="Q833" s="259">
        <f>ROUND(E833*P833,2)</f>
        <v>0</v>
      </c>
      <c r="R833" s="261" t="s">
        <v>1034</v>
      </c>
      <c r="S833" s="261" t="s">
        <v>151</v>
      </c>
      <c r="T833" s="262" t="s">
        <v>151</v>
      </c>
      <c r="U833" s="222">
        <v>0.34</v>
      </c>
      <c r="V833" s="222">
        <f>ROUND(E833*U833,2)</f>
        <v>0.34</v>
      </c>
      <c r="W833" s="222"/>
      <c r="X833" s="222" t="s">
        <v>190</v>
      </c>
      <c r="Y833" s="222" t="s">
        <v>154</v>
      </c>
      <c r="Z833" s="212"/>
      <c r="AA833" s="212"/>
      <c r="AB833" s="212"/>
      <c r="AC833" s="212"/>
      <c r="AD833" s="212"/>
      <c r="AE833" s="212"/>
      <c r="AF833" s="212"/>
      <c r="AG833" s="212" t="s">
        <v>191</v>
      </c>
      <c r="AH833" s="212"/>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ht="22.5" outlineLevel="1" x14ac:dyDescent="0.2">
      <c r="A834" s="256">
        <v>362</v>
      </c>
      <c r="B834" s="257" t="s">
        <v>1035</v>
      </c>
      <c r="C834" s="264" t="s">
        <v>1036</v>
      </c>
      <c r="D834" s="258" t="s">
        <v>226</v>
      </c>
      <c r="E834" s="259">
        <v>1</v>
      </c>
      <c r="F834" s="260">
        <v>9.9</v>
      </c>
      <c r="G834" s="261">
        <f>ROUND(E834*F834,2)</f>
        <v>9.9</v>
      </c>
      <c r="H834" s="260">
        <v>0</v>
      </c>
      <c r="I834" s="261">
        <f>ROUND(E834*H834,2)</f>
        <v>0</v>
      </c>
      <c r="J834" s="260">
        <v>9.9</v>
      </c>
      <c r="K834" s="261">
        <f>ROUND(E834*J834,2)</f>
        <v>9.9</v>
      </c>
      <c r="L834" s="261">
        <v>12</v>
      </c>
      <c r="M834" s="261">
        <f>G834*(1+L834/100)</f>
        <v>11.088000000000001</v>
      </c>
      <c r="N834" s="259">
        <v>0</v>
      </c>
      <c r="O834" s="259">
        <f>ROUND(E834*N834,2)</f>
        <v>0</v>
      </c>
      <c r="P834" s="259">
        <v>0</v>
      </c>
      <c r="Q834" s="259">
        <f>ROUND(E834*P834,2)</f>
        <v>0</v>
      </c>
      <c r="R834" s="261" t="s">
        <v>1034</v>
      </c>
      <c r="S834" s="261" t="s">
        <v>151</v>
      </c>
      <c r="T834" s="262" t="s">
        <v>151</v>
      </c>
      <c r="U834" s="222">
        <v>1.6E-2</v>
      </c>
      <c r="V834" s="222">
        <f>ROUND(E834*U834,2)</f>
        <v>0.02</v>
      </c>
      <c r="W834" s="222"/>
      <c r="X834" s="222" t="s">
        <v>190</v>
      </c>
      <c r="Y834" s="222" t="s">
        <v>154</v>
      </c>
      <c r="Z834" s="212"/>
      <c r="AA834" s="212"/>
      <c r="AB834" s="212"/>
      <c r="AC834" s="212"/>
      <c r="AD834" s="212"/>
      <c r="AE834" s="212"/>
      <c r="AF834" s="212"/>
      <c r="AG834" s="212" t="s">
        <v>191</v>
      </c>
      <c r="AH834" s="212"/>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outlineLevel="1" x14ac:dyDescent="0.2">
      <c r="A835" s="256">
        <v>363</v>
      </c>
      <c r="B835" s="257" t="s">
        <v>1037</v>
      </c>
      <c r="C835" s="264" t="s">
        <v>1038</v>
      </c>
      <c r="D835" s="258" t="s">
        <v>226</v>
      </c>
      <c r="E835" s="259">
        <v>1</v>
      </c>
      <c r="F835" s="260">
        <v>312</v>
      </c>
      <c r="G835" s="261">
        <f>ROUND(E835*F835,2)</f>
        <v>312</v>
      </c>
      <c r="H835" s="260">
        <v>31.65</v>
      </c>
      <c r="I835" s="261">
        <f>ROUND(E835*H835,2)</f>
        <v>31.65</v>
      </c>
      <c r="J835" s="260">
        <v>280.35000000000002</v>
      </c>
      <c r="K835" s="261">
        <f>ROUND(E835*J835,2)</f>
        <v>280.35000000000002</v>
      </c>
      <c r="L835" s="261">
        <v>12</v>
      </c>
      <c r="M835" s="261">
        <f>G835*(1+L835/100)</f>
        <v>349.44000000000005</v>
      </c>
      <c r="N835" s="259">
        <v>1.0000000000000001E-5</v>
      </c>
      <c r="O835" s="259">
        <f>ROUND(E835*N835,2)</f>
        <v>0</v>
      </c>
      <c r="P835" s="259">
        <v>0</v>
      </c>
      <c r="Q835" s="259">
        <f>ROUND(E835*P835,2)</f>
        <v>0</v>
      </c>
      <c r="R835" s="261" t="s">
        <v>1034</v>
      </c>
      <c r="S835" s="261" t="s">
        <v>151</v>
      </c>
      <c r="T835" s="262" t="s">
        <v>151</v>
      </c>
      <c r="U835" s="222">
        <v>0.34</v>
      </c>
      <c r="V835" s="222">
        <f>ROUND(E835*U835,2)</f>
        <v>0.34</v>
      </c>
      <c r="W835" s="222"/>
      <c r="X835" s="222" t="s">
        <v>190</v>
      </c>
      <c r="Y835" s="222" t="s">
        <v>154</v>
      </c>
      <c r="Z835" s="212"/>
      <c r="AA835" s="212"/>
      <c r="AB835" s="212"/>
      <c r="AC835" s="212"/>
      <c r="AD835" s="212"/>
      <c r="AE835" s="212"/>
      <c r="AF835" s="212"/>
      <c r="AG835" s="212" t="s">
        <v>191</v>
      </c>
      <c r="AH835" s="212"/>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outlineLevel="1" x14ac:dyDescent="0.2">
      <c r="A836" s="256">
        <v>364</v>
      </c>
      <c r="B836" s="257" t="s">
        <v>1039</v>
      </c>
      <c r="C836" s="264" t="s">
        <v>1040</v>
      </c>
      <c r="D836" s="258" t="s">
        <v>226</v>
      </c>
      <c r="E836" s="259">
        <v>1</v>
      </c>
      <c r="F836" s="260">
        <v>38.700000000000003</v>
      </c>
      <c r="G836" s="261">
        <f>ROUND(E836*F836,2)</f>
        <v>38.700000000000003</v>
      </c>
      <c r="H836" s="260">
        <v>10.36</v>
      </c>
      <c r="I836" s="261">
        <f>ROUND(E836*H836,2)</f>
        <v>10.36</v>
      </c>
      <c r="J836" s="260">
        <v>28.34</v>
      </c>
      <c r="K836" s="261">
        <f>ROUND(E836*J836,2)</f>
        <v>28.34</v>
      </c>
      <c r="L836" s="261">
        <v>12</v>
      </c>
      <c r="M836" s="261">
        <f>G836*(1+L836/100)</f>
        <v>43.344000000000008</v>
      </c>
      <c r="N836" s="259">
        <v>3.0000000000000001E-5</v>
      </c>
      <c r="O836" s="259">
        <f>ROUND(E836*N836,2)</f>
        <v>0</v>
      </c>
      <c r="P836" s="259">
        <v>0</v>
      </c>
      <c r="Q836" s="259">
        <f>ROUND(E836*P836,2)</f>
        <v>0</v>
      </c>
      <c r="R836" s="261" t="s">
        <v>1034</v>
      </c>
      <c r="S836" s="261" t="s">
        <v>151</v>
      </c>
      <c r="T836" s="262" t="s">
        <v>151</v>
      </c>
      <c r="U836" s="222">
        <v>4.3999999999999997E-2</v>
      </c>
      <c r="V836" s="222">
        <f>ROUND(E836*U836,2)</f>
        <v>0.04</v>
      </c>
      <c r="W836" s="222"/>
      <c r="X836" s="222" t="s">
        <v>190</v>
      </c>
      <c r="Y836" s="222" t="s">
        <v>154</v>
      </c>
      <c r="Z836" s="212"/>
      <c r="AA836" s="212"/>
      <c r="AB836" s="212"/>
      <c r="AC836" s="212"/>
      <c r="AD836" s="212"/>
      <c r="AE836" s="212"/>
      <c r="AF836" s="212"/>
      <c r="AG836" s="212" t="s">
        <v>191</v>
      </c>
      <c r="AH836" s="212"/>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outlineLevel="1" x14ac:dyDescent="0.2">
      <c r="A837" s="256">
        <v>365</v>
      </c>
      <c r="B837" s="257" t="s">
        <v>1041</v>
      </c>
      <c r="C837" s="264" t="s">
        <v>1042</v>
      </c>
      <c r="D837" s="258" t="s">
        <v>226</v>
      </c>
      <c r="E837" s="259">
        <v>1</v>
      </c>
      <c r="F837" s="260">
        <v>63.2</v>
      </c>
      <c r="G837" s="261">
        <f>ROUND(E837*F837,2)</f>
        <v>63.2</v>
      </c>
      <c r="H837" s="260">
        <v>0</v>
      </c>
      <c r="I837" s="261">
        <f>ROUND(E837*H837,2)</f>
        <v>0</v>
      </c>
      <c r="J837" s="260">
        <v>63.2</v>
      </c>
      <c r="K837" s="261">
        <f>ROUND(E837*J837,2)</f>
        <v>63.2</v>
      </c>
      <c r="L837" s="261">
        <v>12</v>
      </c>
      <c r="M837" s="261">
        <f>G837*(1+L837/100)</f>
        <v>70.784000000000006</v>
      </c>
      <c r="N837" s="259">
        <v>0</v>
      </c>
      <c r="O837" s="259">
        <f>ROUND(E837*N837,2)</f>
        <v>0</v>
      </c>
      <c r="P837" s="259">
        <v>0</v>
      </c>
      <c r="Q837" s="259">
        <f>ROUND(E837*P837,2)</f>
        <v>0</v>
      </c>
      <c r="R837" s="261" t="s">
        <v>1034</v>
      </c>
      <c r="S837" s="261" t="s">
        <v>151</v>
      </c>
      <c r="T837" s="262" t="s">
        <v>151</v>
      </c>
      <c r="U837" s="222">
        <v>0.09</v>
      </c>
      <c r="V837" s="222">
        <f>ROUND(E837*U837,2)</f>
        <v>0.09</v>
      </c>
      <c r="W837" s="222"/>
      <c r="X837" s="222" t="s">
        <v>190</v>
      </c>
      <c r="Y837" s="222" t="s">
        <v>154</v>
      </c>
      <c r="Z837" s="212"/>
      <c r="AA837" s="212"/>
      <c r="AB837" s="212"/>
      <c r="AC837" s="212"/>
      <c r="AD837" s="212"/>
      <c r="AE837" s="212"/>
      <c r="AF837" s="212"/>
      <c r="AG837" s="212" t="s">
        <v>191</v>
      </c>
      <c r="AH837" s="212"/>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1" x14ac:dyDescent="0.2">
      <c r="A838" s="256">
        <v>366</v>
      </c>
      <c r="B838" s="257" t="s">
        <v>1043</v>
      </c>
      <c r="C838" s="264" t="s">
        <v>1044</v>
      </c>
      <c r="D838" s="258" t="s">
        <v>226</v>
      </c>
      <c r="E838" s="259">
        <v>1</v>
      </c>
      <c r="F838" s="260">
        <v>327.5</v>
      </c>
      <c r="G838" s="261">
        <f>ROUND(E838*F838,2)</f>
        <v>327.5</v>
      </c>
      <c r="H838" s="260">
        <v>236.21</v>
      </c>
      <c r="I838" s="261">
        <f>ROUND(E838*H838,2)</f>
        <v>236.21</v>
      </c>
      <c r="J838" s="260">
        <v>91.29</v>
      </c>
      <c r="K838" s="261">
        <f>ROUND(E838*J838,2)</f>
        <v>91.29</v>
      </c>
      <c r="L838" s="261">
        <v>12</v>
      </c>
      <c r="M838" s="261">
        <f>G838*(1+L838/100)</f>
        <v>366.8</v>
      </c>
      <c r="N838" s="259">
        <v>4.8999999999999998E-4</v>
      </c>
      <c r="O838" s="259">
        <f>ROUND(E838*N838,2)</f>
        <v>0</v>
      </c>
      <c r="P838" s="259">
        <v>0</v>
      </c>
      <c r="Q838" s="259">
        <f>ROUND(E838*P838,2)</f>
        <v>0</v>
      </c>
      <c r="R838" s="261" t="s">
        <v>1034</v>
      </c>
      <c r="S838" s="261" t="s">
        <v>151</v>
      </c>
      <c r="T838" s="262" t="s">
        <v>151</v>
      </c>
      <c r="U838" s="222">
        <v>0.13</v>
      </c>
      <c r="V838" s="222">
        <f>ROUND(E838*U838,2)</f>
        <v>0.13</v>
      </c>
      <c r="W838" s="222"/>
      <c r="X838" s="222" t="s">
        <v>190</v>
      </c>
      <c r="Y838" s="222" t="s">
        <v>154</v>
      </c>
      <c r="Z838" s="212"/>
      <c r="AA838" s="212"/>
      <c r="AB838" s="212"/>
      <c r="AC838" s="212"/>
      <c r="AD838" s="212"/>
      <c r="AE838" s="212"/>
      <c r="AF838" s="212"/>
      <c r="AG838" s="212" t="s">
        <v>191</v>
      </c>
      <c r="AH838" s="212"/>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outlineLevel="1" x14ac:dyDescent="0.2">
      <c r="A839" s="256">
        <v>367</v>
      </c>
      <c r="B839" s="257" t="s">
        <v>1045</v>
      </c>
      <c r="C839" s="264" t="s">
        <v>1046</v>
      </c>
      <c r="D839" s="258" t="s">
        <v>226</v>
      </c>
      <c r="E839" s="259">
        <v>1</v>
      </c>
      <c r="F839" s="260">
        <v>934</v>
      </c>
      <c r="G839" s="261">
        <f>ROUND(E839*F839,2)</f>
        <v>934</v>
      </c>
      <c r="H839" s="260">
        <v>438.99</v>
      </c>
      <c r="I839" s="261">
        <f>ROUND(E839*H839,2)</f>
        <v>438.99</v>
      </c>
      <c r="J839" s="260">
        <v>495.01</v>
      </c>
      <c r="K839" s="261">
        <f>ROUND(E839*J839,2)</f>
        <v>495.01</v>
      </c>
      <c r="L839" s="261">
        <v>12</v>
      </c>
      <c r="M839" s="261">
        <f>G839*(1+L839/100)</f>
        <v>1046.0800000000002</v>
      </c>
      <c r="N839" s="259">
        <v>4.6000000000000001E-4</v>
      </c>
      <c r="O839" s="259">
        <f>ROUND(E839*N839,2)</f>
        <v>0</v>
      </c>
      <c r="P839" s="259">
        <v>0</v>
      </c>
      <c r="Q839" s="259">
        <f>ROUND(E839*P839,2)</f>
        <v>0</v>
      </c>
      <c r="R839" s="261" t="s">
        <v>1034</v>
      </c>
      <c r="S839" s="261" t="s">
        <v>151</v>
      </c>
      <c r="T839" s="262" t="s">
        <v>151</v>
      </c>
      <c r="U839" s="222">
        <v>0.72499999999999998</v>
      </c>
      <c r="V839" s="222">
        <f>ROUND(E839*U839,2)</f>
        <v>0.73</v>
      </c>
      <c r="W839" s="222"/>
      <c r="X839" s="222" t="s">
        <v>190</v>
      </c>
      <c r="Y839" s="222" t="s">
        <v>154</v>
      </c>
      <c r="Z839" s="212"/>
      <c r="AA839" s="212"/>
      <c r="AB839" s="212"/>
      <c r="AC839" s="212"/>
      <c r="AD839" s="212"/>
      <c r="AE839" s="212"/>
      <c r="AF839" s="212"/>
      <c r="AG839" s="212" t="s">
        <v>191</v>
      </c>
      <c r="AH839" s="212"/>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1" x14ac:dyDescent="0.2">
      <c r="A840" s="256">
        <v>368</v>
      </c>
      <c r="B840" s="257" t="s">
        <v>1047</v>
      </c>
      <c r="C840" s="264" t="s">
        <v>1048</v>
      </c>
      <c r="D840" s="258" t="s">
        <v>226</v>
      </c>
      <c r="E840" s="259">
        <v>1</v>
      </c>
      <c r="F840" s="260">
        <v>70.400000000000006</v>
      </c>
      <c r="G840" s="261">
        <f>ROUND(E840*F840,2)</f>
        <v>70.400000000000006</v>
      </c>
      <c r="H840" s="260">
        <v>28.27</v>
      </c>
      <c r="I840" s="261">
        <f>ROUND(E840*H840,2)</f>
        <v>28.27</v>
      </c>
      <c r="J840" s="260">
        <v>42.13</v>
      </c>
      <c r="K840" s="261">
        <f>ROUND(E840*J840,2)</f>
        <v>42.13</v>
      </c>
      <c r="L840" s="261">
        <v>12</v>
      </c>
      <c r="M840" s="261">
        <f>G840*(1+L840/100)</f>
        <v>78.848000000000013</v>
      </c>
      <c r="N840" s="259">
        <v>1.0000000000000001E-5</v>
      </c>
      <c r="O840" s="259">
        <f>ROUND(E840*N840,2)</f>
        <v>0</v>
      </c>
      <c r="P840" s="259">
        <v>0</v>
      </c>
      <c r="Q840" s="259">
        <f>ROUND(E840*P840,2)</f>
        <v>0</v>
      </c>
      <c r="R840" s="261" t="s">
        <v>1034</v>
      </c>
      <c r="S840" s="261" t="s">
        <v>151</v>
      </c>
      <c r="T840" s="262" t="s">
        <v>151</v>
      </c>
      <c r="U840" s="222">
        <v>0.06</v>
      </c>
      <c r="V840" s="222">
        <f>ROUND(E840*U840,2)</f>
        <v>0.06</v>
      </c>
      <c r="W840" s="222"/>
      <c r="X840" s="222" t="s">
        <v>190</v>
      </c>
      <c r="Y840" s="222" t="s">
        <v>154</v>
      </c>
      <c r="Z840" s="212"/>
      <c r="AA840" s="212"/>
      <c r="AB840" s="212"/>
      <c r="AC840" s="212"/>
      <c r="AD840" s="212"/>
      <c r="AE840" s="212"/>
      <c r="AF840" s="212"/>
      <c r="AG840" s="212" t="s">
        <v>191</v>
      </c>
      <c r="AH840" s="212"/>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outlineLevel="1" x14ac:dyDescent="0.2">
      <c r="A841" s="236">
        <v>369</v>
      </c>
      <c r="B841" s="237" t="s">
        <v>1049</v>
      </c>
      <c r="C841" s="247" t="s">
        <v>1050</v>
      </c>
      <c r="D841" s="238" t="s">
        <v>914</v>
      </c>
      <c r="E841" s="239">
        <v>1.01E-3</v>
      </c>
      <c r="F841" s="240">
        <v>1596</v>
      </c>
      <c r="G841" s="241">
        <f>ROUND(E841*F841,2)</f>
        <v>1.61</v>
      </c>
      <c r="H841" s="240">
        <v>0</v>
      </c>
      <c r="I841" s="241">
        <f>ROUND(E841*H841,2)</f>
        <v>0</v>
      </c>
      <c r="J841" s="240">
        <v>1596</v>
      </c>
      <c r="K841" s="241">
        <f>ROUND(E841*J841,2)</f>
        <v>1.61</v>
      </c>
      <c r="L841" s="241">
        <v>12</v>
      </c>
      <c r="M841" s="241">
        <f>G841*(1+L841/100)</f>
        <v>1.8032000000000004</v>
      </c>
      <c r="N841" s="239">
        <v>0</v>
      </c>
      <c r="O841" s="239">
        <f>ROUND(E841*N841,2)</f>
        <v>0</v>
      </c>
      <c r="P841" s="239">
        <v>0</v>
      </c>
      <c r="Q841" s="239">
        <f>ROUND(E841*P841,2)</f>
        <v>0</v>
      </c>
      <c r="R841" s="241" t="s">
        <v>1034</v>
      </c>
      <c r="S841" s="241" t="s">
        <v>151</v>
      </c>
      <c r="T841" s="242" t="s">
        <v>151</v>
      </c>
      <c r="U841" s="222">
        <v>2.4009999999999998</v>
      </c>
      <c r="V841" s="222">
        <f>ROUND(E841*U841,2)</f>
        <v>0</v>
      </c>
      <c r="W841" s="222"/>
      <c r="X841" s="222" t="s">
        <v>915</v>
      </c>
      <c r="Y841" s="222" t="s">
        <v>154</v>
      </c>
      <c r="Z841" s="212"/>
      <c r="AA841" s="212"/>
      <c r="AB841" s="212"/>
      <c r="AC841" s="212"/>
      <c r="AD841" s="212"/>
      <c r="AE841" s="212"/>
      <c r="AF841" s="212"/>
      <c r="AG841" s="212" t="s">
        <v>916</v>
      </c>
      <c r="AH841" s="212"/>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2" x14ac:dyDescent="0.2">
      <c r="A842" s="219"/>
      <c r="B842" s="220"/>
      <c r="C842" s="263" t="s">
        <v>944</v>
      </c>
      <c r="D842" s="255"/>
      <c r="E842" s="255"/>
      <c r="F842" s="255"/>
      <c r="G842" s="255"/>
      <c r="H842" s="222"/>
      <c r="I842" s="222"/>
      <c r="J842" s="222"/>
      <c r="K842" s="222"/>
      <c r="L842" s="222"/>
      <c r="M842" s="222"/>
      <c r="N842" s="221"/>
      <c r="O842" s="221"/>
      <c r="P842" s="221"/>
      <c r="Q842" s="221"/>
      <c r="R842" s="222"/>
      <c r="S842" s="222"/>
      <c r="T842" s="222"/>
      <c r="U842" s="222"/>
      <c r="V842" s="222"/>
      <c r="W842" s="222"/>
      <c r="X842" s="222"/>
      <c r="Y842" s="222"/>
      <c r="Z842" s="212"/>
      <c r="AA842" s="212"/>
      <c r="AB842" s="212"/>
      <c r="AC842" s="212"/>
      <c r="AD842" s="212"/>
      <c r="AE842" s="212"/>
      <c r="AF842" s="212"/>
      <c r="AG842" s="212" t="s">
        <v>193</v>
      </c>
      <c r="AH842" s="212"/>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1" x14ac:dyDescent="0.2">
      <c r="A843" s="236">
        <v>370</v>
      </c>
      <c r="B843" s="237" t="s">
        <v>1051</v>
      </c>
      <c r="C843" s="247" t="s">
        <v>1052</v>
      </c>
      <c r="D843" s="238" t="s">
        <v>914</v>
      </c>
      <c r="E843" s="239">
        <v>1.01E-3</v>
      </c>
      <c r="F843" s="240">
        <v>1611</v>
      </c>
      <c r="G843" s="241">
        <f>ROUND(E843*F843,2)</f>
        <v>1.63</v>
      </c>
      <c r="H843" s="240">
        <v>0</v>
      </c>
      <c r="I843" s="241">
        <f>ROUND(E843*H843,2)</f>
        <v>0</v>
      </c>
      <c r="J843" s="240">
        <v>1611</v>
      </c>
      <c r="K843" s="241">
        <f>ROUND(E843*J843,2)</f>
        <v>1.63</v>
      </c>
      <c r="L843" s="241">
        <v>12</v>
      </c>
      <c r="M843" s="241">
        <f>G843*(1+L843/100)</f>
        <v>1.8256000000000001</v>
      </c>
      <c r="N843" s="239">
        <v>0</v>
      </c>
      <c r="O843" s="239">
        <f>ROUND(E843*N843,2)</f>
        <v>0</v>
      </c>
      <c r="P843" s="239">
        <v>0</v>
      </c>
      <c r="Q843" s="239">
        <f>ROUND(E843*P843,2)</f>
        <v>0</v>
      </c>
      <c r="R843" s="241" t="s">
        <v>1034</v>
      </c>
      <c r="S843" s="241" t="s">
        <v>151</v>
      </c>
      <c r="T843" s="242" t="s">
        <v>151</v>
      </c>
      <c r="U843" s="222">
        <v>2.42</v>
      </c>
      <c r="V843" s="222">
        <f>ROUND(E843*U843,2)</f>
        <v>0</v>
      </c>
      <c r="W843" s="222"/>
      <c r="X843" s="222" t="s">
        <v>915</v>
      </c>
      <c r="Y843" s="222" t="s">
        <v>154</v>
      </c>
      <c r="Z843" s="212"/>
      <c r="AA843" s="212"/>
      <c r="AB843" s="212"/>
      <c r="AC843" s="212"/>
      <c r="AD843" s="212"/>
      <c r="AE843" s="212"/>
      <c r="AF843" s="212"/>
      <c r="AG843" s="212" t="s">
        <v>916</v>
      </c>
      <c r="AH843" s="212"/>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outlineLevel="2" x14ac:dyDescent="0.2">
      <c r="A844" s="219"/>
      <c r="B844" s="220"/>
      <c r="C844" s="263" t="s">
        <v>944</v>
      </c>
      <c r="D844" s="255"/>
      <c r="E844" s="255"/>
      <c r="F844" s="255"/>
      <c r="G844" s="255"/>
      <c r="H844" s="222"/>
      <c r="I844" s="222"/>
      <c r="J844" s="222"/>
      <c r="K844" s="222"/>
      <c r="L844" s="222"/>
      <c r="M844" s="222"/>
      <c r="N844" s="221"/>
      <c r="O844" s="221"/>
      <c r="P844" s="221"/>
      <c r="Q844" s="221"/>
      <c r="R844" s="222"/>
      <c r="S844" s="222"/>
      <c r="T844" s="222"/>
      <c r="U844" s="222"/>
      <c r="V844" s="222"/>
      <c r="W844" s="222"/>
      <c r="X844" s="222"/>
      <c r="Y844" s="222"/>
      <c r="Z844" s="212"/>
      <c r="AA844" s="212"/>
      <c r="AB844" s="212"/>
      <c r="AC844" s="212"/>
      <c r="AD844" s="212"/>
      <c r="AE844" s="212"/>
      <c r="AF844" s="212"/>
      <c r="AG844" s="212" t="s">
        <v>193</v>
      </c>
      <c r="AH844" s="212"/>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1" x14ac:dyDescent="0.2">
      <c r="A845" s="236">
        <v>371</v>
      </c>
      <c r="B845" s="237" t="s">
        <v>1053</v>
      </c>
      <c r="C845" s="247" t="s">
        <v>1054</v>
      </c>
      <c r="D845" s="238" t="s">
        <v>914</v>
      </c>
      <c r="E845" s="239">
        <v>1.01E-3</v>
      </c>
      <c r="F845" s="240">
        <v>1645</v>
      </c>
      <c r="G845" s="241">
        <f>ROUND(E845*F845,2)</f>
        <v>1.66</v>
      </c>
      <c r="H845" s="240">
        <v>0</v>
      </c>
      <c r="I845" s="241">
        <f>ROUND(E845*H845,2)</f>
        <v>0</v>
      </c>
      <c r="J845" s="240">
        <v>1645</v>
      </c>
      <c r="K845" s="241">
        <f>ROUND(E845*J845,2)</f>
        <v>1.66</v>
      </c>
      <c r="L845" s="241">
        <v>12</v>
      </c>
      <c r="M845" s="241">
        <f>G845*(1+L845/100)</f>
        <v>1.8592000000000002</v>
      </c>
      <c r="N845" s="239">
        <v>0</v>
      </c>
      <c r="O845" s="239">
        <f>ROUND(E845*N845,2)</f>
        <v>0</v>
      </c>
      <c r="P845" s="239">
        <v>0</v>
      </c>
      <c r="Q845" s="239">
        <f>ROUND(E845*P845,2)</f>
        <v>0</v>
      </c>
      <c r="R845" s="241" t="s">
        <v>1034</v>
      </c>
      <c r="S845" s="241" t="s">
        <v>151</v>
      </c>
      <c r="T845" s="242" t="s">
        <v>151</v>
      </c>
      <c r="U845" s="222">
        <v>2.44</v>
      </c>
      <c r="V845" s="222">
        <f>ROUND(E845*U845,2)</f>
        <v>0</v>
      </c>
      <c r="W845" s="222"/>
      <c r="X845" s="222" t="s">
        <v>915</v>
      </c>
      <c r="Y845" s="222" t="s">
        <v>154</v>
      </c>
      <c r="Z845" s="212"/>
      <c r="AA845" s="212"/>
      <c r="AB845" s="212"/>
      <c r="AC845" s="212"/>
      <c r="AD845" s="212"/>
      <c r="AE845" s="212"/>
      <c r="AF845" s="212"/>
      <c r="AG845" s="212" t="s">
        <v>916</v>
      </c>
      <c r="AH845" s="212"/>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outlineLevel="2" x14ac:dyDescent="0.2">
      <c r="A846" s="219"/>
      <c r="B846" s="220"/>
      <c r="C846" s="263" t="s">
        <v>944</v>
      </c>
      <c r="D846" s="255"/>
      <c r="E846" s="255"/>
      <c r="F846" s="255"/>
      <c r="G846" s="255"/>
      <c r="H846" s="222"/>
      <c r="I846" s="222"/>
      <c r="J846" s="222"/>
      <c r="K846" s="222"/>
      <c r="L846" s="222"/>
      <c r="M846" s="222"/>
      <c r="N846" s="221"/>
      <c r="O846" s="221"/>
      <c r="P846" s="221"/>
      <c r="Q846" s="221"/>
      <c r="R846" s="222"/>
      <c r="S846" s="222"/>
      <c r="T846" s="222"/>
      <c r="U846" s="222"/>
      <c r="V846" s="222"/>
      <c r="W846" s="222"/>
      <c r="X846" s="222"/>
      <c r="Y846" s="222"/>
      <c r="Z846" s="212"/>
      <c r="AA846" s="212"/>
      <c r="AB846" s="212"/>
      <c r="AC846" s="212"/>
      <c r="AD846" s="212"/>
      <c r="AE846" s="212"/>
      <c r="AF846" s="212"/>
      <c r="AG846" s="212" t="s">
        <v>193</v>
      </c>
      <c r="AH846" s="212"/>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x14ac:dyDescent="0.2">
      <c r="A847" s="229" t="s">
        <v>146</v>
      </c>
      <c r="B847" s="230" t="s">
        <v>105</v>
      </c>
      <c r="C847" s="246" t="s">
        <v>106</v>
      </c>
      <c r="D847" s="231"/>
      <c r="E847" s="232"/>
      <c r="F847" s="233"/>
      <c r="G847" s="233">
        <f>SUMIF(AG848:AG862,"&lt;&gt;NOR",G848:G862)</f>
        <v>1387.2</v>
      </c>
      <c r="H847" s="233"/>
      <c r="I847" s="233">
        <f>SUM(I848:I862)</f>
        <v>972.05</v>
      </c>
      <c r="J847" s="233"/>
      <c r="K847" s="233">
        <f>SUM(K848:K862)</f>
        <v>415.15</v>
      </c>
      <c r="L847" s="233"/>
      <c r="M847" s="233">
        <f>SUM(M848:M862)</f>
        <v>1553.6640000000004</v>
      </c>
      <c r="N847" s="232"/>
      <c r="O847" s="232">
        <f>SUM(O848:O862)</f>
        <v>0</v>
      </c>
      <c r="P847" s="232"/>
      <c r="Q847" s="232">
        <f>SUM(Q848:Q862)</f>
        <v>0</v>
      </c>
      <c r="R847" s="233"/>
      <c r="S847" s="233"/>
      <c r="T847" s="234"/>
      <c r="U847" s="228"/>
      <c r="V847" s="228">
        <f>SUM(V848:V862)</f>
        <v>0.59000000000000008</v>
      </c>
      <c r="W847" s="228"/>
      <c r="X847" s="228"/>
      <c r="Y847" s="228"/>
      <c r="AG847" t="s">
        <v>147</v>
      </c>
    </row>
    <row r="848" spans="1:60" outlineLevel="1" x14ac:dyDescent="0.2">
      <c r="A848" s="236">
        <v>372</v>
      </c>
      <c r="B848" s="237" t="s">
        <v>1055</v>
      </c>
      <c r="C848" s="247" t="s">
        <v>1056</v>
      </c>
      <c r="D848" s="238" t="s">
        <v>226</v>
      </c>
      <c r="E848" s="239">
        <v>1</v>
      </c>
      <c r="F848" s="240">
        <v>9.9</v>
      </c>
      <c r="G848" s="241">
        <f>ROUND(E848*F848,2)</f>
        <v>9.9</v>
      </c>
      <c r="H848" s="240">
        <v>0</v>
      </c>
      <c r="I848" s="241">
        <f>ROUND(E848*H848,2)</f>
        <v>0</v>
      </c>
      <c r="J848" s="240">
        <v>9.9</v>
      </c>
      <c r="K848" s="241">
        <f>ROUND(E848*J848,2)</f>
        <v>9.9</v>
      </c>
      <c r="L848" s="241">
        <v>12</v>
      </c>
      <c r="M848" s="241">
        <f>G848*(1+L848/100)</f>
        <v>11.088000000000001</v>
      </c>
      <c r="N848" s="239">
        <v>0</v>
      </c>
      <c r="O848" s="239">
        <f>ROUND(E848*N848,2)</f>
        <v>0</v>
      </c>
      <c r="P848" s="239">
        <v>0</v>
      </c>
      <c r="Q848" s="239">
        <f>ROUND(E848*P848,2)</f>
        <v>0</v>
      </c>
      <c r="R848" s="241" t="s">
        <v>1034</v>
      </c>
      <c r="S848" s="241" t="s">
        <v>151</v>
      </c>
      <c r="T848" s="242" t="s">
        <v>151</v>
      </c>
      <c r="U848" s="222">
        <v>0.02</v>
      </c>
      <c r="V848" s="222">
        <f>ROUND(E848*U848,2)</f>
        <v>0.02</v>
      </c>
      <c r="W848" s="222"/>
      <c r="X848" s="222" t="s">
        <v>190</v>
      </c>
      <c r="Y848" s="222" t="s">
        <v>154</v>
      </c>
      <c r="Z848" s="212"/>
      <c r="AA848" s="212"/>
      <c r="AB848" s="212"/>
      <c r="AC848" s="212"/>
      <c r="AD848" s="212"/>
      <c r="AE848" s="212"/>
      <c r="AF848" s="212"/>
      <c r="AG848" s="212" t="s">
        <v>191</v>
      </c>
      <c r="AH848" s="212"/>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outlineLevel="2" x14ac:dyDescent="0.2">
      <c r="A849" s="219"/>
      <c r="B849" s="220"/>
      <c r="C849" s="263" t="s">
        <v>1057</v>
      </c>
      <c r="D849" s="255"/>
      <c r="E849" s="255"/>
      <c r="F849" s="255"/>
      <c r="G849" s="255"/>
      <c r="H849" s="222"/>
      <c r="I849" s="222"/>
      <c r="J849" s="222"/>
      <c r="K849" s="222"/>
      <c r="L849" s="222"/>
      <c r="M849" s="222"/>
      <c r="N849" s="221"/>
      <c r="O849" s="221"/>
      <c r="P849" s="221"/>
      <c r="Q849" s="221"/>
      <c r="R849" s="222"/>
      <c r="S849" s="222"/>
      <c r="T849" s="222"/>
      <c r="U849" s="222"/>
      <c r="V849" s="222"/>
      <c r="W849" s="222"/>
      <c r="X849" s="222"/>
      <c r="Y849" s="222"/>
      <c r="Z849" s="212"/>
      <c r="AA849" s="212"/>
      <c r="AB849" s="212"/>
      <c r="AC849" s="212"/>
      <c r="AD849" s="212"/>
      <c r="AE849" s="212"/>
      <c r="AF849" s="212"/>
      <c r="AG849" s="212" t="s">
        <v>193</v>
      </c>
      <c r="AH849" s="212"/>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1" x14ac:dyDescent="0.2">
      <c r="A850" s="236">
        <v>373</v>
      </c>
      <c r="B850" s="237" t="s">
        <v>1058</v>
      </c>
      <c r="C850" s="247" t="s">
        <v>1059</v>
      </c>
      <c r="D850" s="238" t="s">
        <v>226</v>
      </c>
      <c r="E850" s="239">
        <v>1</v>
      </c>
      <c r="F850" s="240">
        <v>32.4</v>
      </c>
      <c r="G850" s="241">
        <f>ROUND(E850*F850,2)</f>
        <v>32.4</v>
      </c>
      <c r="H850" s="240">
        <v>0</v>
      </c>
      <c r="I850" s="241">
        <f>ROUND(E850*H850,2)</f>
        <v>0</v>
      </c>
      <c r="J850" s="240">
        <v>32.4</v>
      </c>
      <c r="K850" s="241">
        <f>ROUND(E850*J850,2)</f>
        <v>32.4</v>
      </c>
      <c r="L850" s="241">
        <v>12</v>
      </c>
      <c r="M850" s="241">
        <f>G850*(1+L850/100)</f>
        <v>36.288000000000004</v>
      </c>
      <c r="N850" s="239">
        <v>0</v>
      </c>
      <c r="O850" s="239">
        <f>ROUND(E850*N850,2)</f>
        <v>0</v>
      </c>
      <c r="P850" s="239">
        <v>0</v>
      </c>
      <c r="Q850" s="239">
        <f>ROUND(E850*P850,2)</f>
        <v>0</v>
      </c>
      <c r="R850" s="241" t="s">
        <v>1034</v>
      </c>
      <c r="S850" s="241" t="s">
        <v>151</v>
      </c>
      <c r="T850" s="242" t="s">
        <v>151</v>
      </c>
      <c r="U850" s="222">
        <v>0.05</v>
      </c>
      <c r="V850" s="222">
        <f>ROUND(E850*U850,2)</f>
        <v>0.05</v>
      </c>
      <c r="W850" s="222"/>
      <c r="X850" s="222" t="s">
        <v>190</v>
      </c>
      <c r="Y850" s="222" t="s">
        <v>154</v>
      </c>
      <c r="Z850" s="212"/>
      <c r="AA850" s="212"/>
      <c r="AB850" s="212"/>
      <c r="AC850" s="212"/>
      <c r="AD850" s="212"/>
      <c r="AE850" s="212"/>
      <c r="AF850" s="212"/>
      <c r="AG850" s="212" t="s">
        <v>191</v>
      </c>
      <c r="AH850" s="212"/>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2" x14ac:dyDescent="0.2">
      <c r="A851" s="219"/>
      <c r="B851" s="220"/>
      <c r="C851" s="263" t="s">
        <v>1057</v>
      </c>
      <c r="D851" s="255"/>
      <c r="E851" s="255"/>
      <c r="F851" s="255"/>
      <c r="G851" s="255"/>
      <c r="H851" s="222"/>
      <c r="I851" s="222"/>
      <c r="J851" s="222"/>
      <c r="K851" s="222"/>
      <c r="L851" s="222"/>
      <c r="M851" s="222"/>
      <c r="N851" s="221"/>
      <c r="O851" s="221"/>
      <c r="P851" s="221"/>
      <c r="Q851" s="221"/>
      <c r="R851" s="222"/>
      <c r="S851" s="222"/>
      <c r="T851" s="222"/>
      <c r="U851" s="222"/>
      <c r="V851" s="222"/>
      <c r="W851" s="222"/>
      <c r="X851" s="222"/>
      <c r="Y851" s="222"/>
      <c r="Z851" s="212"/>
      <c r="AA851" s="212"/>
      <c r="AB851" s="212"/>
      <c r="AC851" s="212"/>
      <c r="AD851" s="212"/>
      <c r="AE851" s="212"/>
      <c r="AF851" s="212"/>
      <c r="AG851" s="212" t="s">
        <v>193</v>
      </c>
      <c r="AH851" s="212"/>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outlineLevel="1" x14ac:dyDescent="0.2">
      <c r="A852" s="256">
        <v>374</v>
      </c>
      <c r="B852" s="257" t="s">
        <v>1060</v>
      </c>
      <c r="C852" s="264" t="s">
        <v>1061</v>
      </c>
      <c r="D852" s="258" t="s">
        <v>226</v>
      </c>
      <c r="E852" s="259">
        <v>1</v>
      </c>
      <c r="F852" s="260">
        <v>324</v>
      </c>
      <c r="G852" s="261">
        <f>ROUND(E852*F852,2)</f>
        <v>324</v>
      </c>
      <c r="H852" s="260">
        <v>56.89</v>
      </c>
      <c r="I852" s="261">
        <f>ROUND(E852*H852,2)</f>
        <v>56.89</v>
      </c>
      <c r="J852" s="260">
        <v>267.11</v>
      </c>
      <c r="K852" s="261">
        <f>ROUND(E852*J852,2)</f>
        <v>267.11</v>
      </c>
      <c r="L852" s="261">
        <v>12</v>
      </c>
      <c r="M852" s="261">
        <f>G852*(1+L852/100)</f>
        <v>362.88000000000005</v>
      </c>
      <c r="N852" s="259">
        <v>2.5999999999999998E-4</v>
      </c>
      <c r="O852" s="259">
        <f>ROUND(E852*N852,2)</f>
        <v>0</v>
      </c>
      <c r="P852" s="259">
        <v>0</v>
      </c>
      <c r="Q852" s="259">
        <f>ROUND(E852*P852,2)</f>
        <v>0</v>
      </c>
      <c r="R852" s="261" t="s">
        <v>1034</v>
      </c>
      <c r="S852" s="261" t="s">
        <v>151</v>
      </c>
      <c r="T852" s="262" t="s">
        <v>151</v>
      </c>
      <c r="U852" s="222">
        <v>0.38</v>
      </c>
      <c r="V852" s="222">
        <f>ROUND(E852*U852,2)</f>
        <v>0.38</v>
      </c>
      <c r="W852" s="222"/>
      <c r="X852" s="222" t="s">
        <v>190</v>
      </c>
      <c r="Y852" s="222" t="s">
        <v>154</v>
      </c>
      <c r="Z852" s="212"/>
      <c r="AA852" s="212"/>
      <c r="AB852" s="212"/>
      <c r="AC852" s="212"/>
      <c r="AD852" s="212"/>
      <c r="AE852" s="212"/>
      <c r="AF852" s="212"/>
      <c r="AG852" s="212" t="s">
        <v>191</v>
      </c>
      <c r="AH852" s="212"/>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ht="33.75" outlineLevel="1" x14ac:dyDescent="0.2">
      <c r="A853" s="236">
        <v>375</v>
      </c>
      <c r="B853" s="237" t="s">
        <v>1062</v>
      </c>
      <c r="C853" s="247" t="s">
        <v>1063</v>
      </c>
      <c r="D853" s="238" t="s">
        <v>226</v>
      </c>
      <c r="E853" s="239">
        <v>1</v>
      </c>
      <c r="F853" s="240">
        <v>771</v>
      </c>
      <c r="G853" s="241">
        <f>ROUND(E853*F853,2)</f>
        <v>771</v>
      </c>
      <c r="H853" s="240">
        <v>771</v>
      </c>
      <c r="I853" s="241">
        <f>ROUND(E853*H853,2)</f>
        <v>771</v>
      </c>
      <c r="J853" s="240">
        <v>0</v>
      </c>
      <c r="K853" s="241">
        <f>ROUND(E853*J853,2)</f>
        <v>0</v>
      </c>
      <c r="L853" s="241">
        <v>12</v>
      </c>
      <c r="M853" s="241">
        <f>G853*(1+L853/100)</f>
        <v>863.5200000000001</v>
      </c>
      <c r="N853" s="239">
        <v>3.3999999999999998E-3</v>
      </c>
      <c r="O853" s="239">
        <f>ROUND(E853*N853,2)</f>
        <v>0</v>
      </c>
      <c r="P853" s="239">
        <v>0</v>
      </c>
      <c r="Q853" s="239">
        <f>ROUND(E853*P853,2)</f>
        <v>0</v>
      </c>
      <c r="R853" s="241" t="s">
        <v>929</v>
      </c>
      <c r="S853" s="241" t="s">
        <v>151</v>
      </c>
      <c r="T853" s="242" t="s">
        <v>151</v>
      </c>
      <c r="U853" s="222">
        <v>0</v>
      </c>
      <c r="V853" s="222">
        <f>ROUND(E853*U853,2)</f>
        <v>0</v>
      </c>
      <c r="W853" s="222"/>
      <c r="X853" s="222" t="s">
        <v>930</v>
      </c>
      <c r="Y853" s="222" t="s">
        <v>154</v>
      </c>
      <c r="Z853" s="212"/>
      <c r="AA853" s="212"/>
      <c r="AB853" s="212"/>
      <c r="AC853" s="212"/>
      <c r="AD853" s="212"/>
      <c r="AE853" s="212"/>
      <c r="AF853" s="212"/>
      <c r="AG853" s="212" t="s">
        <v>931</v>
      </c>
      <c r="AH853" s="212"/>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outlineLevel="2" x14ac:dyDescent="0.2">
      <c r="A854" s="219"/>
      <c r="B854" s="220"/>
      <c r="C854" s="248" t="s">
        <v>1064</v>
      </c>
      <c r="D854" s="243"/>
      <c r="E854" s="243"/>
      <c r="F854" s="243"/>
      <c r="G854" s="243"/>
      <c r="H854" s="222"/>
      <c r="I854" s="222"/>
      <c r="J854" s="222"/>
      <c r="K854" s="222"/>
      <c r="L854" s="222"/>
      <c r="M854" s="222"/>
      <c r="N854" s="221"/>
      <c r="O854" s="221"/>
      <c r="P854" s="221"/>
      <c r="Q854" s="221"/>
      <c r="R854" s="222"/>
      <c r="S854" s="222"/>
      <c r="T854" s="222"/>
      <c r="U854" s="222"/>
      <c r="V854" s="222"/>
      <c r="W854" s="222"/>
      <c r="X854" s="222"/>
      <c r="Y854" s="222"/>
      <c r="Z854" s="212"/>
      <c r="AA854" s="212"/>
      <c r="AB854" s="212"/>
      <c r="AC854" s="212"/>
      <c r="AD854" s="212"/>
      <c r="AE854" s="212"/>
      <c r="AF854" s="212"/>
      <c r="AG854" s="212" t="s">
        <v>157</v>
      </c>
      <c r="AH854" s="212"/>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ht="22.5" outlineLevel="1" x14ac:dyDescent="0.2">
      <c r="A855" s="256">
        <v>376</v>
      </c>
      <c r="B855" s="257" t="s">
        <v>1065</v>
      </c>
      <c r="C855" s="264" t="s">
        <v>1066</v>
      </c>
      <c r="D855" s="258" t="s">
        <v>278</v>
      </c>
      <c r="E855" s="259">
        <v>1</v>
      </c>
      <c r="F855" s="260">
        <v>104</v>
      </c>
      <c r="G855" s="261">
        <f>ROUND(E855*F855,2)</f>
        <v>104</v>
      </c>
      <c r="H855" s="260">
        <v>7.16</v>
      </c>
      <c r="I855" s="261">
        <f>ROUND(E855*H855,2)</f>
        <v>7.16</v>
      </c>
      <c r="J855" s="260">
        <v>96.84</v>
      </c>
      <c r="K855" s="261">
        <f>ROUND(E855*J855,2)</f>
        <v>96.84</v>
      </c>
      <c r="L855" s="261">
        <v>12</v>
      </c>
      <c r="M855" s="261">
        <f>G855*(1+L855/100)</f>
        <v>116.48000000000002</v>
      </c>
      <c r="N855" s="259">
        <v>3.0000000000000001E-5</v>
      </c>
      <c r="O855" s="259">
        <f>ROUND(E855*N855,2)</f>
        <v>0</v>
      </c>
      <c r="P855" s="259">
        <v>0</v>
      </c>
      <c r="Q855" s="259">
        <f>ROUND(E855*P855,2)</f>
        <v>0</v>
      </c>
      <c r="R855" s="261" t="s">
        <v>1034</v>
      </c>
      <c r="S855" s="261" t="s">
        <v>151</v>
      </c>
      <c r="T855" s="262" t="s">
        <v>151</v>
      </c>
      <c r="U855" s="222">
        <v>0.13719999999999999</v>
      </c>
      <c r="V855" s="222">
        <f>ROUND(E855*U855,2)</f>
        <v>0.14000000000000001</v>
      </c>
      <c r="W855" s="222"/>
      <c r="X855" s="222" t="s">
        <v>190</v>
      </c>
      <c r="Y855" s="222" t="s">
        <v>154</v>
      </c>
      <c r="Z855" s="212"/>
      <c r="AA855" s="212"/>
      <c r="AB855" s="212"/>
      <c r="AC855" s="212"/>
      <c r="AD855" s="212"/>
      <c r="AE855" s="212"/>
      <c r="AF855" s="212"/>
      <c r="AG855" s="212" t="s">
        <v>191</v>
      </c>
      <c r="AH855" s="212"/>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1" x14ac:dyDescent="0.2">
      <c r="A856" s="256">
        <v>377</v>
      </c>
      <c r="B856" s="257" t="s">
        <v>1067</v>
      </c>
      <c r="C856" s="264" t="s">
        <v>1068</v>
      </c>
      <c r="D856" s="258" t="s">
        <v>278</v>
      </c>
      <c r="E856" s="259">
        <v>1</v>
      </c>
      <c r="F856" s="260">
        <v>137</v>
      </c>
      <c r="G856" s="261">
        <f>ROUND(E856*F856,2)</f>
        <v>137</v>
      </c>
      <c r="H856" s="260">
        <v>137</v>
      </c>
      <c r="I856" s="261">
        <f>ROUND(E856*H856,2)</f>
        <v>137</v>
      </c>
      <c r="J856" s="260">
        <v>0</v>
      </c>
      <c r="K856" s="261">
        <f>ROUND(E856*J856,2)</f>
        <v>0</v>
      </c>
      <c r="L856" s="261">
        <v>12</v>
      </c>
      <c r="M856" s="261">
        <f>G856*(1+L856/100)</f>
        <v>153.44000000000003</v>
      </c>
      <c r="N856" s="259">
        <v>2.9999999999999997E-4</v>
      </c>
      <c r="O856" s="259">
        <f>ROUND(E856*N856,2)</f>
        <v>0</v>
      </c>
      <c r="P856" s="259">
        <v>0</v>
      </c>
      <c r="Q856" s="259">
        <f>ROUND(E856*P856,2)</f>
        <v>0</v>
      </c>
      <c r="R856" s="261" t="s">
        <v>929</v>
      </c>
      <c r="S856" s="261" t="s">
        <v>151</v>
      </c>
      <c r="T856" s="262" t="s">
        <v>151</v>
      </c>
      <c r="U856" s="222">
        <v>0</v>
      </c>
      <c r="V856" s="222">
        <f>ROUND(E856*U856,2)</f>
        <v>0</v>
      </c>
      <c r="W856" s="222"/>
      <c r="X856" s="222" t="s">
        <v>930</v>
      </c>
      <c r="Y856" s="222" t="s">
        <v>154</v>
      </c>
      <c r="Z856" s="212"/>
      <c r="AA856" s="212"/>
      <c r="AB856" s="212"/>
      <c r="AC856" s="212"/>
      <c r="AD856" s="212"/>
      <c r="AE856" s="212"/>
      <c r="AF856" s="212"/>
      <c r="AG856" s="212" t="s">
        <v>931</v>
      </c>
      <c r="AH856" s="212"/>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1" x14ac:dyDescent="0.2">
      <c r="A857" s="236">
        <v>378</v>
      </c>
      <c r="B857" s="237" t="s">
        <v>1069</v>
      </c>
      <c r="C857" s="247" t="s">
        <v>1070</v>
      </c>
      <c r="D857" s="238" t="s">
        <v>914</v>
      </c>
      <c r="E857" s="239">
        <v>3.9899999999999996E-3</v>
      </c>
      <c r="F857" s="240">
        <v>728</v>
      </c>
      <c r="G857" s="241">
        <f>ROUND(E857*F857,2)</f>
        <v>2.9</v>
      </c>
      <c r="H857" s="240">
        <v>0</v>
      </c>
      <c r="I857" s="241">
        <f>ROUND(E857*H857,2)</f>
        <v>0</v>
      </c>
      <c r="J857" s="240">
        <v>728</v>
      </c>
      <c r="K857" s="241">
        <f>ROUND(E857*J857,2)</f>
        <v>2.9</v>
      </c>
      <c r="L857" s="241">
        <v>12</v>
      </c>
      <c r="M857" s="241">
        <f>G857*(1+L857/100)</f>
        <v>3.2480000000000002</v>
      </c>
      <c r="N857" s="239">
        <v>0</v>
      </c>
      <c r="O857" s="239">
        <f>ROUND(E857*N857,2)</f>
        <v>0</v>
      </c>
      <c r="P857" s="239">
        <v>0</v>
      </c>
      <c r="Q857" s="239">
        <f>ROUND(E857*P857,2)</f>
        <v>0</v>
      </c>
      <c r="R857" s="241" t="s">
        <v>1034</v>
      </c>
      <c r="S857" s="241" t="s">
        <v>151</v>
      </c>
      <c r="T857" s="242" t="s">
        <v>151</v>
      </c>
      <c r="U857" s="222">
        <v>1.091</v>
      </c>
      <c r="V857" s="222">
        <f>ROUND(E857*U857,2)</f>
        <v>0</v>
      </c>
      <c r="W857" s="222"/>
      <c r="X857" s="222" t="s">
        <v>915</v>
      </c>
      <c r="Y857" s="222" t="s">
        <v>154</v>
      </c>
      <c r="Z857" s="212"/>
      <c r="AA857" s="212"/>
      <c r="AB857" s="212"/>
      <c r="AC857" s="212"/>
      <c r="AD857" s="212"/>
      <c r="AE857" s="212"/>
      <c r="AF857" s="212"/>
      <c r="AG857" s="212" t="s">
        <v>916</v>
      </c>
      <c r="AH857" s="212"/>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2" x14ac:dyDescent="0.2">
      <c r="A858" s="219"/>
      <c r="B858" s="220"/>
      <c r="C858" s="263" t="s">
        <v>1071</v>
      </c>
      <c r="D858" s="255"/>
      <c r="E858" s="255"/>
      <c r="F858" s="255"/>
      <c r="G858" s="255"/>
      <c r="H858" s="222"/>
      <c r="I858" s="222"/>
      <c r="J858" s="222"/>
      <c r="K858" s="222"/>
      <c r="L858" s="222"/>
      <c r="M858" s="222"/>
      <c r="N858" s="221"/>
      <c r="O858" s="221"/>
      <c r="P858" s="221"/>
      <c r="Q858" s="221"/>
      <c r="R858" s="222"/>
      <c r="S858" s="222"/>
      <c r="T858" s="222"/>
      <c r="U858" s="222"/>
      <c r="V858" s="222"/>
      <c r="W858" s="222"/>
      <c r="X858" s="222"/>
      <c r="Y858" s="222"/>
      <c r="Z858" s="212"/>
      <c r="AA858" s="212"/>
      <c r="AB858" s="212"/>
      <c r="AC858" s="212"/>
      <c r="AD858" s="212"/>
      <c r="AE858" s="212"/>
      <c r="AF858" s="212"/>
      <c r="AG858" s="212" t="s">
        <v>193</v>
      </c>
      <c r="AH858" s="212"/>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1" x14ac:dyDescent="0.2">
      <c r="A859" s="236">
        <v>379</v>
      </c>
      <c r="B859" s="237" t="s">
        <v>1072</v>
      </c>
      <c r="C859" s="247" t="s">
        <v>1073</v>
      </c>
      <c r="D859" s="238" t="s">
        <v>914</v>
      </c>
      <c r="E859" s="239">
        <v>3.9899999999999996E-3</v>
      </c>
      <c r="F859" s="240">
        <v>737</v>
      </c>
      <c r="G859" s="241">
        <f>ROUND(E859*F859,2)</f>
        <v>2.94</v>
      </c>
      <c r="H859" s="240">
        <v>0</v>
      </c>
      <c r="I859" s="241">
        <f>ROUND(E859*H859,2)</f>
        <v>0</v>
      </c>
      <c r="J859" s="240">
        <v>737</v>
      </c>
      <c r="K859" s="241">
        <f>ROUND(E859*J859,2)</f>
        <v>2.94</v>
      </c>
      <c r="L859" s="241">
        <v>12</v>
      </c>
      <c r="M859" s="241">
        <f>G859*(1+L859/100)</f>
        <v>3.2928000000000002</v>
      </c>
      <c r="N859" s="239">
        <v>0</v>
      </c>
      <c r="O859" s="239">
        <f>ROUND(E859*N859,2)</f>
        <v>0</v>
      </c>
      <c r="P859" s="239">
        <v>0</v>
      </c>
      <c r="Q859" s="239">
        <f>ROUND(E859*P859,2)</f>
        <v>0</v>
      </c>
      <c r="R859" s="241" t="s">
        <v>1034</v>
      </c>
      <c r="S859" s="241" t="s">
        <v>151</v>
      </c>
      <c r="T859" s="242" t="s">
        <v>151</v>
      </c>
      <c r="U859" s="222">
        <v>1.1020000000000001</v>
      </c>
      <c r="V859" s="222">
        <f>ROUND(E859*U859,2)</f>
        <v>0</v>
      </c>
      <c r="W859" s="222"/>
      <c r="X859" s="222" t="s">
        <v>915</v>
      </c>
      <c r="Y859" s="222" t="s">
        <v>154</v>
      </c>
      <c r="Z859" s="212"/>
      <c r="AA859" s="212"/>
      <c r="AB859" s="212"/>
      <c r="AC859" s="212"/>
      <c r="AD859" s="212"/>
      <c r="AE859" s="212"/>
      <c r="AF859" s="212"/>
      <c r="AG859" s="212" t="s">
        <v>916</v>
      </c>
      <c r="AH859" s="212"/>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2" x14ac:dyDescent="0.2">
      <c r="A860" s="219"/>
      <c r="B860" s="220"/>
      <c r="C860" s="263" t="s">
        <v>1071</v>
      </c>
      <c r="D860" s="255"/>
      <c r="E860" s="255"/>
      <c r="F860" s="255"/>
      <c r="G860" s="255"/>
      <c r="H860" s="222"/>
      <c r="I860" s="222"/>
      <c r="J860" s="222"/>
      <c r="K860" s="222"/>
      <c r="L860" s="222"/>
      <c r="M860" s="222"/>
      <c r="N860" s="221"/>
      <c r="O860" s="221"/>
      <c r="P860" s="221"/>
      <c r="Q860" s="221"/>
      <c r="R860" s="222"/>
      <c r="S860" s="222"/>
      <c r="T860" s="222"/>
      <c r="U860" s="222"/>
      <c r="V860" s="222"/>
      <c r="W860" s="222"/>
      <c r="X860" s="222"/>
      <c r="Y860" s="222"/>
      <c r="Z860" s="212"/>
      <c r="AA860" s="212"/>
      <c r="AB860" s="212"/>
      <c r="AC860" s="212"/>
      <c r="AD860" s="212"/>
      <c r="AE860" s="212"/>
      <c r="AF860" s="212"/>
      <c r="AG860" s="212" t="s">
        <v>193</v>
      </c>
      <c r="AH860" s="212"/>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1" x14ac:dyDescent="0.2">
      <c r="A861" s="236">
        <v>380</v>
      </c>
      <c r="B861" s="237" t="s">
        <v>1074</v>
      </c>
      <c r="C861" s="247" t="s">
        <v>1075</v>
      </c>
      <c r="D861" s="238" t="s">
        <v>914</v>
      </c>
      <c r="E861" s="239">
        <v>3.9899999999999996E-3</v>
      </c>
      <c r="F861" s="240">
        <v>766</v>
      </c>
      <c r="G861" s="241">
        <f>ROUND(E861*F861,2)</f>
        <v>3.06</v>
      </c>
      <c r="H861" s="240">
        <v>0</v>
      </c>
      <c r="I861" s="241">
        <f>ROUND(E861*H861,2)</f>
        <v>0</v>
      </c>
      <c r="J861" s="240">
        <v>766</v>
      </c>
      <c r="K861" s="241">
        <f>ROUND(E861*J861,2)</f>
        <v>3.06</v>
      </c>
      <c r="L861" s="241">
        <v>12</v>
      </c>
      <c r="M861" s="241">
        <f>G861*(1+L861/100)</f>
        <v>3.4272000000000005</v>
      </c>
      <c r="N861" s="239">
        <v>0</v>
      </c>
      <c r="O861" s="239">
        <f>ROUND(E861*N861,2)</f>
        <v>0</v>
      </c>
      <c r="P861" s="239">
        <v>0</v>
      </c>
      <c r="Q861" s="239">
        <f>ROUND(E861*P861,2)</f>
        <v>0</v>
      </c>
      <c r="R861" s="241" t="s">
        <v>1034</v>
      </c>
      <c r="S861" s="241" t="s">
        <v>151</v>
      </c>
      <c r="T861" s="242" t="s">
        <v>151</v>
      </c>
      <c r="U861" s="222">
        <v>1.1140000000000001</v>
      </c>
      <c r="V861" s="222">
        <f>ROUND(E861*U861,2)</f>
        <v>0</v>
      </c>
      <c r="W861" s="222"/>
      <c r="X861" s="222" t="s">
        <v>915</v>
      </c>
      <c r="Y861" s="222" t="s">
        <v>154</v>
      </c>
      <c r="Z861" s="212"/>
      <c r="AA861" s="212"/>
      <c r="AB861" s="212"/>
      <c r="AC861" s="212"/>
      <c r="AD861" s="212"/>
      <c r="AE861" s="212"/>
      <c r="AF861" s="212"/>
      <c r="AG861" s="212" t="s">
        <v>916</v>
      </c>
      <c r="AH861" s="212"/>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2" x14ac:dyDescent="0.2">
      <c r="A862" s="219"/>
      <c r="B862" s="220"/>
      <c r="C862" s="263" t="s">
        <v>1071</v>
      </c>
      <c r="D862" s="255"/>
      <c r="E862" s="255"/>
      <c r="F862" s="255"/>
      <c r="G862" s="255"/>
      <c r="H862" s="222"/>
      <c r="I862" s="222"/>
      <c r="J862" s="222"/>
      <c r="K862" s="222"/>
      <c r="L862" s="222"/>
      <c r="M862" s="222"/>
      <c r="N862" s="221"/>
      <c r="O862" s="221"/>
      <c r="P862" s="221"/>
      <c r="Q862" s="221"/>
      <c r="R862" s="222"/>
      <c r="S862" s="222"/>
      <c r="T862" s="222"/>
      <c r="U862" s="222"/>
      <c r="V862" s="222"/>
      <c r="W862" s="222"/>
      <c r="X862" s="222"/>
      <c r="Y862" s="222"/>
      <c r="Z862" s="212"/>
      <c r="AA862" s="212"/>
      <c r="AB862" s="212"/>
      <c r="AC862" s="212"/>
      <c r="AD862" s="212"/>
      <c r="AE862" s="212"/>
      <c r="AF862" s="212"/>
      <c r="AG862" s="212" t="s">
        <v>193</v>
      </c>
      <c r="AH862" s="212"/>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x14ac:dyDescent="0.2">
      <c r="A863" s="229" t="s">
        <v>146</v>
      </c>
      <c r="B863" s="230" t="s">
        <v>107</v>
      </c>
      <c r="C863" s="246" t="s">
        <v>108</v>
      </c>
      <c r="D863" s="231"/>
      <c r="E863" s="232"/>
      <c r="F863" s="233"/>
      <c r="G863" s="233">
        <f>SUMIF(AG864:AG873,"&lt;&gt;NOR",G864:G873)</f>
        <v>4237.8499999999995</v>
      </c>
      <c r="H863" s="233"/>
      <c r="I863" s="233">
        <f>SUM(I864:I873)</f>
        <v>2325.34</v>
      </c>
      <c r="J863" s="233"/>
      <c r="K863" s="233">
        <f>SUM(K864:K873)</f>
        <v>1912.51</v>
      </c>
      <c r="L863" s="233"/>
      <c r="M863" s="233">
        <f>SUM(M864:M873)</f>
        <v>4746.3920000000007</v>
      </c>
      <c r="N863" s="232"/>
      <c r="O863" s="232">
        <f>SUM(O864:O873)</f>
        <v>0.05</v>
      </c>
      <c r="P863" s="232"/>
      <c r="Q863" s="232">
        <f>SUM(Q864:Q873)</f>
        <v>0</v>
      </c>
      <c r="R863" s="233"/>
      <c r="S863" s="233"/>
      <c r="T863" s="234"/>
      <c r="U863" s="228"/>
      <c r="V863" s="228">
        <f>SUM(V864:V873)</f>
        <v>2.72</v>
      </c>
      <c r="W863" s="228"/>
      <c r="X863" s="228"/>
      <c r="Y863" s="228"/>
      <c r="AG863" t="s">
        <v>147</v>
      </c>
    </row>
    <row r="864" spans="1:60" outlineLevel="1" x14ac:dyDescent="0.2">
      <c r="A864" s="236">
        <v>381</v>
      </c>
      <c r="B864" s="237" t="s">
        <v>1076</v>
      </c>
      <c r="C864" s="247" t="s">
        <v>1077</v>
      </c>
      <c r="D864" s="238" t="s">
        <v>226</v>
      </c>
      <c r="E864" s="239">
        <v>1</v>
      </c>
      <c r="F864" s="240">
        <v>60.8</v>
      </c>
      <c r="G864" s="241">
        <f>ROUND(E864*F864,2)</f>
        <v>60.8</v>
      </c>
      <c r="H864" s="240">
        <v>25.69</v>
      </c>
      <c r="I864" s="241">
        <f>ROUND(E864*H864,2)</f>
        <v>25.69</v>
      </c>
      <c r="J864" s="240">
        <v>35.11</v>
      </c>
      <c r="K864" s="241">
        <f>ROUND(E864*J864,2)</f>
        <v>35.11</v>
      </c>
      <c r="L864" s="241">
        <v>12</v>
      </c>
      <c r="M864" s="241">
        <f>G864*(1+L864/100)</f>
        <v>68.096000000000004</v>
      </c>
      <c r="N864" s="239">
        <v>2.1000000000000001E-4</v>
      </c>
      <c r="O864" s="239">
        <f>ROUND(E864*N864,2)</f>
        <v>0</v>
      </c>
      <c r="P864" s="239">
        <v>0</v>
      </c>
      <c r="Q864" s="239">
        <f>ROUND(E864*P864,2)</f>
        <v>0</v>
      </c>
      <c r="R864" s="241" t="s">
        <v>993</v>
      </c>
      <c r="S864" s="241" t="s">
        <v>151</v>
      </c>
      <c r="T864" s="242" t="s">
        <v>151</v>
      </c>
      <c r="U864" s="222">
        <v>0.05</v>
      </c>
      <c r="V864" s="222">
        <f>ROUND(E864*U864,2)</f>
        <v>0.05</v>
      </c>
      <c r="W864" s="222"/>
      <c r="X864" s="222" t="s">
        <v>190</v>
      </c>
      <c r="Y864" s="222" t="s">
        <v>154</v>
      </c>
      <c r="Z864" s="212"/>
      <c r="AA864" s="212"/>
      <c r="AB864" s="212"/>
      <c r="AC864" s="212"/>
      <c r="AD864" s="212"/>
      <c r="AE864" s="212"/>
      <c r="AF864" s="212"/>
      <c r="AG864" s="212" t="s">
        <v>191</v>
      </c>
      <c r="AH864" s="212"/>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outlineLevel="2" x14ac:dyDescent="0.2">
      <c r="A865" s="219"/>
      <c r="B865" s="220"/>
      <c r="C865" s="248" t="s">
        <v>1078</v>
      </c>
      <c r="D865" s="243"/>
      <c r="E865" s="243"/>
      <c r="F865" s="243"/>
      <c r="G865" s="243"/>
      <c r="H865" s="222"/>
      <c r="I865" s="222"/>
      <c r="J865" s="222"/>
      <c r="K865" s="222"/>
      <c r="L865" s="222"/>
      <c r="M865" s="222"/>
      <c r="N865" s="221"/>
      <c r="O865" s="221"/>
      <c r="P865" s="221"/>
      <c r="Q865" s="221"/>
      <c r="R865" s="222"/>
      <c r="S865" s="222"/>
      <c r="T865" s="222"/>
      <c r="U865" s="222"/>
      <c r="V865" s="222"/>
      <c r="W865" s="222"/>
      <c r="X865" s="222"/>
      <c r="Y865" s="222"/>
      <c r="Z865" s="212"/>
      <c r="AA865" s="212"/>
      <c r="AB865" s="212"/>
      <c r="AC865" s="212"/>
      <c r="AD865" s="212"/>
      <c r="AE865" s="212"/>
      <c r="AF865" s="212"/>
      <c r="AG865" s="212" t="s">
        <v>157</v>
      </c>
      <c r="AH865" s="212"/>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ht="22.5" outlineLevel="1" x14ac:dyDescent="0.2">
      <c r="A866" s="256">
        <v>382</v>
      </c>
      <c r="B866" s="257" t="s">
        <v>1079</v>
      </c>
      <c r="C866" s="264" t="s">
        <v>1080</v>
      </c>
      <c r="D866" s="258" t="s">
        <v>226</v>
      </c>
      <c r="E866" s="259">
        <v>1</v>
      </c>
      <c r="F866" s="260">
        <v>1103</v>
      </c>
      <c r="G866" s="261">
        <f>ROUND(E866*F866,2)</f>
        <v>1103</v>
      </c>
      <c r="H866" s="260">
        <v>193.37</v>
      </c>
      <c r="I866" s="261">
        <f>ROUND(E866*H866,2)</f>
        <v>193.37</v>
      </c>
      <c r="J866" s="260">
        <v>909.63</v>
      </c>
      <c r="K866" s="261">
        <f>ROUND(E866*J866,2)</f>
        <v>909.63</v>
      </c>
      <c r="L866" s="261">
        <v>12</v>
      </c>
      <c r="M866" s="261">
        <f>G866*(1+L866/100)</f>
        <v>1235.3600000000001</v>
      </c>
      <c r="N866" s="259">
        <v>5.3499999999999997E-3</v>
      </c>
      <c r="O866" s="259">
        <f>ROUND(E866*N866,2)</f>
        <v>0.01</v>
      </c>
      <c r="P866" s="259">
        <v>0</v>
      </c>
      <c r="Q866" s="259">
        <f>ROUND(E866*P866,2)</f>
        <v>0</v>
      </c>
      <c r="R866" s="261" t="s">
        <v>993</v>
      </c>
      <c r="S866" s="261" t="s">
        <v>151</v>
      </c>
      <c r="T866" s="262" t="s">
        <v>151</v>
      </c>
      <c r="U866" s="222">
        <v>1.288</v>
      </c>
      <c r="V866" s="222">
        <f>ROUND(E866*U866,2)</f>
        <v>1.29</v>
      </c>
      <c r="W866" s="222"/>
      <c r="X866" s="222" t="s">
        <v>190</v>
      </c>
      <c r="Y866" s="222" t="s">
        <v>154</v>
      </c>
      <c r="Z866" s="212"/>
      <c r="AA866" s="212"/>
      <c r="AB866" s="212"/>
      <c r="AC866" s="212"/>
      <c r="AD866" s="212"/>
      <c r="AE866" s="212"/>
      <c r="AF866" s="212"/>
      <c r="AG866" s="212" t="s">
        <v>191</v>
      </c>
      <c r="AH866" s="212"/>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ht="22.5" outlineLevel="1" x14ac:dyDescent="0.2">
      <c r="A867" s="256">
        <v>383</v>
      </c>
      <c r="B867" s="257" t="s">
        <v>1081</v>
      </c>
      <c r="C867" s="264" t="s">
        <v>1082</v>
      </c>
      <c r="D867" s="258" t="s">
        <v>226</v>
      </c>
      <c r="E867" s="259">
        <v>1.1000000000000001</v>
      </c>
      <c r="F867" s="260">
        <v>786</v>
      </c>
      <c r="G867" s="261">
        <f>ROUND(E867*F867,2)</f>
        <v>864.6</v>
      </c>
      <c r="H867" s="260">
        <v>786</v>
      </c>
      <c r="I867" s="261">
        <f>ROUND(E867*H867,2)</f>
        <v>864.6</v>
      </c>
      <c r="J867" s="260">
        <v>0</v>
      </c>
      <c r="K867" s="261">
        <f>ROUND(E867*J867,2)</f>
        <v>0</v>
      </c>
      <c r="L867" s="261">
        <v>12</v>
      </c>
      <c r="M867" s="261">
        <f>G867*(1+L867/100)</f>
        <v>968.35200000000009</v>
      </c>
      <c r="N867" s="259">
        <v>1.9429999999999999E-2</v>
      </c>
      <c r="O867" s="259">
        <f>ROUND(E867*N867,2)</f>
        <v>0.02</v>
      </c>
      <c r="P867" s="259">
        <v>0</v>
      </c>
      <c r="Q867" s="259">
        <f>ROUND(E867*P867,2)</f>
        <v>0</v>
      </c>
      <c r="R867" s="261" t="s">
        <v>929</v>
      </c>
      <c r="S867" s="261" t="s">
        <v>1083</v>
      </c>
      <c r="T867" s="262" t="s">
        <v>1083</v>
      </c>
      <c r="U867" s="222">
        <v>0</v>
      </c>
      <c r="V867" s="222">
        <f>ROUND(E867*U867,2)</f>
        <v>0</v>
      </c>
      <c r="W867" s="222"/>
      <c r="X867" s="222" t="s">
        <v>930</v>
      </c>
      <c r="Y867" s="222" t="s">
        <v>154</v>
      </c>
      <c r="Z867" s="212"/>
      <c r="AA867" s="212"/>
      <c r="AB867" s="212"/>
      <c r="AC867" s="212"/>
      <c r="AD867" s="212"/>
      <c r="AE867" s="212"/>
      <c r="AF867" s="212"/>
      <c r="AG867" s="212" t="s">
        <v>931</v>
      </c>
      <c r="AH867" s="212"/>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ht="22.5" outlineLevel="1" x14ac:dyDescent="0.2">
      <c r="A868" s="256">
        <v>384</v>
      </c>
      <c r="B868" s="257" t="s">
        <v>1084</v>
      </c>
      <c r="C868" s="264" t="s">
        <v>1085</v>
      </c>
      <c r="D868" s="258" t="s">
        <v>226</v>
      </c>
      <c r="E868" s="259">
        <v>1</v>
      </c>
      <c r="F868" s="260">
        <v>894</v>
      </c>
      <c r="G868" s="261">
        <f>ROUND(E868*F868,2)</f>
        <v>894</v>
      </c>
      <c r="H868" s="260">
        <v>135</v>
      </c>
      <c r="I868" s="261">
        <f>ROUND(E868*H868,2)</f>
        <v>135</v>
      </c>
      <c r="J868" s="260">
        <v>759</v>
      </c>
      <c r="K868" s="261">
        <f>ROUND(E868*J868,2)</f>
        <v>759</v>
      </c>
      <c r="L868" s="261">
        <v>12</v>
      </c>
      <c r="M868" s="261">
        <f>G868*(1+L868/100)</f>
        <v>1001.2800000000001</v>
      </c>
      <c r="N868" s="259">
        <v>5.0299999999999997E-3</v>
      </c>
      <c r="O868" s="259">
        <f>ROUND(E868*N868,2)</f>
        <v>0.01</v>
      </c>
      <c r="P868" s="259">
        <v>0</v>
      </c>
      <c r="Q868" s="259">
        <f>ROUND(E868*P868,2)</f>
        <v>0</v>
      </c>
      <c r="R868" s="261" t="s">
        <v>993</v>
      </c>
      <c r="S868" s="261" t="s">
        <v>151</v>
      </c>
      <c r="T868" s="262" t="s">
        <v>151</v>
      </c>
      <c r="U868" s="222">
        <v>1.0746</v>
      </c>
      <c r="V868" s="222">
        <f>ROUND(E868*U868,2)</f>
        <v>1.07</v>
      </c>
      <c r="W868" s="222"/>
      <c r="X868" s="222" t="s">
        <v>190</v>
      </c>
      <c r="Y868" s="222" t="s">
        <v>154</v>
      </c>
      <c r="Z868" s="212"/>
      <c r="AA868" s="212"/>
      <c r="AB868" s="212"/>
      <c r="AC868" s="212"/>
      <c r="AD868" s="212"/>
      <c r="AE868" s="212"/>
      <c r="AF868" s="212"/>
      <c r="AG868" s="212" t="s">
        <v>191</v>
      </c>
      <c r="AH868" s="212"/>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ht="22.5" outlineLevel="1" x14ac:dyDescent="0.2">
      <c r="A869" s="256">
        <v>385</v>
      </c>
      <c r="B869" s="257" t="s">
        <v>1086</v>
      </c>
      <c r="C869" s="264" t="s">
        <v>1087</v>
      </c>
      <c r="D869" s="258" t="s">
        <v>226</v>
      </c>
      <c r="E869" s="259">
        <v>1.1000000000000001</v>
      </c>
      <c r="F869" s="260">
        <v>494.5</v>
      </c>
      <c r="G869" s="261">
        <f>ROUND(E869*F869,2)</f>
        <v>543.95000000000005</v>
      </c>
      <c r="H869" s="260">
        <v>494.5</v>
      </c>
      <c r="I869" s="261">
        <f>ROUND(E869*H869,2)</f>
        <v>543.95000000000005</v>
      </c>
      <c r="J869" s="260">
        <v>0</v>
      </c>
      <c r="K869" s="261">
        <f>ROUND(E869*J869,2)</f>
        <v>0</v>
      </c>
      <c r="L869" s="261">
        <v>12</v>
      </c>
      <c r="M869" s="261">
        <f>G869*(1+L869/100)</f>
        <v>609.22400000000016</v>
      </c>
      <c r="N869" s="259">
        <v>1.2200000000000001E-2</v>
      </c>
      <c r="O869" s="259">
        <f>ROUND(E869*N869,2)</f>
        <v>0.01</v>
      </c>
      <c r="P869" s="259">
        <v>0</v>
      </c>
      <c r="Q869" s="259">
        <f>ROUND(E869*P869,2)</f>
        <v>0</v>
      </c>
      <c r="R869" s="261" t="s">
        <v>929</v>
      </c>
      <c r="S869" s="261" t="s">
        <v>1088</v>
      </c>
      <c r="T869" s="262" t="s">
        <v>1088</v>
      </c>
      <c r="U869" s="222">
        <v>0</v>
      </c>
      <c r="V869" s="222">
        <f>ROUND(E869*U869,2)</f>
        <v>0</v>
      </c>
      <c r="W869" s="222"/>
      <c r="X869" s="222" t="s">
        <v>930</v>
      </c>
      <c r="Y869" s="222" t="s">
        <v>154</v>
      </c>
      <c r="Z869" s="212"/>
      <c r="AA869" s="212"/>
      <c r="AB869" s="212"/>
      <c r="AC869" s="212"/>
      <c r="AD869" s="212"/>
      <c r="AE869" s="212"/>
      <c r="AF869" s="212"/>
      <c r="AG869" s="212" t="s">
        <v>931</v>
      </c>
      <c r="AH869" s="212"/>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ht="22.5" outlineLevel="1" x14ac:dyDescent="0.2">
      <c r="A870" s="256">
        <v>386</v>
      </c>
      <c r="B870" s="257" t="s">
        <v>1089</v>
      </c>
      <c r="C870" s="264" t="s">
        <v>1090</v>
      </c>
      <c r="D870" s="258" t="s">
        <v>278</v>
      </c>
      <c r="E870" s="259">
        <v>1</v>
      </c>
      <c r="F870" s="260">
        <v>647</v>
      </c>
      <c r="G870" s="261">
        <f>ROUND(E870*F870,2)</f>
        <v>647</v>
      </c>
      <c r="H870" s="260">
        <v>562.73</v>
      </c>
      <c r="I870" s="261">
        <f>ROUND(E870*H870,2)</f>
        <v>562.73</v>
      </c>
      <c r="J870" s="260">
        <v>84.27</v>
      </c>
      <c r="K870" s="261">
        <f>ROUND(E870*J870,2)</f>
        <v>84.27</v>
      </c>
      <c r="L870" s="261">
        <v>12</v>
      </c>
      <c r="M870" s="261">
        <f>G870*(1+L870/100)</f>
        <v>724.6400000000001</v>
      </c>
      <c r="N870" s="259">
        <v>6.6E-4</v>
      </c>
      <c r="O870" s="259">
        <f>ROUND(E870*N870,2)</f>
        <v>0</v>
      </c>
      <c r="P870" s="259">
        <v>0</v>
      </c>
      <c r="Q870" s="259">
        <f>ROUND(E870*P870,2)</f>
        <v>0</v>
      </c>
      <c r="R870" s="261" t="s">
        <v>993</v>
      </c>
      <c r="S870" s="261" t="s">
        <v>151</v>
      </c>
      <c r="T870" s="262" t="s">
        <v>151</v>
      </c>
      <c r="U870" s="222">
        <v>0.12</v>
      </c>
      <c r="V870" s="222">
        <f>ROUND(E870*U870,2)</f>
        <v>0.12</v>
      </c>
      <c r="W870" s="222"/>
      <c r="X870" s="222" t="s">
        <v>190</v>
      </c>
      <c r="Y870" s="222" t="s">
        <v>154</v>
      </c>
      <c r="Z870" s="212"/>
      <c r="AA870" s="212"/>
      <c r="AB870" s="212"/>
      <c r="AC870" s="212"/>
      <c r="AD870" s="212"/>
      <c r="AE870" s="212"/>
      <c r="AF870" s="212"/>
      <c r="AG870" s="212" t="s">
        <v>191</v>
      </c>
      <c r="AH870" s="212"/>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1" x14ac:dyDescent="0.2">
      <c r="A871" s="256">
        <v>387</v>
      </c>
      <c r="B871" s="257" t="s">
        <v>1091</v>
      </c>
      <c r="C871" s="264" t="s">
        <v>1092</v>
      </c>
      <c r="D871" s="258" t="s">
        <v>914</v>
      </c>
      <c r="E871" s="259">
        <v>4.6039999999999998E-2</v>
      </c>
      <c r="F871" s="260">
        <v>886</v>
      </c>
      <c r="G871" s="261">
        <f>ROUND(E871*F871,2)</f>
        <v>40.79</v>
      </c>
      <c r="H871" s="260">
        <v>0</v>
      </c>
      <c r="I871" s="261">
        <f>ROUND(E871*H871,2)</f>
        <v>0</v>
      </c>
      <c r="J871" s="260">
        <v>886</v>
      </c>
      <c r="K871" s="261">
        <f>ROUND(E871*J871,2)</f>
        <v>40.79</v>
      </c>
      <c r="L871" s="261">
        <v>12</v>
      </c>
      <c r="M871" s="261">
        <f>G871*(1+L871/100)</f>
        <v>45.684800000000003</v>
      </c>
      <c r="N871" s="259">
        <v>0</v>
      </c>
      <c r="O871" s="259">
        <f>ROUND(E871*N871,2)</f>
        <v>0</v>
      </c>
      <c r="P871" s="259">
        <v>0</v>
      </c>
      <c r="Q871" s="259">
        <f>ROUND(E871*P871,2)</f>
        <v>0</v>
      </c>
      <c r="R871" s="261" t="s">
        <v>993</v>
      </c>
      <c r="S871" s="261" t="s">
        <v>151</v>
      </c>
      <c r="T871" s="262" t="s">
        <v>151</v>
      </c>
      <c r="U871" s="222">
        <v>1.5980000000000001</v>
      </c>
      <c r="V871" s="222">
        <f>ROUND(E871*U871,2)</f>
        <v>7.0000000000000007E-2</v>
      </c>
      <c r="W871" s="222"/>
      <c r="X871" s="222" t="s">
        <v>915</v>
      </c>
      <c r="Y871" s="222" t="s">
        <v>154</v>
      </c>
      <c r="Z871" s="212"/>
      <c r="AA871" s="212"/>
      <c r="AB871" s="212"/>
      <c r="AC871" s="212"/>
      <c r="AD871" s="212"/>
      <c r="AE871" s="212"/>
      <c r="AF871" s="212"/>
      <c r="AG871" s="212" t="s">
        <v>916</v>
      </c>
      <c r="AH871" s="212"/>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1" x14ac:dyDescent="0.2">
      <c r="A872" s="256">
        <v>388</v>
      </c>
      <c r="B872" s="257" t="s">
        <v>1093</v>
      </c>
      <c r="C872" s="264" t="s">
        <v>1094</v>
      </c>
      <c r="D872" s="258" t="s">
        <v>914</v>
      </c>
      <c r="E872" s="259">
        <v>4.6039999999999998E-2</v>
      </c>
      <c r="F872" s="260">
        <v>890</v>
      </c>
      <c r="G872" s="261">
        <f>ROUND(E872*F872,2)</f>
        <v>40.98</v>
      </c>
      <c r="H872" s="260">
        <v>0</v>
      </c>
      <c r="I872" s="261">
        <f>ROUND(E872*H872,2)</f>
        <v>0</v>
      </c>
      <c r="J872" s="260">
        <v>890</v>
      </c>
      <c r="K872" s="261">
        <f>ROUND(E872*J872,2)</f>
        <v>40.98</v>
      </c>
      <c r="L872" s="261">
        <v>12</v>
      </c>
      <c r="M872" s="261">
        <f>G872*(1+L872/100)</f>
        <v>45.897600000000004</v>
      </c>
      <c r="N872" s="259">
        <v>0</v>
      </c>
      <c r="O872" s="259">
        <f>ROUND(E872*N872,2)</f>
        <v>0</v>
      </c>
      <c r="P872" s="259">
        <v>0</v>
      </c>
      <c r="Q872" s="259">
        <f>ROUND(E872*P872,2)</f>
        <v>0</v>
      </c>
      <c r="R872" s="261" t="s">
        <v>993</v>
      </c>
      <c r="S872" s="261" t="s">
        <v>151</v>
      </c>
      <c r="T872" s="262" t="s">
        <v>151</v>
      </c>
      <c r="U872" s="222">
        <v>1.2649999999999999</v>
      </c>
      <c r="V872" s="222">
        <f>ROUND(E872*U872,2)</f>
        <v>0.06</v>
      </c>
      <c r="W872" s="222"/>
      <c r="X872" s="222" t="s">
        <v>915</v>
      </c>
      <c r="Y872" s="222" t="s">
        <v>154</v>
      </c>
      <c r="Z872" s="212"/>
      <c r="AA872" s="212"/>
      <c r="AB872" s="212"/>
      <c r="AC872" s="212"/>
      <c r="AD872" s="212"/>
      <c r="AE872" s="212"/>
      <c r="AF872" s="212"/>
      <c r="AG872" s="212" t="s">
        <v>916</v>
      </c>
      <c r="AH872" s="212"/>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1" x14ac:dyDescent="0.2">
      <c r="A873" s="256">
        <v>389</v>
      </c>
      <c r="B873" s="257" t="s">
        <v>1095</v>
      </c>
      <c r="C873" s="264" t="s">
        <v>1096</v>
      </c>
      <c r="D873" s="258" t="s">
        <v>914</v>
      </c>
      <c r="E873" s="259">
        <v>4.6039999999999998E-2</v>
      </c>
      <c r="F873" s="260">
        <v>928</v>
      </c>
      <c r="G873" s="261">
        <f>ROUND(E873*F873,2)</f>
        <v>42.73</v>
      </c>
      <c r="H873" s="260">
        <v>0</v>
      </c>
      <c r="I873" s="261">
        <f>ROUND(E873*H873,2)</f>
        <v>0</v>
      </c>
      <c r="J873" s="260">
        <v>928</v>
      </c>
      <c r="K873" s="261">
        <f>ROUND(E873*J873,2)</f>
        <v>42.73</v>
      </c>
      <c r="L873" s="261">
        <v>12</v>
      </c>
      <c r="M873" s="261">
        <f>G873*(1+L873/100)</f>
        <v>47.857599999999998</v>
      </c>
      <c r="N873" s="259">
        <v>0</v>
      </c>
      <c r="O873" s="259">
        <f>ROUND(E873*N873,2)</f>
        <v>0</v>
      </c>
      <c r="P873" s="259">
        <v>0</v>
      </c>
      <c r="Q873" s="259">
        <f>ROUND(E873*P873,2)</f>
        <v>0</v>
      </c>
      <c r="R873" s="261" t="s">
        <v>993</v>
      </c>
      <c r="S873" s="261" t="s">
        <v>151</v>
      </c>
      <c r="T873" s="262" t="s">
        <v>151</v>
      </c>
      <c r="U873" s="222">
        <v>1.3049999999999999</v>
      </c>
      <c r="V873" s="222">
        <f>ROUND(E873*U873,2)</f>
        <v>0.06</v>
      </c>
      <c r="W873" s="222"/>
      <c r="X873" s="222" t="s">
        <v>915</v>
      </c>
      <c r="Y873" s="222" t="s">
        <v>154</v>
      </c>
      <c r="Z873" s="212"/>
      <c r="AA873" s="212"/>
      <c r="AB873" s="212"/>
      <c r="AC873" s="212"/>
      <c r="AD873" s="212"/>
      <c r="AE873" s="212"/>
      <c r="AF873" s="212"/>
      <c r="AG873" s="212" t="s">
        <v>916</v>
      </c>
      <c r="AH873" s="212"/>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x14ac:dyDescent="0.2">
      <c r="A874" s="229" t="s">
        <v>146</v>
      </c>
      <c r="B874" s="230" t="s">
        <v>109</v>
      </c>
      <c r="C874" s="246" t="s">
        <v>110</v>
      </c>
      <c r="D874" s="231"/>
      <c r="E874" s="232"/>
      <c r="F874" s="233"/>
      <c r="G874" s="233">
        <f>SUMIF(AG875:AG887,"&lt;&gt;NOR",G875:G887)</f>
        <v>632.4</v>
      </c>
      <c r="H874" s="233"/>
      <c r="I874" s="233">
        <f>SUM(I875:I887)</f>
        <v>106.66999999999999</v>
      </c>
      <c r="J874" s="233"/>
      <c r="K874" s="233">
        <f>SUM(K875:K887)</f>
        <v>525.73</v>
      </c>
      <c r="L874" s="233"/>
      <c r="M874" s="233">
        <f>SUM(M875:M887)</f>
        <v>708.28800000000012</v>
      </c>
      <c r="N874" s="232"/>
      <c r="O874" s="232">
        <f>SUM(O875:O887)</f>
        <v>0</v>
      </c>
      <c r="P874" s="232"/>
      <c r="Q874" s="232">
        <f>SUM(Q875:Q887)</f>
        <v>0</v>
      </c>
      <c r="R874" s="233"/>
      <c r="S874" s="233"/>
      <c r="T874" s="234"/>
      <c r="U874" s="228"/>
      <c r="V874" s="228">
        <f>SUM(V875:V887)</f>
        <v>0.75</v>
      </c>
      <c r="W874" s="228"/>
      <c r="X874" s="228"/>
      <c r="Y874" s="228"/>
      <c r="AG874" t="s">
        <v>147</v>
      </c>
    </row>
    <row r="875" spans="1:60" outlineLevel="1" x14ac:dyDescent="0.2">
      <c r="A875" s="256">
        <v>390</v>
      </c>
      <c r="B875" s="257" t="s">
        <v>1097</v>
      </c>
      <c r="C875" s="264" t="s">
        <v>1098</v>
      </c>
      <c r="D875" s="258" t="s">
        <v>226</v>
      </c>
      <c r="E875" s="259">
        <v>1</v>
      </c>
      <c r="F875" s="260">
        <v>4.8</v>
      </c>
      <c r="G875" s="261">
        <f>ROUND(E875*F875,2)</f>
        <v>4.8</v>
      </c>
      <c r="H875" s="260">
        <v>0</v>
      </c>
      <c r="I875" s="261">
        <f>ROUND(E875*H875,2)</f>
        <v>0</v>
      </c>
      <c r="J875" s="260">
        <v>4.8</v>
      </c>
      <c r="K875" s="261">
        <f>ROUND(E875*J875,2)</f>
        <v>4.8</v>
      </c>
      <c r="L875" s="261">
        <v>12</v>
      </c>
      <c r="M875" s="261">
        <f>G875*(1+L875/100)</f>
        <v>5.3760000000000003</v>
      </c>
      <c r="N875" s="259">
        <v>0</v>
      </c>
      <c r="O875" s="259">
        <f>ROUND(E875*N875,2)</f>
        <v>0</v>
      </c>
      <c r="P875" s="259">
        <v>0</v>
      </c>
      <c r="Q875" s="259">
        <f>ROUND(E875*P875,2)</f>
        <v>0</v>
      </c>
      <c r="R875" s="261" t="s">
        <v>1099</v>
      </c>
      <c r="S875" s="261" t="s">
        <v>151</v>
      </c>
      <c r="T875" s="262" t="s">
        <v>151</v>
      </c>
      <c r="U875" s="222">
        <v>0.01</v>
      </c>
      <c r="V875" s="222">
        <f>ROUND(E875*U875,2)</f>
        <v>0.01</v>
      </c>
      <c r="W875" s="222"/>
      <c r="X875" s="222" t="s">
        <v>190</v>
      </c>
      <c r="Y875" s="222" t="s">
        <v>154</v>
      </c>
      <c r="Z875" s="212"/>
      <c r="AA875" s="212"/>
      <c r="AB875" s="212"/>
      <c r="AC875" s="212"/>
      <c r="AD875" s="212"/>
      <c r="AE875" s="212"/>
      <c r="AF875" s="212"/>
      <c r="AG875" s="212" t="s">
        <v>191</v>
      </c>
      <c r="AH875" s="212"/>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1" x14ac:dyDescent="0.2">
      <c r="A876" s="256">
        <v>391</v>
      </c>
      <c r="B876" s="257" t="s">
        <v>1100</v>
      </c>
      <c r="C876" s="264" t="s">
        <v>1101</v>
      </c>
      <c r="D876" s="258" t="s">
        <v>226</v>
      </c>
      <c r="E876" s="259">
        <v>1</v>
      </c>
      <c r="F876" s="260">
        <v>52.4</v>
      </c>
      <c r="G876" s="261">
        <f>ROUND(E876*F876,2)</f>
        <v>52.4</v>
      </c>
      <c r="H876" s="260">
        <v>0.11</v>
      </c>
      <c r="I876" s="261">
        <f>ROUND(E876*H876,2)</f>
        <v>0.11</v>
      </c>
      <c r="J876" s="260">
        <v>52.29</v>
      </c>
      <c r="K876" s="261">
        <f>ROUND(E876*J876,2)</f>
        <v>52.29</v>
      </c>
      <c r="L876" s="261">
        <v>12</v>
      </c>
      <c r="M876" s="261">
        <f>G876*(1+L876/100)</f>
        <v>58.688000000000002</v>
      </c>
      <c r="N876" s="259">
        <v>0</v>
      </c>
      <c r="O876" s="259">
        <f>ROUND(E876*N876,2)</f>
        <v>0</v>
      </c>
      <c r="P876" s="259">
        <v>8.9999999999999998E-4</v>
      </c>
      <c r="Q876" s="259">
        <f>ROUND(E876*P876,2)</f>
        <v>0</v>
      </c>
      <c r="R876" s="261" t="s">
        <v>1099</v>
      </c>
      <c r="S876" s="261" t="s">
        <v>151</v>
      </c>
      <c r="T876" s="262" t="s">
        <v>151</v>
      </c>
      <c r="U876" s="222">
        <v>0.08</v>
      </c>
      <c r="V876" s="222">
        <f>ROUND(E876*U876,2)</f>
        <v>0.08</v>
      </c>
      <c r="W876" s="222"/>
      <c r="X876" s="222" t="s">
        <v>190</v>
      </c>
      <c r="Y876" s="222" t="s">
        <v>154</v>
      </c>
      <c r="Z876" s="212"/>
      <c r="AA876" s="212"/>
      <c r="AB876" s="212"/>
      <c r="AC876" s="212"/>
      <c r="AD876" s="212"/>
      <c r="AE876" s="212"/>
      <c r="AF876" s="212"/>
      <c r="AG876" s="212" t="s">
        <v>191</v>
      </c>
      <c r="AH876" s="212"/>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1" x14ac:dyDescent="0.2">
      <c r="A877" s="256">
        <v>392</v>
      </c>
      <c r="B877" s="257" t="s">
        <v>1102</v>
      </c>
      <c r="C877" s="264" t="s">
        <v>1103</v>
      </c>
      <c r="D877" s="258" t="s">
        <v>226</v>
      </c>
      <c r="E877" s="259">
        <v>1</v>
      </c>
      <c r="F877" s="260">
        <v>17.100000000000001</v>
      </c>
      <c r="G877" s="261">
        <f>ROUND(E877*F877,2)</f>
        <v>17.100000000000001</v>
      </c>
      <c r="H877" s="260">
        <v>0</v>
      </c>
      <c r="I877" s="261">
        <f>ROUND(E877*H877,2)</f>
        <v>0</v>
      </c>
      <c r="J877" s="260">
        <v>17.100000000000001</v>
      </c>
      <c r="K877" s="261">
        <f>ROUND(E877*J877,2)</f>
        <v>17.100000000000001</v>
      </c>
      <c r="L877" s="261">
        <v>12</v>
      </c>
      <c r="M877" s="261">
        <f>G877*(1+L877/100)</f>
        <v>19.152000000000005</v>
      </c>
      <c r="N877" s="259">
        <v>0</v>
      </c>
      <c r="O877" s="259">
        <f>ROUND(E877*N877,2)</f>
        <v>0</v>
      </c>
      <c r="P877" s="259">
        <v>0</v>
      </c>
      <c r="Q877" s="259">
        <f>ROUND(E877*P877,2)</f>
        <v>0</v>
      </c>
      <c r="R877" s="261" t="s">
        <v>1099</v>
      </c>
      <c r="S877" s="261" t="s">
        <v>151</v>
      </c>
      <c r="T877" s="262" t="s">
        <v>151</v>
      </c>
      <c r="U877" s="222">
        <v>0.03</v>
      </c>
      <c r="V877" s="222">
        <f>ROUND(E877*U877,2)</f>
        <v>0.03</v>
      </c>
      <c r="W877" s="222"/>
      <c r="X877" s="222" t="s">
        <v>190</v>
      </c>
      <c r="Y877" s="222" t="s">
        <v>154</v>
      </c>
      <c r="Z877" s="212"/>
      <c r="AA877" s="212"/>
      <c r="AB877" s="212"/>
      <c r="AC877" s="212"/>
      <c r="AD877" s="212"/>
      <c r="AE877" s="212"/>
      <c r="AF877" s="212"/>
      <c r="AG877" s="212" t="s">
        <v>191</v>
      </c>
      <c r="AH877" s="212"/>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1" x14ac:dyDescent="0.2">
      <c r="A878" s="256">
        <v>393</v>
      </c>
      <c r="B878" s="257" t="s">
        <v>1104</v>
      </c>
      <c r="C878" s="264" t="s">
        <v>1105</v>
      </c>
      <c r="D878" s="258" t="s">
        <v>226</v>
      </c>
      <c r="E878" s="259">
        <v>1</v>
      </c>
      <c r="F878" s="260">
        <v>26</v>
      </c>
      <c r="G878" s="261">
        <f>ROUND(E878*F878,2)</f>
        <v>26</v>
      </c>
      <c r="H878" s="260">
        <v>6.16</v>
      </c>
      <c r="I878" s="261">
        <f>ROUND(E878*H878,2)</f>
        <v>6.16</v>
      </c>
      <c r="J878" s="260">
        <v>19.84</v>
      </c>
      <c r="K878" s="261">
        <f>ROUND(E878*J878,2)</f>
        <v>19.84</v>
      </c>
      <c r="L878" s="261">
        <v>12</v>
      </c>
      <c r="M878" s="261">
        <f>G878*(1+L878/100)</f>
        <v>29.120000000000005</v>
      </c>
      <c r="N878" s="259">
        <v>1.0000000000000001E-5</v>
      </c>
      <c r="O878" s="259">
        <f>ROUND(E878*N878,2)</f>
        <v>0</v>
      </c>
      <c r="P878" s="259">
        <v>0</v>
      </c>
      <c r="Q878" s="259">
        <f>ROUND(E878*P878,2)</f>
        <v>0</v>
      </c>
      <c r="R878" s="261" t="s">
        <v>1099</v>
      </c>
      <c r="S878" s="261" t="s">
        <v>151</v>
      </c>
      <c r="T878" s="262" t="s">
        <v>151</v>
      </c>
      <c r="U878" s="222">
        <v>2.9000000000000001E-2</v>
      </c>
      <c r="V878" s="222">
        <f>ROUND(E878*U878,2)</f>
        <v>0.03</v>
      </c>
      <c r="W878" s="222"/>
      <c r="X878" s="222" t="s">
        <v>190</v>
      </c>
      <c r="Y878" s="222" t="s">
        <v>154</v>
      </c>
      <c r="Z878" s="212"/>
      <c r="AA878" s="212"/>
      <c r="AB878" s="212"/>
      <c r="AC878" s="212"/>
      <c r="AD878" s="212"/>
      <c r="AE878" s="212"/>
      <c r="AF878" s="212"/>
      <c r="AG878" s="212" t="s">
        <v>191</v>
      </c>
      <c r="AH878" s="212"/>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1" x14ac:dyDescent="0.2">
      <c r="A879" s="256">
        <v>394</v>
      </c>
      <c r="B879" s="257" t="s">
        <v>1106</v>
      </c>
      <c r="C879" s="264" t="s">
        <v>1107</v>
      </c>
      <c r="D879" s="258" t="s">
        <v>226</v>
      </c>
      <c r="E879" s="259">
        <v>1</v>
      </c>
      <c r="F879" s="260">
        <v>21.7</v>
      </c>
      <c r="G879" s="261">
        <f>ROUND(E879*F879,2)</f>
        <v>21.7</v>
      </c>
      <c r="H879" s="260">
        <v>12.52</v>
      </c>
      <c r="I879" s="261">
        <f>ROUND(E879*H879,2)</f>
        <v>12.52</v>
      </c>
      <c r="J879" s="260">
        <v>9.18</v>
      </c>
      <c r="K879" s="261">
        <f>ROUND(E879*J879,2)</f>
        <v>9.18</v>
      </c>
      <c r="L879" s="261">
        <v>12</v>
      </c>
      <c r="M879" s="261">
        <f>G879*(1+L879/100)</f>
        <v>24.304000000000002</v>
      </c>
      <c r="N879" s="259">
        <v>3.5E-4</v>
      </c>
      <c r="O879" s="259">
        <f>ROUND(E879*N879,2)</f>
        <v>0</v>
      </c>
      <c r="P879" s="259">
        <v>0</v>
      </c>
      <c r="Q879" s="259">
        <f>ROUND(E879*P879,2)</f>
        <v>0</v>
      </c>
      <c r="R879" s="261" t="s">
        <v>1099</v>
      </c>
      <c r="S879" s="261" t="s">
        <v>151</v>
      </c>
      <c r="T879" s="262" t="s">
        <v>151</v>
      </c>
      <c r="U879" s="222">
        <v>0.01</v>
      </c>
      <c r="V879" s="222">
        <f>ROUND(E879*U879,2)</f>
        <v>0.01</v>
      </c>
      <c r="W879" s="222"/>
      <c r="X879" s="222" t="s">
        <v>190</v>
      </c>
      <c r="Y879" s="222" t="s">
        <v>154</v>
      </c>
      <c r="Z879" s="212"/>
      <c r="AA879" s="212"/>
      <c r="AB879" s="212"/>
      <c r="AC879" s="212"/>
      <c r="AD879" s="212"/>
      <c r="AE879" s="212"/>
      <c r="AF879" s="212"/>
      <c r="AG879" s="212" t="s">
        <v>191</v>
      </c>
      <c r="AH879" s="212"/>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1" x14ac:dyDescent="0.2">
      <c r="A880" s="256">
        <v>395</v>
      </c>
      <c r="B880" s="257" t="s">
        <v>1108</v>
      </c>
      <c r="C880" s="264" t="s">
        <v>1109</v>
      </c>
      <c r="D880" s="258" t="s">
        <v>226</v>
      </c>
      <c r="E880" s="259">
        <v>1</v>
      </c>
      <c r="F880" s="260">
        <v>28.7</v>
      </c>
      <c r="G880" s="261">
        <f>ROUND(E880*F880,2)</f>
        <v>28.7</v>
      </c>
      <c r="H880" s="260">
        <v>5.81</v>
      </c>
      <c r="I880" s="261">
        <f>ROUND(E880*H880,2)</f>
        <v>5.81</v>
      </c>
      <c r="J880" s="260">
        <v>22.89</v>
      </c>
      <c r="K880" s="261">
        <f>ROUND(E880*J880,2)</f>
        <v>22.89</v>
      </c>
      <c r="L880" s="261">
        <v>12</v>
      </c>
      <c r="M880" s="261">
        <f>G880*(1+L880/100)</f>
        <v>32.144000000000005</v>
      </c>
      <c r="N880" s="259">
        <v>6.9999999999999994E-5</v>
      </c>
      <c r="O880" s="259">
        <f>ROUND(E880*N880,2)</f>
        <v>0</v>
      </c>
      <c r="P880" s="259">
        <v>0</v>
      </c>
      <c r="Q880" s="259">
        <f>ROUND(E880*P880,2)</f>
        <v>0</v>
      </c>
      <c r="R880" s="261" t="s">
        <v>1099</v>
      </c>
      <c r="S880" s="261" t="s">
        <v>151</v>
      </c>
      <c r="T880" s="262" t="s">
        <v>151</v>
      </c>
      <c r="U880" s="222">
        <v>0.03</v>
      </c>
      <c r="V880" s="222">
        <f>ROUND(E880*U880,2)</f>
        <v>0.03</v>
      </c>
      <c r="W880" s="222"/>
      <c r="X880" s="222" t="s">
        <v>190</v>
      </c>
      <c r="Y880" s="222" t="s">
        <v>154</v>
      </c>
      <c r="Z880" s="212"/>
      <c r="AA880" s="212"/>
      <c r="AB880" s="212"/>
      <c r="AC880" s="212"/>
      <c r="AD880" s="212"/>
      <c r="AE880" s="212"/>
      <c r="AF880" s="212"/>
      <c r="AG880" s="212" t="s">
        <v>191</v>
      </c>
      <c r="AH880" s="212"/>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ht="22.5" outlineLevel="1" x14ac:dyDescent="0.2">
      <c r="A881" s="256">
        <v>396</v>
      </c>
      <c r="B881" s="257" t="s">
        <v>1110</v>
      </c>
      <c r="C881" s="264" t="s">
        <v>1111</v>
      </c>
      <c r="D881" s="258" t="s">
        <v>226</v>
      </c>
      <c r="E881" s="259">
        <v>1</v>
      </c>
      <c r="F881" s="260">
        <v>87</v>
      </c>
      <c r="G881" s="261">
        <f>ROUND(E881*F881,2)</f>
        <v>87</v>
      </c>
      <c r="H881" s="260">
        <v>15.36</v>
      </c>
      <c r="I881" s="261">
        <f>ROUND(E881*H881,2)</f>
        <v>15.36</v>
      </c>
      <c r="J881" s="260">
        <v>71.64</v>
      </c>
      <c r="K881" s="261">
        <f>ROUND(E881*J881,2)</f>
        <v>71.64</v>
      </c>
      <c r="L881" s="261">
        <v>12</v>
      </c>
      <c r="M881" s="261">
        <f>G881*(1+L881/100)</f>
        <v>97.440000000000012</v>
      </c>
      <c r="N881" s="259">
        <v>2.9E-4</v>
      </c>
      <c r="O881" s="259">
        <f>ROUND(E881*N881,2)</f>
        <v>0</v>
      </c>
      <c r="P881" s="259">
        <v>0</v>
      </c>
      <c r="Q881" s="259">
        <f>ROUND(E881*P881,2)</f>
        <v>0</v>
      </c>
      <c r="R881" s="261" t="s">
        <v>1099</v>
      </c>
      <c r="S881" s="261" t="s">
        <v>151</v>
      </c>
      <c r="T881" s="262" t="s">
        <v>151</v>
      </c>
      <c r="U881" s="222">
        <v>0.1</v>
      </c>
      <c r="V881" s="222">
        <f>ROUND(E881*U881,2)</f>
        <v>0.1</v>
      </c>
      <c r="W881" s="222"/>
      <c r="X881" s="222" t="s">
        <v>190</v>
      </c>
      <c r="Y881" s="222" t="s">
        <v>154</v>
      </c>
      <c r="Z881" s="212"/>
      <c r="AA881" s="212"/>
      <c r="AB881" s="212"/>
      <c r="AC881" s="212"/>
      <c r="AD881" s="212"/>
      <c r="AE881" s="212"/>
      <c r="AF881" s="212"/>
      <c r="AG881" s="212" t="s">
        <v>191</v>
      </c>
      <c r="AH881" s="212"/>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ht="22.5" outlineLevel="1" x14ac:dyDescent="0.2">
      <c r="A882" s="256">
        <v>397</v>
      </c>
      <c r="B882" s="257" t="s">
        <v>1112</v>
      </c>
      <c r="C882" s="264" t="s">
        <v>1113</v>
      </c>
      <c r="D882" s="258" t="s">
        <v>226</v>
      </c>
      <c r="E882" s="259">
        <v>1</v>
      </c>
      <c r="F882" s="260">
        <v>86.3</v>
      </c>
      <c r="G882" s="261">
        <f>ROUND(E882*F882,2)</f>
        <v>86.3</v>
      </c>
      <c r="H882" s="260">
        <v>16.059999999999999</v>
      </c>
      <c r="I882" s="261">
        <f>ROUND(E882*H882,2)</f>
        <v>16.059999999999999</v>
      </c>
      <c r="J882" s="260">
        <v>70.239999999999995</v>
      </c>
      <c r="K882" s="261">
        <f>ROUND(E882*J882,2)</f>
        <v>70.239999999999995</v>
      </c>
      <c r="L882" s="261">
        <v>12</v>
      </c>
      <c r="M882" s="261">
        <f>G882*(1+L882/100)</f>
        <v>96.656000000000006</v>
      </c>
      <c r="N882" s="259">
        <v>3.8999999999999999E-4</v>
      </c>
      <c r="O882" s="259">
        <f>ROUND(E882*N882,2)</f>
        <v>0</v>
      </c>
      <c r="P882" s="259">
        <v>0</v>
      </c>
      <c r="Q882" s="259">
        <f>ROUND(E882*P882,2)</f>
        <v>0</v>
      </c>
      <c r="R882" s="261" t="s">
        <v>1099</v>
      </c>
      <c r="S882" s="261" t="s">
        <v>151</v>
      </c>
      <c r="T882" s="262" t="s">
        <v>151</v>
      </c>
      <c r="U882" s="222">
        <v>0.1</v>
      </c>
      <c r="V882" s="222">
        <f>ROUND(E882*U882,2)</f>
        <v>0.1</v>
      </c>
      <c r="W882" s="222"/>
      <c r="X882" s="222" t="s">
        <v>190</v>
      </c>
      <c r="Y882" s="222" t="s">
        <v>154</v>
      </c>
      <c r="Z882" s="212"/>
      <c r="AA882" s="212"/>
      <c r="AB882" s="212"/>
      <c r="AC882" s="212"/>
      <c r="AD882" s="212"/>
      <c r="AE882" s="212"/>
      <c r="AF882" s="212"/>
      <c r="AG882" s="212" t="s">
        <v>191</v>
      </c>
      <c r="AH882" s="212"/>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ht="33.75" outlineLevel="1" x14ac:dyDescent="0.2">
      <c r="A883" s="256">
        <v>398</v>
      </c>
      <c r="B883" s="257" t="s">
        <v>1114</v>
      </c>
      <c r="C883" s="264" t="s">
        <v>1115</v>
      </c>
      <c r="D883" s="258" t="s">
        <v>226</v>
      </c>
      <c r="E883" s="259">
        <v>1</v>
      </c>
      <c r="F883" s="260">
        <v>118.5</v>
      </c>
      <c r="G883" s="261">
        <f>ROUND(E883*F883,2)</f>
        <v>118.5</v>
      </c>
      <c r="H883" s="260">
        <v>24.07</v>
      </c>
      <c r="I883" s="261">
        <f>ROUND(E883*H883,2)</f>
        <v>24.07</v>
      </c>
      <c r="J883" s="260">
        <v>94.43</v>
      </c>
      <c r="K883" s="261">
        <f>ROUND(E883*J883,2)</f>
        <v>94.43</v>
      </c>
      <c r="L883" s="261">
        <v>12</v>
      </c>
      <c r="M883" s="261">
        <f>G883*(1+L883/100)</f>
        <v>132.72</v>
      </c>
      <c r="N883" s="259">
        <v>4.2999999999999999E-4</v>
      </c>
      <c r="O883" s="259">
        <f>ROUND(E883*N883,2)</f>
        <v>0</v>
      </c>
      <c r="P883" s="259">
        <v>0</v>
      </c>
      <c r="Q883" s="259">
        <f>ROUND(E883*P883,2)</f>
        <v>0</v>
      </c>
      <c r="R883" s="261" t="s">
        <v>1099</v>
      </c>
      <c r="S883" s="261" t="s">
        <v>151</v>
      </c>
      <c r="T883" s="262" t="s">
        <v>151</v>
      </c>
      <c r="U883" s="222">
        <v>0.13439999999999999</v>
      </c>
      <c r="V883" s="222">
        <f>ROUND(E883*U883,2)</f>
        <v>0.13</v>
      </c>
      <c r="W883" s="222"/>
      <c r="X883" s="222" t="s">
        <v>190</v>
      </c>
      <c r="Y883" s="222" t="s">
        <v>154</v>
      </c>
      <c r="Z883" s="212"/>
      <c r="AA883" s="212"/>
      <c r="AB883" s="212"/>
      <c r="AC883" s="212"/>
      <c r="AD883" s="212"/>
      <c r="AE883" s="212"/>
      <c r="AF883" s="212"/>
      <c r="AG883" s="212" t="s">
        <v>191</v>
      </c>
      <c r="AH883" s="212"/>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1" x14ac:dyDescent="0.2">
      <c r="A884" s="256">
        <v>399</v>
      </c>
      <c r="B884" s="257" t="s">
        <v>1116</v>
      </c>
      <c r="C884" s="264" t="s">
        <v>1117</v>
      </c>
      <c r="D884" s="258" t="s">
        <v>226</v>
      </c>
      <c r="E884" s="259">
        <v>1</v>
      </c>
      <c r="F884" s="260">
        <v>6.7</v>
      </c>
      <c r="G884" s="261">
        <f>ROUND(E884*F884,2)</f>
        <v>6.7</v>
      </c>
      <c r="H884" s="260">
        <v>0</v>
      </c>
      <c r="I884" s="261">
        <f>ROUND(E884*H884,2)</f>
        <v>0</v>
      </c>
      <c r="J884" s="260">
        <v>6.7</v>
      </c>
      <c r="K884" s="261">
        <f>ROUND(E884*J884,2)</f>
        <v>6.7</v>
      </c>
      <c r="L884" s="261">
        <v>12</v>
      </c>
      <c r="M884" s="261">
        <f>G884*(1+L884/100)</f>
        <v>7.5040000000000013</v>
      </c>
      <c r="N884" s="259">
        <v>0</v>
      </c>
      <c r="O884" s="259">
        <f>ROUND(E884*N884,2)</f>
        <v>0</v>
      </c>
      <c r="P884" s="259">
        <v>0</v>
      </c>
      <c r="Q884" s="259">
        <f>ROUND(E884*P884,2)</f>
        <v>0</v>
      </c>
      <c r="R884" s="261" t="s">
        <v>1099</v>
      </c>
      <c r="S884" s="261" t="s">
        <v>151</v>
      </c>
      <c r="T884" s="262" t="s">
        <v>151</v>
      </c>
      <c r="U884" s="222">
        <v>9.4999999999999998E-3</v>
      </c>
      <c r="V884" s="222">
        <f>ROUND(E884*U884,2)</f>
        <v>0.01</v>
      </c>
      <c r="W884" s="222"/>
      <c r="X884" s="222" t="s">
        <v>190</v>
      </c>
      <c r="Y884" s="222" t="s">
        <v>154</v>
      </c>
      <c r="Z884" s="212"/>
      <c r="AA884" s="212"/>
      <c r="AB884" s="212"/>
      <c r="AC884" s="212"/>
      <c r="AD884" s="212"/>
      <c r="AE884" s="212"/>
      <c r="AF884" s="212"/>
      <c r="AG884" s="212" t="s">
        <v>191</v>
      </c>
      <c r="AH884" s="212"/>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1" x14ac:dyDescent="0.2">
      <c r="A885" s="256">
        <v>400</v>
      </c>
      <c r="B885" s="257" t="s">
        <v>1118</v>
      </c>
      <c r="C885" s="264" t="s">
        <v>1119</v>
      </c>
      <c r="D885" s="258" t="s">
        <v>226</v>
      </c>
      <c r="E885" s="259">
        <v>1</v>
      </c>
      <c r="F885" s="260">
        <v>7.9</v>
      </c>
      <c r="G885" s="261">
        <f>ROUND(E885*F885,2)</f>
        <v>7.9</v>
      </c>
      <c r="H885" s="260">
        <v>0</v>
      </c>
      <c r="I885" s="261">
        <f>ROUND(E885*H885,2)</f>
        <v>0</v>
      </c>
      <c r="J885" s="260">
        <v>7.9</v>
      </c>
      <c r="K885" s="261">
        <f>ROUND(E885*J885,2)</f>
        <v>7.9</v>
      </c>
      <c r="L885" s="261">
        <v>12</v>
      </c>
      <c r="M885" s="261">
        <f>G885*(1+L885/100)</f>
        <v>8.8480000000000008</v>
      </c>
      <c r="N885" s="259">
        <v>0</v>
      </c>
      <c r="O885" s="259">
        <f>ROUND(E885*N885,2)</f>
        <v>0</v>
      </c>
      <c r="P885" s="259">
        <v>0</v>
      </c>
      <c r="Q885" s="259">
        <f>ROUND(E885*P885,2)</f>
        <v>0</v>
      </c>
      <c r="R885" s="261" t="s">
        <v>1099</v>
      </c>
      <c r="S885" s="261" t="s">
        <v>151</v>
      </c>
      <c r="T885" s="262" t="s">
        <v>151</v>
      </c>
      <c r="U885" s="222">
        <v>1.112E-2</v>
      </c>
      <c r="V885" s="222">
        <f>ROUND(E885*U885,2)</f>
        <v>0.01</v>
      </c>
      <c r="W885" s="222"/>
      <c r="X885" s="222" t="s">
        <v>190</v>
      </c>
      <c r="Y885" s="222" t="s">
        <v>154</v>
      </c>
      <c r="Z885" s="212"/>
      <c r="AA885" s="212"/>
      <c r="AB885" s="212"/>
      <c r="AC885" s="212"/>
      <c r="AD885" s="212"/>
      <c r="AE885" s="212"/>
      <c r="AF885" s="212"/>
      <c r="AG885" s="212" t="s">
        <v>191</v>
      </c>
      <c r="AH885" s="212"/>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ht="22.5" outlineLevel="1" x14ac:dyDescent="0.2">
      <c r="A886" s="256">
        <v>401</v>
      </c>
      <c r="B886" s="257" t="s">
        <v>1120</v>
      </c>
      <c r="C886" s="264" t="s">
        <v>1121</v>
      </c>
      <c r="D886" s="258" t="s">
        <v>226</v>
      </c>
      <c r="E886" s="259">
        <v>1</v>
      </c>
      <c r="F886" s="260">
        <v>81.8</v>
      </c>
      <c r="G886" s="261">
        <f>ROUND(E886*F886,2)</f>
        <v>81.8</v>
      </c>
      <c r="H886" s="260">
        <v>13.29</v>
      </c>
      <c r="I886" s="261">
        <f>ROUND(E886*H886,2)</f>
        <v>13.29</v>
      </c>
      <c r="J886" s="260">
        <v>68.510000000000005</v>
      </c>
      <c r="K886" s="261">
        <f>ROUND(E886*J886,2)</f>
        <v>68.510000000000005</v>
      </c>
      <c r="L886" s="261">
        <v>12</v>
      </c>
      <c r="M886" s="261">
        <f>G886*(1+L886/100)</f>
        <v>91.616</v>
      </c>
      <c r="N886" s="259">
        <v>7.6999999999999996E-4</v>
      </c>
      <c r="O886" s="259">
        <f>ROUND(E886*N886,2)</f>
        <v>0</v>
      </c>
      <c r="P886" s="259">
        <v>0</v>
      </c>
      <c r="Q886" s="259">
        <f>ROUND(E886*P886,2)</f>
        <v>0</v>
      </c>
      <c r="R886" s="261" t="s">
        <v>1099</v>
      </c>
      <c r="S886" s="261" t="s">
        <v>151</v>
      </c>
      <c r="T886" s="262" t="s">
        <v>151</v>
      </c>
      <c r="U886" s="222">
        <v>9.7439999999999999E-2</v>
      </c>
      <c r="V886" s="222">
        <f>ROUND(E886*U886,2)</f>
        <v>0.1</v>
      </c>
      <c r="W886" s="222"/>
      <c r="X886" s="222" t="s">
        <v>190</v>
      </c>
      <c r="Y886" s="222" t="s">
        <v>154</v>
      </c>
      <c r="Z886" s="212"/>
      <c r="AA886" s="212"/>
      <c r="AB886" s="212"/>
      <c r="AC886" s="212"/>
      <c r="AD886" s="212"/>
      <c r="AE886" s="212"/>
      <c r="AF886" s="212"/>
      <c r="AG886" s="212" t="s">
        <v>191</v>
      </c>
      <c r="AH886" s="212"/>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ht="22.5" outlineLevel="1" x14ac:dyDescent="0.2">
      <c r="A887" s="256">
        <v>402</v>
      </c>
      <c r="B887" s="257" t="s">
        <v>1122</v>
      </c>
      <c r="C887" s="264" t="s">
        <v>1123</v>
      </c>
      <c r="D887" s="258" t="s">
        <v>226</v>
      </c>
      <c r="E887" s="259">
        <v>1</v>
      </c>
      <c r="F887" s="260">
        <v>93.5</v>
      </c>
      <c r="G887" s="261">
        <f>ROUND(E887*F887,2)</f>
        <v>93.5</v>
      </c>
      <c r="H887" s="260">
        <v>13.29</v>
      </c>
      <c r="I887" s="261">
        <f>ROUND(E887*H887,2)</f>
        <v>13.29</v>
      </c>
      <c r="J887" s="260">
        <v>80.209999999999994</v>
      </c>
      <c r="K887" s="261">
        <f>ROUND(E887*J887,2)</f>
        <v>80.209999999999994</v>
      </c>
      <c r="L887" s="261">
        <v>12</v>
      </c>
      <c r="M887" s="261">
        <f>G887*(1+L887/100)</f>
        <v>104.72000000000001</v>
      </c>
      <c r="N887" s="259">
        <v>7.6999999999999996E-4</v>
      </c>
      <c r="O887" s="259">
        <f>ROUND(E887*N887,2)</f>
        <v>0</v>
      </c>
      <c r="P887" s="259">
        <v>0</v>
      </c>
      <c r="Q887" s="259">
        <f>ROUND(E887*P887,2)</f>
        <v>0</v>
      </c>
      <c r="R887" s="261" t="s">
        <v>1099</v>
      </c>
      <c r="S887" s="261" t="s">
        <v>151</v>
      </c>
      <c r="T887" s="262" t="s">
        <v>151</v>
      </c>
      <c r="U887" s="222">
        <v>0.11412</v>
      </c>
      <c r="V887" s="222">
        <f>ROUND(E887*U887,2)</f>
        <v>0.11</v>
      </c>
      <c r="W887" s="222"/>
      <c r="X887" s="222" t="s">
        <v>190</v>
      </c>
      <c r="Y887" s="222" t="s">
        <v>154</v>
      </c>
      <c r="Z887" s="212"/>
      <c r="AA887" s="212"/>
      <c r="AB887" s="212"/>
      <c r="AC887" s="212"/>
      <c r="AD887" s="212"/>
      <c r="AE887" s="212"/>
      <c r="AF887" s="212"/>
      <c r="AG887" s="212" t="s">
        <v>191</v>
      </c>
      <c r="AH887" s="212"/>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x14ac:dyDescent="0.2">
      <c r="A888" s="229" t="s">
        <v>146</v>
      </c>
      <c r="B888" s="230" t="s">
        <v>111</v>
      </c>
      <c r="C888" s="246" t="s">
        <v>112</v>
      </c>
      <c r="D888" s="231"/>
      <c r="E888" s="232"/>
      <c r="F888" s="233"/>
      <c r="G888" s="233">
        <f>SUMIF(AG889:AG891,"&lt;&gt;NOR",G889:G891)</f>
        <v>324.2</v>
      </c>
      <c r="H888" s="233"/>
      <c r="I888" s="233">
        <f>SUM(I889:I891)</f>
        <v>21.509999999999998</v>
      </c>
      <c r="J888" s="233"/>
      <c r="K888" s="233">
        <f>SUM(K889:K891)</f>
        <v>302.69</v>
      </c>
      <c r="L888" s="233"/>
      <c r="M888" s="233">
        <f>SUM(M889:M891)</f>
        <v>363.10400000000004</v>
      </c>
      <c r="N888" s="232"/>
      <c r="O888" s="232">
        <f>SUM(O889:O891)</f>
        <v>0</v>
      </c>
      <c r="P888" s="232"/>
      <c r="Q888" s="232">
        <f>SUM(Q889:Q891)</f>
        <v>0</v>
      </c>
      <c r="R888" s="233"/>
      <c r="S888" s="233"/>
      <c r="T888" s="234"/>
      <c r="U888" s="228"/>
      <c r="V888" s="228">
        <f>SUM(V889:V891)</f>
        <v>0.49</v>
      </c>
      <c r="W888" s="228"/>
      <c r="X888" s="228"/>
      <c r="Y888" s="228"/>
      <c r="AG888" t="s">
        <v>147</v>
      </c>
    </row>
    <row r="889" spans="1:60" outlineLevel="1" x14ac:dyDescent="0.2">
      <c r="A889" s="256">
        <v>403</v>
      </c>
      <c r="B889" s="257" t="s">
        <v>1124</v>
      </c>
      <c r="C889" s="264" t="s">
        <v>1125</v>
      </c>
      <c r="D889" s="258" t="s">
        <v>278</v>
      </c>
      <c r="E889" s="259">
        <v>1</v>
      </c>
      <c r="F889" s="260">
        <v>191.5</v>
      </c>
      <c r="G889" s="261">
        <f>ROUND(E889*F889,2)</f>
        <v>191.5</v>
      </c>
      <c r="H889" s="260">
        <v>0</v>
      </c>
      <c r="I889" s="261">
        <f>ROUND(E889*H889,2)</f>
        <v>0</v>
      </c>
      <c r="J889" s="260">
        <v>191.5</v>
      </c>
      <c r="K889" s="261">
        <f>ROUND(E889*J889,2)</f>
        <v>191.5</v>
      </c>
      <c r="L889" s="261">
        <v>12</v>
      </c>
      <c r="M889" s="261">
        <f>G889*(1+L889/100)</f>
        <v>214.48000000000002</v>
      </c>
      <c r="N889" s="259">
        <v>0</v>
      </c>
      <c r="O889" s="259">
        <f>ROUND(E889*N889,2)</f>
        <v>0</v>
      </c>
      <c r="P889" s="259">
        <v>0</v>
      </c>
      <c r="Q889" s="259">
        <f>ROUND(E889*P889,2)</f>
        <v>0</v>
      </c>
      <c r="R889" s="261"/>
      <c r="S889" s="261" t="s">
        <v>151</v>
      </c>
      <c r="T889" s="262" t="s">
        <v>151</v>
      </c>
      <c r="U889" s="222">
        <v>0.3</v>
      </c>
      <c r="V889" s="222">
        <f>ROUND(E889*U889,2)</f>
        <v>0.3</v>
      </c>
      <c r="W889" s="222"/>
      <c r="X889" s="222" t="s">
        <v>190</v>
      </c>
      <c r="Y889" s="222" t="s">
        <v>154</v>
      </c>
      <c r="Z889" s="212"/>
      <c r="AA889" s="212"/>
      <c r="AB889" s="212"/>
      <c r="AC889" s="212"/>
      <c r="AD889" s="212"/>
      <c r="AE889" s="212"/>
      <c r="AF889" s="212"/>
      <c r="AG889" s="212" t="s">
        <v>191</v>
      </c>
      <c r="AH889" s="212"/>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1" x14ac:dyDescent="0.2">
      <c r="A890" s="256">
        <v>404</v>
      </c>
      <c r="B890" s="257" t="s">
        <v>1126</v>
      </c>
      <c r="C890" s="264" t="s">
        <v>1127</v>
      </c>
      <c r="D890" s="258" t="s">
        <v>278</v>
      </c>
      <c r="E890" s="259">
        <v>1</v>
      </c>
      <c r="F890" s="260">
        <v>84.5</v>
      </c>
      <c r="G890" s="261">
        <f>ROUND(E890*F890,2)</f>
        <v>84.5</v>
      </c>
      <c r="H890" s="260">
        <v>17.61</v>
      </c>
      <c r="I890" s="261">
        <f>ROUND(E890*H890,2)</f>
        <v>17.61</v>
      </c>
      <c r="J890" s="260">
        <v>66.89</v>
      </c>
      <c r="K890" s="261">
        <f>ROUND(E890*J890,2)</f>
        <v>66.89</v>
      </c>
      <c r="L890" s="261">
        <v>12</v>
      </c>
      <c r="M890" s="261">
        <f>G890*(1+L890/100)</f>
        <v>94.640000000000015</v>
      </c>
      <c r="N890" s="259">
        <v>2.6700000000000001E-3</v>
      </c>
      <c r="O890" s="259">
        <f>ROUND(E890*N890,2)</f>
        <v>0</v>
      </c>
      <c r="P890" s="259">
        <v>0</v>
      </c>
      <c r="Q890" s="259">
        <f>ROUND(E890*P890,2)</f>
        <v>0</v>
      </c>
      <c r="R890" s="261"/>
      <c r="S890" s="261" t="s">
        <v>151</v>
      </c>
      <c r="T890" s="262" t="s">
        <v>151</v>
      </c>
      <c r="U890" s="222">
        <v>0.12</v>
      </c>
      <c r="V890" s="222">
        <f>ROUND(E890*U890,2)</f>
        <v>0.12</v>
      </c>
      <c r="W890" s="222"/>
      <c r="X890" s="222" t="s">
        <v>190</v>
      </c>
      <c r="Y890" s="222" t="s">
        <v>154</v>
      </c>
      <c r="Z890" s="212"/>
      <c r="AA890" s="212"/>
      <c r="AB890" s="212"/>
      <c r="AC890" s="212"/>
      <c r="AD890" s="212"/>
      <c r="AE890" s="212"/>
      <c r="AF890" s="212"/>
      <c r="AG890" s="212" t="s">
        <v>191</v>
      </c>
      <c r="AH890" s="212"/>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1" x14ac:dyDescent="0.2">
      <c r="A891" s="256">
        <v>405</v>
      </c>
      <c r="B891" s="257" t="s">
        <v>1128</v>
      </c>
      <c r="C891" s="264" t="s">
        <v>1129</v>
      </c>
      <c r="D891" s="258" t="s">
        <v>278</v>
      </c>
      <c r="E891" s="259">
        <v>1</v>
      </c>
      <c r="F891" s="260">
        <v>48.2</v>
      </c>
      <c r="G891" s="261">
        <f>ROUND(E891*F891,2)</f>
        <v>48.2</v>
      </c>
      <c r="H891" s="260">
        <v>3.9</v>
      </c>
      <c r="I891" s="261">
        <f>ROUND(E891*H891,2)</f>
        <v>3.9</v>
      </c>
      <c r="J891" s="260">
        <v>44.3</v>
      </c>
      <c r="K891" s="261">
        <f>ROUND(E891*J891,2)</f>
        <v>44.3</v>
      </c>
      <c r="L891" s="261">
        <v>12</v>
      </c>
      <c r="M891" s="261">
        <f>G891*(1+L891/100)</f>
        <v>53.984000000000009</v>
      </c>
      <c r="N891" s="259">
        <v>4.8999999999999998E-4</v>
      </c>
      <c r="O891" s="259">
        <f>ROUND(E891*N891,2)</f>
        <v>0</v>
      </c>
      <c r="P891" s="259">
        <v>0</v>
      </c>
      <c r="Q891" s="259">
        <f>ROUND(E891*P891,2)</f>
        <v>0</v>
      </c>
      <c r="R891" s="261"/>
      <c r="S891" s="261" t="s">
        <v>151</v>
      </c>
      <c r="T891" s="262" t="s">
        <v>151</v>
      </c>
      <c r="U891" s="222">
        <v>6.7000000000000004E-2</v>
      </c>
      <c r="V891" s="222">
        <f>ROUND(E891*U891,2)</f>
        <v>7.0000000000000007E-2</v>
      </c>
      <c r="W891" s="222"/>
      <c r="X891" s="222" t="s">
        <v>190</v>
      </c>
      <c r="Y891" s="222" t="s">
        <v>154</v>
      </c>
      <c r="Z891" s="212"/>
      <c r="AA891" s="212"/>
      <c r="AB891" s="212"/>
      <c r="AC891" s="212"/>
      <c r="AD891" s="212"/>
      <c r="AE891" s="212"/>
      <c r="AF891" s="212"/>
      <c r="AG891" s="212" t="s">
        <v>191</v>
      </c>
      <c r="AH891" s="212"/>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x14ac:dyDescent="0.2">
      <c r="A892" s="229" t="s">
        <v>146</v>
      </c>
      <c r="B892" s="230" t="s">
        <v>113</v>
      </c>
      <c r="C892" s="246" t="s">
        <v>114</v>
      </c>
      <c r="D892" s="231"/>
      <c r="E892" s="232"/>
      <c r="F892" s="233"/>
      <c r="G892" s="233">
        <f>SUMIF(AG893:AG916,"&lt;&gt;NOR",G893:G916)</f>
        <v>50668.2</v>
      </c>
      <c r="H892" s="233"/>
      <c r="I892" s="233">
        <f>SUM(I893:I916)</f>
        <v>0</v>
      </c>
      <c r="J892" s="233"/>
      <c r="K892" s="233">
        <f>SUM(K893:K916)</f>
        <v>50668.2</v>
      </c>
      <c r="L892" s="233"/>
      <c r="M892" s="233">
        <f>SUM(M893:M916)</f>
        <v>56748.383999999991</v>
      </c>
      <c r="N892" s="232"/>
      <c r="O892" s="232">
        <f>SUM(O893:O916)</f>
        <v>0</v>
      </c>
      <c r="P892" s="232"/>
      <c r="Q892" s="232">
        <f>SUM(Q893:Q916)</f>
        <v>0</v>
      </c>
      <c r="R892" s="233"/>
      <c r="S892" s="233"/>
      <c r="T892" s="234"/>
      <c r="U892" s="228"/>
      <c r="V892" s="228">
        <f>SUM(V893:V916)</f>
        <v>3.46</v>
      </c>
      <c r="W892" s="228"/>
      <c r="X892" s="228"/>
      <c r="Y892" s="228"/>
      <c r="AG892" t="s">
        <v>147</v>
      </c>
    </row>
    <row r="893" spans="1:60" ht="22.5" outlineLevel="1" x14ac:dyDescent="0.2">
      <c r="A893" s="256">
        <v>406</v>
      </c>
      <c r="B893" s="257" t="s">
        <v>1130</v>
      </c>
      <c r="C893" s="264" t="s">
        <v>1131</v>
      </c>
      <c r="D893" s="258" t="s">
        <v>914</v>
      </c>
      <c r="E893" s="259">
        <v>1</v>
      </c>
      <c r="F893" s="260">
        <v>1021</v>
      </c>
      <c r="G893" s="261">
        <f>ROUND(E893*F893,2)</f>
        <v>1021</v>
      </c>
      <c r="H893" s="260">
        <v>0</v>
      </c>
      <c r="I893" s="261">
        <f>ROUND(E893*H893,2)</f>
        <v>0</v>
      </c>
      <c r="J893" s="260">
        <v>1021</v>
      </c>
      <c r="K893" s="261">
        <f>ROUND(E893*J893,2)</f>
        <v>1021</v>
      </c>
      <c r="L893" s="261">
        <v>12</v>
      </c>
      <c r="M893" s="261">
        <f>G893*(1+L893/100)</f>
        <v>1143.5200000000002</v>
      </c>
      <c r="N893" s="259">
        <v>0</v>
      </c>
      <c r="O893" s="259">
        <f>ROUND(E893*N893,2)</f>
        <v>0</v>
      </c>
      <c r="P893" s="259">
        <v>0</v>
      </c>
      <c r="Q893" s="259">
        <f>ROUND(E893*P893,2)</f>
        <v>0</v>
      </c>
      <c r="R893" s="261" t="s">
        <v>684</v>
      </c>
      <c r="S893" s="261" t="s">
        <v>151</v>
      </c>
      <c r="T893" s="262" t="s">
        <v>151</v>
      </c>
      <c r="U893" s="222">
        <v>2.0089999999999999</v>
      </c>
      <c r="V893" s="222">
        <f>ROUND(E893*U893,2)</f>
        <v>2.0099999999999998</v>
      </c>
      <c r="W893" s="222"/>
      <c r="X893" s="222" t="s">
        <v>190</v>
      </c>
      <c r="Y893" s="222" t="s">
        <v>154</v>
      </c>
      <c r="Z893" s="212"/>
      <c r="AA893" s="212"/>
      <c r="AB893" s="212"/>
      <c r="AC893" s="212"/>
      <c r="AD893" s="212"/>
      <c r="AE893" s="212"/>
      <c r="AF893" s="212"/>
      <c r="AG893" s="212" t="s">
        <v>191</v>
      </c>
      <c r="AH893" s="212"/>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ht="22.5" outlineLevel="1" x14ac:dyDescent="0.2">
      <c r="A894" s="256">
        <v>407</v>
      </c>
      <c r="B894" s="257" t="s">
        <v>1132</v>
      </c>
      <c r="C894" s="264" t="s">
        <v>1133</v>
      </c>
      <c r="D894" s="258" t="s">
        <v>914</v>
      </c>
      <c r="E894" s="259">
        <v>1</v>
      </c>
      <c r="F894" s="260">
        <v>487.5</v>
      </c>
      <c r="G894" s="261">
        <f>ROUND(E894*F894,2)</f>
        <v>487.5</v>
      </c>
      <c r="H894" s="260">
        <v>0</v>
      </c>
      <c r="I894" s="261">
        <f>ROUND(E894*H894,2)</f>
        <v>0</v>
      </c>
      <c r="J894" s="260">
        <v>487.5</v>
      </c>
      <c r="K894" s="261">
        <f>ROUND(E894*J894,2)</f>
        <v>487.5</v>
      </c>
      <c r="L894" s="261">
        <v>12</v>
      </c>
      <c r="M894" s="261">
        <f>G894*(1+L894/100)</f>
        <v>546</v>
      </c>
      <c r="N894" s="259">
        <v>0</v>
      </c>
      <c r="O894" s="259">
        <f>ROUND(E894*N894,2)</f>
        <v>0</v>
      </c>
      <c r="P894" s="259">
        <v>0</v>
      </c>
      <c r="Q894" s="259">
        <f>ROUND(E894*P894,2)</f>
        <v>0</v>
      </c>
      <c r="R894" s="261" t="s">
        <v>684</v>
      </c>
      <c r="S894" s="261" t="s">
        <v>151</v>
      </c>
      <c r="T894" s="262" t="s">
        <v>151</v>
      </c>
      <c r="U894" s="222">
        <v>0.95899999999999996</v>
      </c>
      <c r="V894" s="222">
        <f>ROUND(E894*U894,2)</f>
        <v>0.96</v>
      </c>
      <c r="W894" s="222"/>
      <c r="X894" s="222" t="s">
        <v>190</v>
      </c>
      <c r="Y894" s="222" t="s">
        <v>154</v>
      </c>
      <c r="Z894" s="212"/>
      <c r="AA894" s="212"/>
      <c r="AB894" s="212"/>
      <c r="AC894" s="212"/>
      <c r="AD894" s="212"/>
      <c r="AE894" s="212"/>
      <c r="AF894" s="212"/>
      <c r="AG894" s="212" t="s">
        <v>191</v>
      </c>
      <c r="AH894" s="212"/>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1" x14ac:dyDescent="0.2">
      <c r="A895" s="236">
        <v>408</v>
      </c>
      <c r="B895" s="237" t="s">
        <v>1134</v>
      </c>
      <c r="C895" s="247" t="s">
        <v>1135</v>
      </c>
      <c r="D895" s="238" t="s">
        <v>914</v>
      </c>
      <c r="E895" s="239">
        <v>1</v>
      </c>
      <c r="F895" s="240">
        <v>330.5</v>
      </c>
      <c r="G895" s="241">
        <f>ROUND(E895*F895,2)</f>
        <v>330.5</v>
      </c>
      <c r="H895" s="240">
        <v>0</v>
      </c>
      <c r="I895" s="241">
        <f>ROUND(E895*H895,2)</f>
        <v>0</v>
      </c>
      <c r="J895" s="240">
        <v>330.5</v>
      </c>
      <c r="K895" s="241">
        <f>ROUND(E895*J895,2)</f>
        <v>330.5</v>
      </c>
      <c r="L895" s="241">
        <v>12</v>
      </c>
      <c r="M895" s="241">
        <f>G895*(1+L895/100)</f>
        <v>370.16</v>
      </c>
      <c r="N895" s="239">
        <v>0</v>
      </c>
      <c r="O895" s="239">
        <f>ROUND(E895*N895,2)</f>
        <v>0</v>
      </c>
      <c r="P895" s="239">
        <v>0</v>
      </c>
      <c r="Q895" s="239">
        <f>ROUND(E895*P895,2)</f>
        <v>0</v>
      </c>
      <c r="R895" s="241" t="s">
        <v>684</v>
      </c>
      <c r="S895" s="241" t="s">
        <v>151</v>
      </c>
      <c r="T895" s="242" t="s">
        <v>151</v>
      </c>
      <c r="U895" s="222">
        <v>0.49</v>
      </c>
      <c r="V895" s="222">
        <f>ROUND(E895*U895,2)</f>
        <v>0.49</v>
      </c>
      <c r="W895" s="222"/>
      <c r="X895" s="222" t="s">
        <v>190</v>
      </c>
      <c r="Y895" s="222" t="s">
        <v>154</v>
      </c>
      <c r="Z895" s="212"/>
      <c r="AA895" s="212"/>
      <c r="AB895" s="212"/>
      <c r="AC895" s="212"/>
      <c r="AD895" s="212"/>
      <c r="AE895" s="212"/>
      <c r="AF895" s="212"/>
      <c r="AG895" s="212" t="s">
        <v>191</v>
      </c>
      <c r="AH895" s="212"/>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2" x14ac:dyDescent="0.2">
      <c r="A896" s="219"/>
      <c r="B896" s="220"/>
      <c r="C896" s="248" t="s">
        <v>1136</v>
      </c>
      <c r="D896" s="243"/>
      <c r="E896" s="243"/>
      <c r="F896" s="243"/>
      <c r="G896" s="243"/>
      <c r="H896" s="222"/>
      <c r="I896" s="222"/>
      <c r="J896" s="222"/>
      <c r="K896" s="222"/>
      <c r="L896" s="222"/>
      <c r="M896" s="222"/>
      <c r="N896" s="221"/>
      <c r="O896" s="221"/>
      <c r="P896" s="221"/>
      <c r="Q896" s="221"/>
      <c r="R896" s="222"/>
      <c r="S896" s="222"/>
      <c r="T896" s="222"/>
      <c r="U896" s="222"/>
      <c r="V896" s="222"/>
      <c r="W896" s="222"/>
      <c r="X896" s="222"/>
      <c r="Y896" s="222"/>
      <c r="Z896" s="212"/>
      <c r="AA896" s="212"/>
      <c r="AB896" s="212"/>
      <c r="AC896" s="212"/>
      <c r="AD896" s="212"/>
      <c r="AE896" s="212"/>
      <c r="AF896" s="212"/>
      <c r="AG896" s="212" t="s">
        <v>157</v>
      </c>
      <c r="AH896" s="212"/>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1" x14ac:dyDescent="0.2">
      <c r="A897" s="256">
        <v>409</v>
      </c>
      <c r="B897" s="257" t="s">
        <v>1137</v>
      </c>
      <c r="C897" s="264" t="s">
        <v>1138</v>
      </c>
      <c r="D897" s="258" t="s">
        <v>914</v>
      </c>
      <c r="E897" s="259">
        <v>1</v>
      </c>
      <c r="F897" s="260">
        <v>28.2</v>
      </c>
      <c r="G897" s="261">
        <f>ROUND(E897*F897,2)</f>
        <v>28.2</v>
      </c>
      <c r="H897" s="260">
        <v>0</v>
      </c>
      <c r="I897" s="261">
        <f>ROUND(E897*H897,2)</f>
        <v>0</v>
      </c>
      <c r="J897" s="260">
        <v>28.2</v>
      </c>
      <c r="K897" s="261">
        <f>ROUND(E897*J897,2)</f>
        <v>28.2</v>
      </c>
      <c r="L897" s="261">
        <v>12</v>
      </c>
      <c r="M897" s="261">
        <f>G897*(1+L897/100)</f>
        <v>31.584000000000003</v>
      </c>
      <c r="N897" s="259">
        <v>0</v>
      </c>
      <c r="O897" s="259">
        <f>ROUND(E897*N897,2)</f>
        <v>0</v>
      </c>
      <c r="P897" s="259">
        <v>0</v>
      </c>
      <c r="Q897" s="259">
        <f>ROUND(E897*P897,2)</f>
        <v>0</v>
      </c>
      <c r="R897" s="261" t="s">
        <v>684</v>
      </c>
      <c r="S897" s="261" t="s">
        <v>151</v>
      </c>
      <c r="T897" s="262" t="s">
        <v>151</v>
      </c>
      <c r="U897" s="222">
        <v>0</v>
      </c>
      <c r="V897" s="222">
        <f>ROUND(E897*U897,2)</f>
        <v>0</v>
      </c>
      <c r="W897" s="222"/>
      <c r="X897" s="222" t="s">
        <v>190</v>
      </c>
      <c r="Y897" s="222" t="s">
        <v>154</v>
      </c>
      <c r="Z897" s="212"/>
      <c r="AA897" s="212"/>
      <c r="AB897" s="212"/>
      <c r="AC897" s="212"/>
      <c r="AD897" s="212"/>
      <c r="AE897" s="212"/>
      <c r="AF897" s="212"/>
      <c r="AG897" s="212" t="s">
        <v>191</v>
      </c>
      <c r="AH897" s="212"/>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outlineLevel="1" x14ac:dyDescent="0.2">
      <c r="A898" s="256">
        <v>410</v>
      </c>
      <c r="B898" s="257" t="s">
        <v>1139</v>
      </c>
      <c r="C898" s="264" t="s">
        <v>1140</v>
      </c>
      <c r="D898" s="258" t="s">
        <v>914</v>
      </c>
      <c r="E898" s="259">
        <v>1</v>
      </c>
      <c r="F898" s="260">
        <v>651</v>
      </c>
      <c r="G898" s="261">
        <f>ROUND(E898*F898,2)</f>
        <v>651</v>
      </c>
      <c r="H898" s="260">
        <v>0</v>
      </c>
      <c r="I898" s="261">
        <f>ROUND(E898*H898,2)</f>
        <v>0</v>
      </c>
      <c r="J898" s="260">
        <v>651</v>
      </c>
      <c r="K898" s="261">
        <f>ROUND(E898*J898,2)</f>
        <v>651</v>
      </c>
      <c r="L898" s="261">
        <v>12</v>
      </c>
      <c r="M898" s="261">
        <f>G898*(1+L898/100)</f>
        <v>729.12000000000012</v>
      </c>
      <c r="N898" s="259">
        <v>0</v>
      </c>
      <c r="O898" s="259">
        <f>ROUND(E898*N898,2)</f>
        <v>0</v>
      </c>
      <c r="P898" s="259">
        <v>0</v>
      </c>
      <c r="Q898" s="259">
        <f>ROUND(E898*P898,2)</f>
        <v>0</v>
      </c>
      <c r="R898" s="261" t="s">
        <v>684</v>
      </c>
      <c r="S898" s="261" t="s">
        <v>151</v>
      </c>
      <c r="T898" s="262" t="s">
        <v>151</v>
      </c>
      <c r="U898" s="222">
        <v>0</v>
      </c>
      <c r="V898" s="222">
        <f>ROUND(E898*U898,2)</f>
        <v>0</v>
      </c>
      <c r="W898" s="222"/>
      <c r="X898" s="222" t="s">
        <v>190</v>
      </c>
      <c r="Y898" s="222" t="s">
        <v>154</v>
      </c>
      <c r="Z898" s="212"/>
      <c r="AA898" s="212"/>
      <c r="AB898" s="212"/>
      <c r="AC898" s="212"/>
      <c r="AD898" s="212"/>
      <c r="AE898" s="212"/>
      <c r="AF898" s="212"/>
      <c r="AG898" s="212" t="s">
        <v>191</v>
      </c>
      <c r="AH898" s="212"/>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1" x14ac:dyDescent="0.2">
      <c r="A899" s="236">
        <v>411</v>
      </c>
      <c r="B899" s="237" t="s">
        <v>1141</v>
      </c>
      <c r="C899" s="247" t="s">
        <v>1142</v>
      </c>
      <c r="D899" s="238" t="s">
        <v>914</v>
      </c>
      <c r="E899" s="239">
        <v>1</v>
      </c>
      <c r="F899" s="240">
        <v>3080</v>
      </c>
      <c r="G899" s="241">
        <f>ROUND(E899*F899,2)</f>
        <v>3080</v>
      </c>
      <c r="H899" s="240">
        <v>0</v>
      </c>
      <c r="I899" s="241">
        <f>ROUND(E899*H899,2)</f>
        <v>0</v>
      </c>
      <c r="J899" s="240">
        <v>3080</v>
      </c>
      <c r="K899" s="241">
        <f>ROUND(E899*J899,2)</f>
        <v>3080</v>
      </c>
      <c r="L899" s="241">
        <v>12</v>
      </c>
      <c r="M899" s="241">
        <f>G899*(1+L899/100)</f>
        <v>3449.6000000000004</v>
      </c>
      <c r="N899" s="239">
        <v>0</v>
      </c>
      <c r="O899" s="239">
        <f>ROUND(E899*N899,2)</f>
        <v>0</v>
      </c>
      <c r="P899" s="239">
        <v>0</v>
      </c>
      <c r="Q899" s="239">
        <f>ROUND(E899*P899,2)</f>
        <v>0</v>
      </c>
      <c r="R899" s="241" t="s">
        <v>684</v>
      </c>
      <c r="S899" s="241" t="s">
        <v>151</v>
      </c>
      <c r="T899" s="242" t="s">
        <v>151</v>
      </c>
      <c r="U899" s="222">
        <v>0</v>
      </c>
      <c r="V899" s="222">
        <f>ROUND(E899*U899,2)</f>
        <v>0</v>
      </c>
      <c r="W899" s="222"/>
      <c r="X899" s="222" t="s">
        <v>190</v>
      </c>
      <c r="Y899" s="222" t="s">
        <v>154</v>
      </c>
      <c r="Z899" s="212"/>
      <c r="AA899" s="212"/>
      <c r="AB899" s="212"/>
      <c r="AC899" s="212"/>
      <c r="AD899" s="212"/>
      <c r="AE899" s="212"/>
      <c r="AF899" s="212"/>
      <c r="AG899" s="212" t="s">
        <v>191</v>
      </c>
      <c r="AH899" s="212"/>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outlineLevel="2" x14ac:dyDescent="0.2">
      <c r="A900" s="219"/>
      <c r="B900" s="220"/>
      <c r="C900" s="248" t="s">
        <v>1143</v>
      </c>
      <c r="D900" s="243"/>
      <c r="E900" s="243"/>
      <c r="F900" s="243"/>
      <c r="G900" s="243"/>
      <c r="H900" s="222"/>
      <c r="I900" s="222"/>
      <c r="J900" s="222"/>
      <c r="K900" s="222"/>
      <c r="L900" s="222"/>
      <c r="M900" s="222"/>
      <c r="N900" s="221"/>
      <c r="O900" s="221"/>
      <c r="P900" s="221"/>
      <c r="Q900" s="221"/>
      <c r="R900" s="222"/>
      <c r="S900" s="222"/>
      <c r="T900" s="222"/>
      <c r="U900" s="222"/>
      <c r="V900" s="222"/>
      <c r="W900" s="222"/>
      <c r="X900" s="222"/>
      <c r="Y900" s="222"/>
      <c r="Z900" s="212"/>
      <c r="AA900" s="212"/>
      <c r="AB900" s="212"/>
      <c r="AC900" s="212"/>
      <c r="AD900" s="212"/>
      <c r="AE900" s="212"/>
      <c r="AF900" s="212"/>
      <c r="AG900" s="212" t="s">
        <v>157</v>
      </c>
      <c r="AH900" s="212"/>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1" x14ac:dyDescent="0.2">
      <c r="A901" s="236">
        <v>412</v>
      </c>
      <c r="B901" s="237" t="s">
        <v>1144</v>
      </c>
      <c r="C901" s="247" t="s">
        <v>1145</v>
      </c>
      <c r="D901" s="238" t="s">
        <v>914</v>
      </c>
      <c r="E901" s="239">
        <v>1</v>
      </c>
      <c r="F901" s="240">
        <v>3080</v>
      </c>
      <c r="G901" s="241">
        <f>ROUND(E901*F901,2)</f>
        <v>3080</v>
      </c>
      <c r="H901" s="240">
        <v>0</v>
      </c>
      <c r="I901" s="241">
        <f>ROUND(E901*H901,2)</f>
        <v>0</v>
      </c>
      <c r="J901" s="240">
        <v>3080</v>
      </c>
      <c r="K901" s="241">
        <f>ROUND(E901*J901,2)</f>
        <v>3080</v>
      </c>
      <c r="L901" s="241">
        <v>12</v>
      </c>
      <c r="M901" s="241">
        <f>G901*(1+L901/100)</f>
        <v>3449.6000000000004</v>
      </c>
      <c r="N901" s="239">
        <v>0</v>
      </c>
      <c r="O901" s="239">
        <f>ROUND(E901*N901,2)</f>
        <v>0</v>
      </c>
      <c r="P901" s="239">
        <v>0</v>
      </c>
      <c r="Q901" s="239">
        <f>ROUND(E901*P901,2)</f>
        <v>0</v>
      </c>
      <c r="R901" s="241" t="s">
        <v>684</v>
      </c>
      <c r="S901" s="241" t="s">
        <v>151</v>
      </c>
      <c r="T901" s="242" t="s">
        <v>151</v>
      </c>
      <c r="U901" s="222">
        <v>0</v>
      </c>
      <c r="V901" s="222">
        <f>ROUND(E901*U901,2)</f>
        <v>0</v>
      </c>
      <c r="W901" s="222"/>
      <c r="X901" s="222" t="s">
        <v>190</v>
      </c>
      <c r="Y901" s="222" t="s">
        <v>154</v>
      </c>
      <c r="Z901" s="212"/>
      <c r="AA901" s="212"/>
      <c r="AB901" s="212"/>
      <c r="AC901" s="212"/>
      <c r="AD901" s="212"/>
      <c r="AE901" s="212"/>
      <c r="AF901" s="212"/>
      <c r="AG901" s="212" t="s">
        <v>191</v>
      </c>
      <c r="AH901" s="212"/>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2" x14ac:dyDescent="0.2">
      <c r="A902" s="219"/>
      <c r="B902" s="220"/>
      <c r="C902" s="248" t="s">
        <v>1143</v>
      </c>
      <c r="D902" s="243"/>
      <c r="E902" s="243"/>
      <c r="F902" s="243"/>
      <c r="G902" s="243"/>
      <c r="H902" s="222"/>
      <c r="I902" s="222"/>
      <c r="J902" s="222"/>
      <c r="K902" s="222"/>
      <c r="L902" s="222"/>
      <c r="M902" s="222"/>
      <c r="N902" s="221"/>
      <c r="O902" s="221"/>
      <c r="P902" s="221"/>
      <c r="Q902" s="221"/>
      <c r="R902" s="222"/>
      <c r="S902" s="222"/>
      <c r="T902" s="222"/>
      <c r="U902" s="222"/>
      <c r="V902" s="222"/>
      <c r="W902" s="222"/>
      <c r="X902" s="222"/>
      <c r="Y902" s="222"/>
      <c r="Z902" s="212"/>
      <c r="AA902" s="212"/>
      <c r="AB902" s="212"/>
      <c r="AC902" s="212"/>
      <c r="AD902" s="212"/>
      <c r="AE902" s="212"/>
      <c r="AF902" s="212"/>
      <c r="AG902" s="212" t="s">
        <v>157</v>
      </c>
      <c r="AH902" s="212"/>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outlineLevel="1" x14ac:dyDescent="0.2">
      <c r="A903" s="236">
        <v>413</v>
      </c>
      <c r="B903" s="237" t="s">
        <v>1146</v>
      </c>
      <c r="C903" s="247" t="s">
        <v>1147</v>
      </c>
      <c r="D903" s="238" t="s">
        <v>914</v>
      </c>
      <c r="E903" s="239">
        <v>1</v>
      </c>
      <c r="F903" s="240">
        <v>6485</v>
      </c>
      <c r="G903" s="241">
        <f>ROUND(E903*F903,2)</f>
        <v>6485</v>
      </c>
      <c r="H903" s="240">
        <v>0</v>
      </c>
      <c r="I903" s="241">
        <f>ROUND(E903*H903,2)</f>
        <v>0</v>
      </c>
      <c r="J903" s="240">
        <v>6485</v>
      </c>
      <c r="K903" s="241">
        <f>ROUND(E903*J903,2)</f>
        <v>6485</v>
      </c>
      <c r="L903" s="241">
        <v>12</v>
      </c>
      <c r="M903" s="241">
        <f>G903*(1+L903/100)</f>
        <v>7263.2000000000007</v>
      </c>
      <c r="N903" s="239">
        <v>0</v>
      </c>
      <c r="O903" s="239">
        <f>ROUND(E903*N903,2)</f>
        <v>0</v>
      </c>
      <c r="P903" s="239">
        <v>0</v>
      </c>
      <c r="Q903" s="239">
        <f>ROUND(E903*P903,2)</f>
        <v>0</v>
      </c>
      <c r="R903" s="241" t="s">
        <v>684</v>
      </c>
      <c r="S903" s="241" t="s">
        <v>151</v>
      </c>
      <c r="T903" s="242" t="s">
        <v>151</v>
      </c>
      <c r="U903" s="222">
        <v>0</v>
      </c>
      <c r="V903" s="222">
        <f>ROUND(E903*U903,2)</f>
        <v>0</v>
      </c>
      <c r="W903" s="222"/>
      <c r="X903" s="222" t="s">
        <v>190</v>
      </c>
      <c r="Y903" s="222" t="s">
        <v>154</v>
      </c>
      <c r="Z903" s="212"/>
      <c r="AA903" s="212"/>
      <c r="AB903" s="212"/>
      <c r="AC903" s="212"/>
      <c r="AD903" s="212"/>
      <c r="AE903" s="212"/>
      <c r="AF903" s="212"/>
      <c r="AG903" s="212" t="s">
        <v>191</v>
      </c>
      <c r="AH903" s="212"/>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2" x14ac:dyDescent="0.2">
      <c r="A904" s="219"/>
      <c r="B904" s="220"/>
      <c r="C904" s="248" t="s">
        <v>1148</v>
      </c>
      <c r="D904" s="243"/>
      <c r="E904" s="243"/>
      <c r="F904" s="243"/>
      <c r="G904" s="243"/>
      <c r="H904" s="222"/>
      <c r="I904" s="222"/>
      <c r="J904" s="222"/>
      <c r="K904" s="222"/>
      <c r="L904" s="222"/>
      <c r="M904" s="222"/>
      <c r="N904" s="221"/>
      <c r="O904" s="221"/>
      <c r="P904" s="221"/>
      <c r="Q904" s="221"/>
      <c r="R904" s="222"/>
      <c r="S904" s="222"/>
      <c r="T904" s="222"/>
      <c r="U904" s="222"/>
      <c r="V904" s="222"/>
      <c r="W904" s="222"/>
      <c r="X904" s="222"/>
      <c r="Y904" s="222"/>
      <c r="Z904" s="212"/>
      <c r="AA904" s="212"/>
      <c r="AB904" s="212"/>
      <c r="AC904" s="212"/>
      <c r="AD904" s="212"/>
      <c r="AE904" s="212"/>
      <c r="AF904" s="212"/>
      <c r="AG904" s="212" t="s">
        <v>157</v>
      </c>
      <c r="AH904" s="212"/>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1" x14ac:dyDescent="0.2">
      <c r="A905" s="236">
        <v>414</v>
      </c>
      <c r="B905" s="237" t="s">
        <v>1149</v>
      </c>
      <c r="C905" s="247" t="s">
        <v>1150</v>
      </c>
      <c r="D905" s="238" t="s">
        <v>914</v>
      </c>
      <c r="E905" s="239">
        <v>1</v>
      </c>
      <c r="F905" s="240">
        <v>6485</v>
      </c>
      <c r="G905" s="241">
        <f>ROUND(E905*F905,2)</f>
        <v>6485</v>
      </c>
      <c r="H905" s="240">
        <v>0</v>
      </c>
      <c r="I905" s="241">
        <f>ROUND(E905*H905,2)</f>
        <v>0</v>
      </c>
      <c r="J905" s="240">
        <v>6485</v>
      </c>
      <c r="K905" s="241">
        <f>ROUND(E905*J905,2)</f>
        <v>6485</v>
      </c>
      <c r="L905" s="241">
        <v>12</v>
      </c>
      <c r="M905" s="241">
        <f>G905*(1+L905/100)</f>
        <v>7263.2000000000007</v>
      </c>
      <c r="N905" s="239">
        <v>0</v>
      </c>
      <c r="O905" s="239">
        <f>ROUND(E905*N905,2)</f>
        <v>0</v>
      </c>
      <c r="P905" s="239">
        <v>0</v>
      </c>
      <c r="Q905" s="239">
        <f>ROUND(E905*P905,2)</f>
        <v>0</v>
      </c>
      <c r="R905" s="241" t="s">
        <v>684</v>
      </c>
      <c r="S905" s="241" t="s">
        <v>151</v>
      </c>
      <c r="T905" s="242" t="s">
        <v>151</v>
      </c>
      <c r="U905" s="222">
        <v>0</v>
      </c>
      <c r="V905" s="222">
        <f>ROUND(E905*U905,2)</f>
        <v>0</v>
      </c>
      <c r="W905" s="222"/>
      <c r="X905" s="222" t="s">
        <v>190</v>
      </c>
      <c r="Y905" s="222" t="s">
        <v>154</v>
      </c>
      <c r="Z905" s="212"/>
      <c r="AA905" s="212"/>
      <c r="AB905" s="212"/>
      <c r="AC905" s="212"/>
      <c r="AD905" s="212"/>
      <c r="AE905" s="212"/>
      <c r="AF905" s="212"/>
      <c r="AG905" s="212" t="s">
        <v>191</v>
      </c>
      <c r="AH905" s="212"/>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2" x14ac:dyDescent="0.2">
      <c r="A906" s="219"/>
      <c r="B906" s="220"/>
      <c r="C906" s="248" t="s">
        <v>1143</v>
      </c>
      <c r="D906" s="243"/>
      <c r="E906" s="243"/>
      <c r="F906" s="243"/>
      <c r="G906" s="243"/>
      <c r="H906" s="222"/>
      <c r="I906" s="222"/>
      <c r="J906" s="222"/>
      <c r="K906" s="222"/>
      <c r="L906" s="222"/>
      <c r="M906" s="222"/>
      <c r="N906" s="221"/>
      <c r="O906" s="221"/>
      <c r="P906" s="221"/>
      <c r="Q906" s="221"/>
      <c r="R906" s="222"/>
      <c r="S906" s="222"/>
      <c r="T906" s="222"/>
      <c r="U906" s="222"/>
      <c r="V906" s="222"/>
      <c r="W906" s="222"/>
      <c r="X906" s="222"/>
      <c r="Y906" s="222"/>
      <c r="Z906" s="212"/>
      <c r="AA906" s="212"/>
      <c r="AB906" s="212"/>
      <c r="AC906" s="212"/>
      <c r="AD906" s="212"/>
      <c r="AE906" s="212"/>
      <c r="AF906" s="212"/>
      <c r="AG906" s="212" t="s">
        <v>157</v>
      </c>
      <c r="AH906" s="212"/>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outlineLevel="1" x14ac:dyDescent="0.2">
      <c r="A907" s="236">
        <v>415</v>
      </c>
      <c r="B907" s="237" t="s">
        <v>1151</v>
      </c>
      <c r="C907" s="247" t="s">
        <v>1152</v>
      </c>
      <c r="D907" s="238" t="s">
        <v>914</v>
      </c>
      <c r="E907" s="239">
        <v>1</v>
      </c>
      <c r="F907" s="240">
        <v>3080</v>
      </c>
      <c r="G907" s="241">
        <f>ROUND(E907*F907,2)</f>
        <v>3080</v>
      </c>
      <c r="H907" s="240">
        <v>0</v>
      </c>
      <c r="I907" s="241">
        <f>ROUND(E907*H907,2)</f>
        <v>0</v>
      </c>
      <c r="J907" s="240">
        <v>3080</v>
      </c>
      <c r="K907" s="241">
        <f>ROUND(E907*J907,2)</f>
        <v>3080</v>
      </c>
      <c r="L907" s="241">
        <v>12</v>
      </c>
      <c r="M907" s="241">
        <f>G907*(1+L907/100)</f>
        <v>3449.6000000000004</v>
      </c>
      <c r="N907" s="239">
        <v>0</v>
      </c>
      <c r="O907" s="239">
        <f>ROUND(E907*N907,2)</f>
        <v>0</v>
      </c>
      <c r="P907" s="239">
        <v>0</v>
      </c>
      <c r="Q907" s="239">
        <f>ROUND(E907*P907,2)</f>
        <v>0</v>
      </c>
      <c r="R907" s="241" t="s">
        <v>684</v>
      </c>
      <c r="S907" s="241" t="s">
        <v>151</v>
      </c>
      <c r="T907" s="242" t="s">
        <v>151</v>
      </c>
      <c r="U907" s="222">
        <v>0</v>
      </c>
      <c r="V907" s="222">
        <f>ROUND(E907*U907,2)</f>
        <v>0</v>
      </c>
      <c r="W907" s="222"/>
      <c r="X907" s="222" t="s">
        <v>190</v>
      </c>
      <c r="Y907" s="222" t="s">
        <v>154</v>
      </c>
      <c r="Z907" s="212"/>
      <c r="AA907" s="212"/>
      <c r="AB907" s="212"/>
      <c r="AC907" s="212"/>
      <c r="AD907" s="212"/>
      <c r="AE907" s="212"/>
      <c r="AF907" s="212"/>
      <c r="AG907" s="212" t="s">
        <v>191</v>
      </c>
      <c r="AH907" s="212"/>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2" x14ac:dyDescent="0.2">
      <c r="A908" s="219"/>
      <c r="B908" s="220"/>
      <c r="C908" s="248" t="s">
        <v>1143</v>
      </c>
      <c r="D908" s="243"/>
      <c r="E908" s="243"/>
      <c r="F908" s="243"/>
      <c r="G908" s="243"/>
      <c r="H908" s="222"/>
      <c r="I908" s="222"/>
      <c r="J908" s="222"/>
      <c r="K908" s="222"/>
      <c r="L908" s="222"/>
      <c r="M908" s="222"/>
      <c r="N908" s="221"/>
      <c r="O908" s="221"/>
      <c r="P908" s="221"/>
      <c r="Q908" s="221"/>
      <c r="R908" s="222"/>
      <c r="S908" s="222"/>
      <c r="T908" s="222"/>
      <c r="U908" s="222"/>
      <c r="V908" s="222"/>
      <c r="W908" s="222"/>
      <c r="X908" s="222"/>
      <c r="Y908" s="222"/>
      <c r="Z908" s="212"/>
      <c r="AA908" s="212"/>
      <c r="AB908" s="212"/>
      <c r="AC908" s="212"/>
      <c r="AD908" s="212"/>
      <c r="AE908" s="212"/>
      <c r="AF908" s="212"/>
      <c r="AG908" s="212" t="s">
        <v>157</v>
      </c>
      <c r="AH908" s="212"/>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1" x14ac:dyDescent="0.2">
      <c r="A909" s="236">
        <v>416</v>
      </c>
      <c r="B909" s="237" t="s">
        <v>1153</v>
      </c>
      <c r="C909" s="247" t="s">
        <v>1154</v>
      </c>
      <c r="D909" s="238" t="s">
        <v>914</v>
      </c>
      <c r="E909" s="239">
        <v>1</v>
      </c>
      <c r="F909" s="240">
        <v>6485</v>
      </c>
      <c r="G909" s="241">
        <f>ROUND(E909*F909,2)</f>
        <v>6485</v>
      </c>
      <c r="H909" s="240">
        <v>0</v>
      </c>
      <c r="I909" s="241">
        <f>ROUND(E909*H909,2)</f>
        <v>0</v>
      </c>
      <c r="J909" s="240">
        <v>6485</v>
      </c>
      <c r="K909" s="241">
        <f>ROUND(E909*J909,2)</f>
        <v>6485</v>
      </c>
      <c r="L909" s="241">
        <v>12</v>
      </c>
      <c r="M909" s="241">
        <f>G909*(1+L909/100)</f>
        <v>7263.2000000000007</v>
      </c>
      <c r="N909" s="239">
        <v>0</v>
      </c>
      <c r="O909" s="239">
        <f>ROUND(E909*N909,2)</f>
        <v>0</v>
      </c>
      <c r="P909" s="239">
        <v>0</v>
      </c>
      <c r="Q909" s="239">
        <f>ROUND(E909*P909,2)</f>
        <v>0</v>
      </c>
      <c r="R909" s="241" t="s">
        <v>684</v>
      </c>
      <c r="S909" s="241" t="s">
        <v>151</v>
      </c>
      <c r="T909" s="242" t="s">
        <v>151</v>
      </c>
      <c r="U909" s="222">
        <v>0</v>
      </c>
      <c r="V909" s="222">
        <f>ROUND(E909*U909,2)</f>
        <v>0</v>
      </c>
      <c r="W909" s="222"/>
      <c r="X909" s="222" t="s">
        <v>190</v>
      </c>
      <c r="Y909" s="222" t="s">
        <v>154</v>
      </c>
      <c r="Z909" s="212"/>
      <c r="AA909" s="212"/>
      <c r="AB909" s="212"/>
      <c r="AC909" s="212"/>
      <c r="AD909" s="212"/>
      <c r="AE909" s="212"/>
      <c r="AF909" s="212"/>
      <c r="AG909" s="212" t="s">
        <v>191</v>
      </c>
      <c r="AH909" s="212"/>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2" x14ac:dyDescent="0.2">
      <c r="A910" s="219"/>
      <c r="B910" s="220"/>
      <c r="C910" s="248" t="s">
        <v>1155</v>
      </c>
      <c r="D910" s="243"/>
      <c r="E910" s="243"/>
      <c r="F910" s="243"/>
      <c r="G910" s="243"/>
      <c r="H910" s="222"/>
      <c r="I910" s="222"/>
      <c r="J910" s="222"/>
      <c r="K910" s="222"/>
      <c r="L910" s="222"/>
      <c r="M910" s="222"/>
      <c r="N910" s="221"/>
      <c r="O910" s="221"/>
      <c r="P910" s="221"/>
      <c r="Q910" s="221"/>
      <c r="R910" s="222"/>
      <c r="S910" s="222"/>
      <c r="T910" s="222"/>
      <c r="U910" s="222"/>
      <c r="V910" s="222"/>
      <c r="W910" s="222"/>
      <c r="X910" s="222"/>
      <c r="Y910" s="222"/>
      <c r="Z910" s="212"/>
      <c r="AA910" s="212"/>
      <c r="AB910" s="212"/>
      <c r="AC910" s="212"/>
      <c r="AD910" s="212"/>
      <c r="AE910" s="212"/>
      <c r="AF910" s="212"/>
      <c r="AG910" s="212" t="s">
        <v>157</v>
      </c>
      <c r="AH910" s="212"/>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1" x14ac:dyDescent="0.2">
      <c r="A911" s="236">
        <v>417</v>
      </c>
      <c r="B911" s="237" t="s">
        <v>1156</v>
      </c>
      <c r="C911" s="247" t="s">
        <v>1157</v>
      </c>
      <c r="D911" s="238" t="s">
        <v>914</v>
      </c>
      <c r="E911" s="239">
        <v>1</v>
      </c>
      <c r="F911" s="240">
        <v>6485</v>
      </c>
      <c r="G911" s="241">
        <f>ROUND(E911*F911,2)</f>
        <v>6485</v>
      </c>
      <c r="H911" s="240">
        <v>0</v>
      </c>
      <c r="I911" s="241">
        <f>ROUND(E911*H911,2)</f>
        <v>0</v>
      </c>
      <c r="J911" s="240">
        <v>6485</v>
      </c>
      <c r="K911" s="241">
        <f>ROUND(E911*J911,2)</f>
        <v>6485</v>
      </c>
      <c r="L911" s="241">
        <v>12</v>
      </c>
      <c r="M911" s="241">
        <f>G911*(1+L911/100)</f>
        <v>7263.2000000000007</v>
      </c>
      <c r="N911" s="239">
        <v>0</v>
      </c>
      <c r="O911" s="239">
        <f>ROUND(E911*N911,2)</f>
        <v>0</v>
      </c>
      <c r="P911" s="239">
        <v>0</v>
      </c>
      <c r="Q911" s="239">
        <f>ROUND(E911*P911,2)</f>
        <v>0</v>
      </c>
      <c r="R911" s="241" t="s">
        <v>684</v>
      </c>
      <c r="S911" s="241" t="s">
        <v>151</v>
      </c>
      <c r="T911" s="242" t="s">
        <v>151</v>
      </c>
      <c r="U911" s="222">
        <v>0</v>
      </c>
      <c r="V911" s="222">
        <f>ROUND(E911*U911,2)</f>
        <v>0</v>
      </c>
      <c r="W911" s="222"/>
      <c r="X911" s="222" t="s">
        <v>190</v>
      </c>
      <c r="Y911" s="222" t="s">
        <v>154</v>
      </c>
      <c r="Z911" s="212"/>
      <c r="AA911" s="212"/>
      <c r="AB911" s="212"/>
      <c r="AC911" s="212"/>
      <c r="AD911" s="212"/>
      <c r="AE911" s="212"/>
      <c r="AF911" s="212"/>
      <c r="AG911" s="212" t="s">
        <v>191</v>
      </c>
      <c r="AH911" s="212"/>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2" x14ac:dyDescent="0.2">
      <c r="A912" s="219"/>
      <c r="B912" s="220"/>
      <c r="C912" s="248" t="s">
        <v>1155</v>
      </c>
      <c r="D912" s="243"/>
      <c r="E912" s="243"/>
      <c r="F912" s="243"/>
      <c r="G912" s="243"/>
      <c r="H912" s="222"/>
      <c r="I912" s="222"/>
      <c r="J912" s="222"/>
      <c r="K912" s="222"/>
      <c r="L912" s="222"/>
      <c r="M912" s="222"/>
      <c r="N912" s="221"/>
      <c r="O912" s="221"/>
      <c r="P912" s="221"/>
      <c r="Q912" s="221"/>
      <c r="R912" s="222"/>
      <c r="S912" s="222"/>
      <c r="T912" s="222"/>
      <c r="U912" s="222"/>
      <c r="V912" s="222"/>
      <c r="W912" s="222"/>
      <c r="X912" s="222"/>
      <c r="Y912" s="222"/>
      <c r="Z912" s="212"/>
      <c r="AA912" s="212"/>
      <c r="AB912" s="212"/>
      <c r="AC912" s="212"/>
      <c r="AD912" s="212"/>
      <c r="AE912" s="212"/>
      <c r="AF912" s="212"/>
      <c r="AG912" s="212" t="s">
        <v>157</v>
      </c>
      <c r="AH912" s="212"/>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1" x14ac:dyDescent="0.2">
      <c r="A913" s="236">
        <v>418</v>
      </c>
      <c r="B913" s="237" t="s">
        <v>1158</v>
      </c>
      <c r="C913" s="247" t="s">
        <v>1159</v>
      </c>
      <c r="D913" s="238" t="s">
        <v>914</v>
      </c>
      <c r="E913" s="239">
        <v>1</v>
      </c>
      <c r="F913" s="240">
        <v>6485</v>
      </c>
      <c r="G913" s="241">
        <f>ROUND(E913*F913,2)</f>
        <v>6485</v>
      </c>
      <c r="H913" s="240">
        <v>0</v>
      </c>
      <c r="I913" s="241">
        <f>ROUND(E913*H913,2)</f>
        <v>0</v>
      </c>
      <c r="J913" s="240">
        <v>6485</v>
      </c>
      <c r="K913" s="241">
        <f>ROUND(E913*J913,2)</f>
        <v>6485</v>
      </c>
      <c r="L913" s="241">
        <v>12</v>
      </c>
      <c r="M913" s="241">
        <f>G913*(1+L913/100)</f>
        <v>7263.2000000000007</v>
      </c>
      <c r="N913" s="239">
        <v>0</v>
      </c>
      <c r="O913" s="239">
        <f>ROUND(E913*N913,2)</f>
        <v>0</v>
      </c>
      <c r="P913" s="239">
        <v>0</v>
      </c>
      <c r="Q913" s="239">
        <f>ROUND(E913*P913,2)</f>
        <v>0</v>
      </c>
      <c r="R913" s="241" t="s">
        <v>684</v>
      </c>
      <c r="S913" s="241" t="s">
        <v>151</v>
      </c>
      <c r="T913" s="242" t="s">
        <v>151</v>
      </c>
      <c r="U913" s="222">
        <v>0</v>
      </c>
      <c r="V913" s="222">
        <f>ROUND(E913*U913,2)</f>
        <v>0</v>
      </c>
      <c r="W913" s="222"/>
      <c r="X913" s="222" t="s">
        <v>190</v>
      </c>
      <c r="Y913" s="222" t="s">
        <v>154</v>
      </c>
      <c r="Z913" s="212"/>
      <c r="AA913" s="212"/>
      <c r="AB913" s="212"/>
      <c r="AC913" s="212"/>
      <c r="AD913" s="212"/>
      <c r="AE913" s="212"/>
      <c r="AF913" s="212"/>
      <c r="AG913" s="212" t="s">
        <v>191</v>
      </c>
      <c r="AH913" s="212"/>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2" x14ac:dyDescent="0.2">
      <c r="A914" s="219"/>
      <c r="B914" s="220"/>
      <c r="C914" s="248" t="s">
        <v>1155</v>
      </c>
      <c r="D914" s="243"/>
      <c r="E914" s="243"/>
      <c r="F914" s="243"/>
      <c r="G914" s="243"/>
      <c r="H914" s="222"/>
      <c r="I914" s="222"/>
      <c r="J914" s="222"/>
      <c r="K914" s="222"/>
      <c r="L914" s="222"/>
      <c r="M914" s="222"/>
      <c r="N914" s="221"/>
      <c r="O914" s="221"/>
      <c r="P914" s="221"/>
      <c r="Q914" s="221"/>
      <c r="R914" s="222"/>
      <c r="S914" s="222"/>
      <c r="T914" s="222"/>
      <c r="U914" s="222"/>
      <c r="V914" s="222"/>
      <c r="W914" s="222"/>
      <c r="X914" s="222"/>
      <c r="Y914" s="222"/>
      <c r="Z914" s="212"/>
      <c r="AA914" s="212"/>
      <c r="AB914" s="212"/>
      <c r="AC914" s="212"/>
      <c r="AD914" s="212"/>
      <c r="AE914" s="212"/>
      <c r="AF914" s="212"/>
      <c r="AG914" s="212" t="s">
        <v>157</v>
      </c>
      <c r="AH914" s="212"/>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1" x14ac:dyDescent="0.2">
      <c r="A915" s="236">
        <v>419</v>
      </c>
      <c r="B915" s="237" t="s">
        <v>1160</v>
      </c>
      <c r="C915" s="247" t="s">
        <v>1161</v>
      </c>
      <c r="D915" s="238" t="s">
        <v>914</v>
      </c>
      <c r="E915" s="239">
        <v>1</v>
      </c>
      <c r="F915" s="240">
        <v>6485</v>
      </c>
      <c r="G915" s="241">
        <f>ROUND(E915*F915,2)</f>
        <v>6485</v>
      </c>
      <c r="H915" s="240">
        <v>0</v>
      </c>
      <c r="I915" s="241">
        <f>ROUND(E915*H915,2)</f>
        <v>0</v>
      </c>
      <c r="J915" s="240">
        <v>6485</v>
      </c>
      <c r="K915" s="241">
        <f>ROUND(E915*J915,2)</f>
        <v>6485</v>
      </c>
      <c r="L915" s="241">
        <v>12</v>
      </c>
      <c r="M915" s="241">
        <f>G915*(1+L915/100)</f>
        <v>7263.2000000000007</v>
      </c>
      <c r="N915" s="239">
        <v>0</v>
      </c>
      <c r="O915" s="239">
        <f>ROUND(E915*N915,2)</f>
        <v>0</v>
      </c>
      <c r="P915" s="239">
        <v>0</v>
      </c>
      <c r="Q915" s="239">
        <f>ROUND(E915*P915,2)</f>
        <v>0</v>
      </c>
      <c r="R915" s="241" t="s">
        <v>684</v>
      </c>
      <c r="S915" s="241" t="s">
        <v>151</v>
      </c>
      <c r="T915" s="242" t="s">
        <v>151</v>
      </c>
      <c r="U915" s="222">
        <v>0</v>
      </c>
      <c r="V915" s="222">
        <f>ROUND(E915*U915,2)</f>
        <v>0</v>
      </c>
      <c r="W915" s="222"/>
      <c r="X915" s="222" t="s">
        <v>190</v>
      </c>
      <c r="Y915" s="222" t="s">
        <v>154</v>
      </c>
      <c r="Z915" s="212"/>
      <c r="AA915" s="212"/>
      <c r="AB915" s="212"/>
      <c r="AC915" s="212"/>
      <c r="AD915" s="212"/>
      <c r="AE915" s="212"/>
      <c r="AF915" s="212"/>
      <c r="AG915" s="212" t="s">
        <v>191</v>
      </c>
      <c r="AH915" s="212"/>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outlineLevel="2" x14ac:dyDescent="0.2">
      <c r="A916" s="219"/>
      <c r="B916" s="220"/>
      <c r="C916" s="248" t="s">
        <v>1162</v>
      </c>
      <c r="D916" s="243"/>
      <c r="E916" s="243"/>
      <c r="F916" s="243"/>
      <c r="G916" s="243"/>
      <c r="H916" s="222"/>
      <c r="I916" s="222"/>
      <c r="J916" s="222"/>
      <c r="K916" s="222"/>
      <c r="L916" s="222"/>
      <c r="M916" s="222"/>
      <c r="N916" s="221"/>
      <c r="O916" s="221"/>
      <c r="P916" s="221"/>
      <c r="Q916" s="221"/>
      <c r="R916" s="222"/>
      <c r="S916" s="222"/>
      <c r="T916" s="222"/>
      <c r="U916" s="222"/>
      <c r="V916" s="222"/>
      <c r="W916" s="222"/>
      <c r="X916" s="222"/>
      <c r="Y916" s="222"/>
      <c r="Z916" s="212"/>
      <c r="AA916" s="212"/>
      <c r="AB916" s="212"/>
      <c r="AC916" s="212"/>
      <c r="AD916" s="212"/>
      <c r="AE916" s="212"/>
      <c r="AF916" s="212"/>
      <c r="AG916" s="212" t="s">
        <v>157</v>
      </c>
      <c r="AH916" s="212"/>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x14ac:dyDescent="0.2">
      <c r="A917" s="3"/>
      <c r="B917" s="4"/>
      <c r="C917" s="252"/>
      <c r="D917" s="6"/>
      <c r="E917" s="3"/>
      <c r="F917" s="3"/>
      <c r="G917" s="3"/>
      <c r="H917" s="3"/>
      <c r="I917" s="3"/>
      <c r="J917" s="3"/>
      <c r="K917" s="3"/>
      <c r="L917" s="3"/>
      <c r="M917" s="3"/>
      <c r="N917" s="3"/>
      <c r="O917" s="3"/>
      <c r="P917" s="3"/>
      <c r="Q917" s="3"/>
      <c r="R917" s="3"/>
      <c r="S917" s="3"/>
      <c r="T917" s="3"/>
      <c r="U917" s="3"/>
      <c r="V917" s="3"/>
      <c r="W917" s="3"/>
      <c r="X917" s="3"/>
      <c r="Y917" s="3"/>
      <c r="AE917">
        <v>12</v>
      </c>
      <c r="AF917">
        <v>21</v>
      </c>
      <c r="AG917" t="s">
        <v>132</v>
      </c>
    </row>
    <row r="918" spans="1:60" x14ac:dyDescent="0.2">
      <c r="A918" s="215"/>
      <c r="B918" s="216" t="s">
        <v>29</v>
      </c>
      <c r="C918" s="253"/>
      <c r="D918" s="217"/>
      <c r="E918" s="218"/>
      <c r="F918" s="218"/>
      <c r="G918" s="235">
        <f>G8+G52+G105+G268+G271+G301+G389+G405+G418+G436+G445+G561+G747+G754+G767+G774+G805+G828+G847+G863+G874+G888+G892</f>
        <v>547427.54</v>
      </c>
      <c r="H918" s="3"/>
      <c r="I918" s="3"/>
      <c r="J918" s="3"/>
      <c r="K918" s="3"/>
      <c r="L918" s="3"/>
      <c r="M918" s="3"/>
      <c r="N918" s="3"/>
      <c r="O918" s="3"/>
      <c r="P918" s="3"/>
      <c r="Q918" s="3"/>
      <c r="R918" s="3"/>
      <c r="S918" s="3"/>
      <c r="T918" s="3"/>
      <c r="U918" s="3"/>
      <c r="V918" s="3"/>
      <c r="W918" s="3"/>
      <c r="X918" s="3"/>
      <c r="Y918" s="3"/>
      <c r="AE918">
        <f>SUMIF(L7:L916,AE917,G7:G916)</f>
        <v>547427.54</v>
      </c>
      <c r="AF918">
        <f>SUMIF(L7:L916,AF917,G7:G916)</f>
        <v>0</v>
      </c>
      <c r="AG918" t="s">
        <v>182</v>
      </c>
    </row>
    <row r="919" spans="1:60" x14ac:dyDescent="0.2">
      <c r="C919" s="254"/>
      <c r="D919" s="10"/>
      <c r="AG919" t="s">
        <v>184</v>
      </c>
    </row>
    <row r="920" spans="1:60" x14ac:dyDescent="0.2">
      <c r="D920" s="10"/>
    </row>
    <row r="921" spans="1:60" x14ac:dyDescent="0.2">
      <c r="D921" s="10"/>
    </row>
    <row r="922" spans="1:60" x14ac:dyDescent="0.2">
      <c r="D922" s="10"/>
    </row>
    <row r="923" spans="1:60" x14ac:dyDescent="0.2">
      <c r="D923" s="10"/>
    </row>
    <row r="924" spans="1:60" x14ac:dyDescent="0.2">
      <c r="D924" s="10"/>
    </row>
    <row r="925" spans="1:60" x14ac:dyDescent="0.2">
      <c r="D925" s="10"/>
    </row>
    <row r="926" spans="1:60" x14ac:dyDescent="0.2">
      <c r="D926" s="10"/>
    </row>
    <row r="927" spans="1:60" x14ac:dyDescent="0.2">
      <c r="D927" s="10"/>
    </row>
    <row r="928" spans="1:60"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b4Hq1L3bNvWS74N9j31jz26ZZaqrY3hF/3NXzk/R4wy8kJmOWX0fgDTVTmQeJykMuC32wcwoh76d857Rh5VGw==" saltValue="hdGSsqntL1YoXRp+41JMSA==" spinCount="100000" sheet="1" formatRows="0"/>
  <mergeCells count="466">
    <mergeCell ref="C910:G910"/>
    <mergeCell ref="C912:G912"/>
    <mergeCell ref="C914:G914"/>
    <mergeCell ref="C916:G916"/>
    <mergeCell ref="C896:G896"/>
    <mergeCell ref="C900:G900"/>
    <mergeCell ref="C902:G902"/>
    <mergeCell ref="C904:G904"/>
    <mergeCell ref="C906:G906"/>
    <mergeCell ref="C908:G908"/>
    <mergeCell ref="C851:G851"/>
    <mergeCell ref="C854:G854"/>
    <mergeCell ref="C858:G858"/>
    <mergeCell ref="C860:G860"/>
    <mergeCell ref="C862:G862"/>
    <mergeCell ref="C865:G865"/>
    <mergeCell ref="C830:G830"/>
    <mergeCell ref="C832:G832"/>
    <mergeCell ref="C842:G842"/>
    <mergeCell ref="C844:G844"/>
    <mergeCell ref="C846:G846"/>
    <mergeCell ref="C849:G849"/>
    <mergeCell ref="C819:G819"/>
    <mergeCell ref="C820:G820"/>
    <mergeCell ref="C821:G821"/>
    <mergeCell ref="C823:G823"/>
    <mergeCell ref="C825:G825"/>
    <mergeCell ref="C827:G827"/>
    <mergeCell ref="C798:G798"/>
    <mergeCell ref="C800:G800"/>
    <mergeCell ref="C802:G802"/>
    <mergeCell ref="C804:G804"/>
    <mergeCell ref="C814:G814"/>
    <mergeCell ref="C817:G817"/>
    <mergeCell ref="C786:G786"/>
    <mergeCell ref="C788:G788"/>
    <mergeCell ref="C790:G790"/>
    <mergeCell ref="C792:G792"/>
    <mergeCell ref="C794:G794"/>
    <mergeCell ref="C796:G796"/>
    <mergeCell ref="C771:G771"/>
    <mergeCell ref="C773:G773"/>
    <mergeCell ref="C778:G778"/>
    <mergeCell ref="C780:G780"/>
    <mergeCell ref="C782:G782"/>
    <mergeCell ref="C784:G784"/>
    <mergeCell ref="C749:G749"/>
    <mergeCell ref="C751:G751"/>
    <mergeCell ref="C753:G753"/>
    <mergeCell ref="C764:G764"/>
    <mergeCell ref="C766:G766"/>
    <mergeCell ref="C769:G769"/>
    <mergeCell ref="C736:G736"/>
    <mergeCell ref="C738:G738"/>
    <mergeCell ref="C740:G740"/>
    <mergeCell ref="C742:G742"/>
    <mergeCell ref="C744:G744"/>
    <mergeCell ref="C746:G746"/>
    <mergeCell ref="C704:G704"/>
    <mergeCell ref="C706:G706"/>
    <mergeCell ref="C707:G707"/>
    <mergeCell ref="C709:G709"/>
    <mergeCell ref="C710:G710"/>
    <mergeCell ref="C714:G714"/>
    <mergeCell ref="C694:G694"/>
    <mergeCell ref="C697:G697"/>
    <mergeCell ref="C698:G698"/>
    <mergeCell ref="C700:G700"/>
    <mergeCell ref="C701:G701"/>
    <mergeCell ref="C703:G703"/>
    <mergeCell ref="C685:G685"/>
    <mergeCell ref="C687:G687"/>
    <mergeCell ref="C688:G688"/>
    <mergeCell ref="C690:G690"/>
    <mergeCell ref="C691:G691"/>
    <mergeCell ref="C693:G693"/>
    <mergeCell ref="C669:G669"/>
    <mergeCell ref="C671:G671"/>
    <mergeCell ref="C673:G673"/>
    <mergeCell ref="C681:G681"/>
    <mergeCell ref="C682:G682"/>
    <mergeCell ref="C684:G684"/>
    <mergeCell ref="C657:G657"/>
    <mergeCell ref="C659:G659"/>
    <mergeCell ref="C661:G661"/>
    <mergeCell ref="C663:G663"/>
    <mergeCell ref="C665:G665"/>
    <mergeCell ref="C667:G667"/>
    <mergeCell ref="C645:G645"/>
    <mergeCell ref="C647:G647"/>
    <mergeCell ref="C649:G649"/>
    <mergeCell ref="C651:G651"/>
    <mergeCell ref="C653:G653"/>
    <mergeCell ref="C655:G655"/>
    <mergeCell ref="C634:G634"/>
    <mergeCell ref="C635:G635"/>
    <mergeCell ref="C637:G637"/>
    <mergeCell ref="C639:G639"/>
    <mergeCell ref="C641:G641"/>
    <mergeCell ref="C643:G643"/>
    <mergeCell ref="C625:G625"/>
    <mergeCell ref="C626:G626"/>
    <mergeCell ref="C628:G628"/>
    <mergeCell ref="C629:G629"/>
    <mergeCell ref="C631:G631"/>
    <mergeCell ref="C632:G632"/>
    <mergeCell ref="C616:G616"/>
    <mergeCell ref="C617:G617"/>
    <mergeCell ref="C619:G619"/>
    <mergeCell ref="C620:G620"/>
    <mergeCell ref="C622:G622"/>
    <mergeCell ref="C623:G623"/>
    <mergeCell ref="C594:G594"/>
    <mergeCell ref="C596:G596"/>
    <mergeCell ref="C598:G598"/>
    <mergeCell ref="C600:G600"/>
    <mergeCell ref="C602:G602"/>
    <mergeCell ref="C604:G604"/>
    <mergeCell ref="C567:G567"/>
    <mergeCell ref="C569:G569"/>
    <mergeCell ref="C577:G577"/>
    <mergeCell ref="C579:G579"/>
    <mergeCell ref="C581:G581"/>
    <mergeCell ref="C583:G583"/>
    <mergeCell ref="C555:G555"/>
    <mergeCell ref="C557:G557"/>
    <mergeCell ref="C558:G558"/>
    <mergeCell ref="C559:G559"/>
    <mergeCell ref="C560:G560"/>
    <mergeCell ref="C565:G565"/>
    <mergeCell ref="C548:G548"/>
    <mergeCell ref="C549:G549"/>
    <mergeCell ref="C550:G550"/>
    <mergeCell ref="C552:G552"/>
    <mergeCell ref="C553:G553"/>
    <mergeCell ref="C554:G554"/>
    <mergeCell ref="C540:G540"/>
    <mergeCell ref="C542:G542"/>
    <mergeCell ref="C543:G543"/>
    <mergeCell ref="C544:G544"/>
    <mergeCell ref="C545:G545"/>
    <mergeCell ref="C547:G547"/>
    <mergeCell ref="C533:G533"/>
    <mergeCell ref="C534:G534"/>
    <mergeCell ref="C535:G535"/>
    <mergeCell ref="C537:G537"/>
    <mergeCell ref="C538:G538"/>
    <mergeCell ref="C539:G539"/>
    <mergeCell ref="C525:G525"/>
    <mergeCell ref="C527:G527"/>
    <mergeCell ref="C528:G528"/>
    <mergeCell ref="C529:G529"/>
    <mergeCell ref="C530:G530"/>
    <mergeCell ref="C532:G532"/>
    <mergeCell ref="C518:G518"/>
    <mergeCell ref="C519:G519"/>
    <mergeCell ref="C520:G520"/>
    <mergeCell ref="C522:G522"/>
    <mergeCell ref="C523:G523"/>
    <mergeCell ref="C524:G524"/>
    <mergeCell ref="C510:G510"/>
    <mergeCell ref="C512:G512"/>
    <mergeCell ref="C513:G513"/>
    <mergeCell ref="C514:G514"/>
    <mergeCell ref="C515:G515"/>
    <mergeCell ref="C517:G517"/>
    <mergeCell ref="C503:G503"/>
    <mergeCell ref="C504:G504"/>
    <mergeCell ref="C505:G505"/>
    <mergeCell ref="C507:G507"/>
    <mergeCell ref="C508:G508"/>
    <mergeCell ref="C509:G509"/>
    <mergeCell ref="C495:G495"/>
    <mergeCell ref="C497:G497"/>
    <mergeCell ref="C498:G498"/>
    <mergeCell ref="C499:G499"/>
    <mergeCell ref="C500:G500"/>
    <mergeCell ref="C502:G502"/>
    <mergeCell ref="C488:G488"/>
    <mergeCell ref="C489:G489"/>
    <mergeCell ref="C490:G490"/>
    <mergeCell ref="C492:G492"/>
    <mergeCell ref="C493:G493"/>
    <mergeCell ref="C494:G494"/>
    <mergeCell ref="C480:G480"/>
    <mergeCell ref="C482:G482"/>
    <mergeCell ref="C483:G483"/>
    <mergeCell ref="C484:G484"/>
    <mergeCell ref="C485:G485"/>
    <mergeCell ref="C487:G487"/>
    <mergeCell ref="C473:G473"/>
    <mergeCell ref="C474:G474"/>
    <mergeCell ref="C475:G475"/>
    <mergeCell ref="C477:G477"/>
    <mergeCell ref="C478:G478"/>
    <mergeCell ref="C479:G479"/>
    <mergeCell ref="C465:G465"/>
    <mergeCell ref="C467:G467"/>
    <mergeCell ref="C468:G468"/>
    <mergeCell ref="C469:G469"/>
    <mergeCell ref="C470:G470"/>
    <mergeCell ref="C472:G472"/>
    <mergeCell ref="C458:G458"/>
    <mergeCell ref="C459:G459"/>
    <mergeCell ref="C460:G460"/>
    <mergeCell ref="C462:G462"/>
    <mergeCell ref="C463:G463"/>
    <mergeCell ref="C464:G464"/>
    <mergeCell ref="C450:G450"/>
    <mergeCell ref="C452:G452"/>
    <mergeCell ref="C453:G453"/>
    <mergeCell ref="C454:G454"/>
    <mergeCell ref="C455:G455"/>
    <mergeCell ref="C457:G457"/>
    <mergeCell ref="C434:G434"/>
    <mergeCell ref="C441:G441"/>
    <mergeCell ref="C442:G442"/>
    <mergeCell ref="C447:G447"/>
    <mergeCell ref="C448:G448"/>
    <mergeCell ref="C449:G449"/>
    <mergeCell ref="C422:G422"/>
    <mergeCell ref="C424:G424"/>
    <mergeCell ref="C426:G426"/>
    <mergeCell ref="C428:G428"/>
    <mergeCell ref="C430:G430"/>
    <mergeCell ref="C432:G432"/>
    <mergeCell ref="C409:G409"/>
    <mergeCell ref="C411:G411"/>
    <mergeCell ref="C413:G413"/>
    <mergeCell ref="C415:G415"/>
    <mergeCell ref="C417:G417"/>
    <mergeCell ref="C420:G420"/>
    <mergeCell ref="C398:G398"/>
    <mergeCell ref="C400:G400"/>
    <mergeCell ref="C401:G401"/>
    <mergeCell ref="C403:G403"/>
    <mergeCell ref="C404:G404"/>
    <mergeCell ref="C407:G407"/>
    <mergeCell ref="C383:G383"/>
    <mergeCell ref="C385:G385"/>
    <mergeCell ref="C388:G388"/>
    <mergeCell ref="C394:G394"/>
    <mergeCell ref="C395:G395"/>
    <mergeCell ref="C397:G397"/>
    <mergeCell ref="C369:G369"/>
    <mergeCell ref="C371:G371"/>
    <mergeCell ref="C373:G373"/>
    <mergeCell ref="C375:G375"/>
    <mergeCell ref="C379:G379"/>
    <mergeCell ref="C381:G381"/>
    <mergeCell ref="C350:G350"/>
    <mergeCell ref="C351:G351"/>
    <mergeCell ref="C355:G355"/>
    <mergeCell ref="C357:G357"/>
    <mergeCell ref="C359:G359"/>
    <mergeCell ref="C367:G367"/>
    <mergeCell ref="C339:G339"/>
    <mergeCell ref="C341:G341"/>
    <mergeCell ref="C343:G343"/>
    <mergeCell ref="C345:G345"/>
    <mergeCell ref="C347:G347"/>
    <mergeCell ref="C349:G349"/>
    <mergeCell ref="C327:G327"/>
    <mergeCell ref="C329:G329"/>
    <mergeCell ref="C331:G331"/>
    <mergeCell ref="C333:G333"/>
    <mergeCell ref="C335:G335"/>
    <mergeCell ref="C337:G337"/>
    <mergeCell ref="C315:G315"/>
    <mergeCell ref="C317:G317"/>
    <mergeCell ref="C319:G319"/>
    <mergeCell ref="C321:G321"/>
    <mergeCell ref="C323:G323"/>
    <mergeCell ref="C325:G325"/>
    <mergeCell ref="C303:G303"/>
    <mergeCell ref="C305:G305"/>
    <mergeCell ref="C307:G307"/>
    <mergeCell ref="C309:G309"/>
    <mergeCell ref="C311:G311"/>
    <mergeCell ref="C313:G313"/>
    <mergeCell ref="C292:G292"/>
    <mergeCell ref="C294:G294"/>
    <mergeCell ref="C295:G295"/>
    <mergeCell ref="C297:G297"/>
    <mergeCell ref="C298:G298"/>
    <mergeCell ref="C300:G300"/>
    <mergeCell ref="C283:G283"/>
    <mergeCell ref="C285:G285"/>
    <mergeCell ref="C286:G286"/>
    <mergeCell ref="C288:G288"/>
    <mergeCell ref="C289:G289"/>
    <mergeCell ref="C291:G291"/>
    <mergeCell ref="C274:G274"/>
    <mergeCell ref="C276:G276"/>
    <mergeCell ref="C277:G277"/>
    <mergeCell ref="C279:G279"/>
    <mergeCell ref="C280:G280"/>
    <mergeCell ref="C282:G282"/>
    <mergeCell ref="C264:G264"/>
    <mergeCell ref="C265:G265"/>
    <mergeCell ref="C266:G266"/>
    <mergeCell ref="C267:G267"/>
    <mergeCell ref="C270:G270"/>
    <mergeCell ref="C273:G273"/>
    <mergeCell ref="C256:G256"/>
    <mergeCell ref="C257:G257"/>
    <mergeCell ref="C259:G259"/>
    <mergeCell ref="C260:G260"/>
    <mergeCell ref="C261:G261"/>
    <mergeCell ref="C262:G262"/>
    <mergeCell ref="C249:G249"/>
    <mergeCell ref="C250:G250"/>
    <mergeCell ref="C251:G251"/>
    <mergeCell ref="C252:G252"/>
    <mergeCell ref="C254:G254"/>
    <mergeCell ref="C255:G255"/>
    <mergeCell ref="C241:G241"/>
    <mergeCell ref="C242:G242"/>
    <mergeCell ref="C244:G244"/>
    <mergeCell ref="C245:G245"/>
    <mergeCell ref="C246:G246"/>
    <mergeCell ref="C247:G247"/>
    <mergeCell ref="C234:G234"/>
    <mergeCell ref="C235:G235"/>
    <mergeCell ref="C236:G236"/>
    <mergeCell ref="C237:G237"/>
    <mergeCell ref="C239:G239"/>
    <mergeCell ref="C240:G240"/>
    <mergeCell ref="C226:G226"/>
    <mergeCell ref="C227:G227"/>
    <mergeCell ref="C229:G229"/>
    <mergeCell ref="C230:G230"/>
    <mergeCell ref="C231:G231"/>
    <mergeCell ref="C232:G232"/>
    <mergeCell ref="C219:G219"/>
    <mergeCell ref="C220:G220"/>
    <mergeCell ref="C221:G221"/>
    <mergeCell ref="C222:G222"/>
    <mergeCell ref="C224:G224"/>
    <mergeCell ref="C225:G225"/>
    <mergeCell ref="C211:G211"/>
    <mergeCell ref="C212:G212"/>
    <mergeCell ref="C214:G214"/>
    <mergeCell ref="C215:G215"/>
    <mergeCell ref="C216:G216"/>
    <mergeCell ref="C217:G217"/>
    <mergeCell ref="C203:G203"/>
    <mergeCell ref="C205:G205"/>
    <mergeCell ref="C206:G206"/>
    <mergeCell ref="C207:G207"/>
    <mergeCell ref="C209:G209"/>
    <mergeCell ref="C210:G210"/>
    <mergeCell ref="C195:G195"/>
    <mergeCell ref="C197:G197"/>
    <mergeCell ref="C198:G198"/>
    <mergeCell ref="C199:G199"/>
    <mergeCell ref="C201:G201"/>
    <mergeCell ref="C202:G202"/>
    <mergeCell ref="C187:G187"/>
    <mergeCell ref="C189:G189"/>
    <mergeCell ref="C190:G190"/>
    <mergeCell ref="C191:G191"/>
    <mergeCell ref="C193:G193"/>
    <mergeCell ref="C194:G194"/>
    <mergeCell ref="C179:G179"/>
    <mergeCell ref="C181:G181"/>
    <mergeCell ref="C182:G182"/>
    <mergeCell ref="C183:G183"/>
    <mergeCell ref="C185:G185"/>
    <mergeCell ref="C186:G186"/>
    <mergeCell ref="C172:G172"/>
    <mergeCell ref="C173:G173"/>
    <mergeCell ref="C174:G174"/>
    <mergeCell ref="C176:G176"/>
    <mergeCell ref="C177:G177"/>
    <mergeCell ref="C178:G178"/>
    <mergeCell ref="C164:G164"/>
    <mergeCell ref="C165:G165"/>
    <mergeCell ref="C166:G166"/>
    <mergeCell ref="C168:G168"/>
    <mergeCell ref="C169:G169"/>
    <mergeCell ref="C170:G170"/>
    <mergeCell ref="C155:G155"/>
    <mergeCell ref="C156:G156"/>
    <mergeCell ref="C158:G158"/>
    <mergeCell ref="C160:G160"/>
    <mergeCell ref="C161:G161"/>
    <mergeCell ref="C162:G162"/>
    <mergeCell ref="C147:G147"/>
    <mergeCell ref="C148:G148"/>
    <mergeCell ref="C149:G149"/>
    <mergeCell ref="C151:G151"/>
    <mergeCell ref="C152:G152"/>
    <mergeCell ref="C153:G153"/>
    <mergeCell ref="C139:G139"/>
    <mergeCell ref="C140:G140"/>
    <mergeCell ref="C141:G141"/>
    <mergeCell ref="C143:G143"/>
    <mergeCell ref="C144:G144"/>
    <mergeCell ref="C145:G145"/>
    <mergeCell ref="C131:G131"/>
    <mergeCell ref="C132:G132"/>
    <mergeCell ref="C133:G133"/>
    <mergeCell ref="C135:G135"/>
    <mergeCell ref="C136:G136"/>
    <mergeCell ref="C137:G137"/>
    <mergeCell ref="C123:G123"/>
    <mergeCell ref="C124:G124"/>
    <mergeCell ref="C125:G125"/>
    <mergeCell ref="C127:G127"/>
    <mergeCell ref="C128:G128"/>
    <mergeCell ref="C129:G129"/>
    <mergeCell ref="C114:G114"/>
    <mergeCell ref="C116:G116"/>
    <mergeCell ref="C117:G117"/>
    <mergeCell ref="C119:G119"/>
    <mergeCell ref="C120:G120"/>
    <mergeCell ref="C121:G121"/>
    <mergeCell ref="C104:G104"/>
    <mergeCell ref="C107:G107"/>
    <mergeCell ref="C108:G108"/>
    <mergeCell ref="C110:G110"/>
    <mergeCell ref="C111:G111"/>
    <mergeCell ref="C113:G113"/>
    <mergeCell ref="C87:G87"/>
    <mergeCell ref="C94:G94"/>
    <mergeCell ref="C96:G96"/>
    <mergeCell ref="C98:G98"/>
    <mergeCell ref="C100:G100"/>
    <mergeCell ref="C102:G102"/>
    <mergeCell ref="C74:G74"/>
    <mergeCell ref="C76:G76"/>
    <mergeCell ref="C79:G79"/>
    <mergeCell ref="C81:G81"/>
    <mergeCell ref="C83:G83"/>
    <mergeCell ref="C85:G85"/>
    <mergeCell ref="C62:G62"/>
    <mergeCell ref="C64:G64"/>
    <mergeCell ref="C66:G66"/>
    <mergeCell ref="C68:G68"/>
    <mergeCell ref="C70:G70"/>
    <mergeCell ref="C72:G72"/>
    <mergeCell ref="C38:G38"/>
    <mergeCell ref="C51:G51"/>
    <mergeCell ref="C54:G54"/>
    <mergeCell ref="C56:G56"/>
    <mergeCell ref="C58:G58"/>
    <mergeCell ref="C60:G60"/>
    <mergeCell ref="C26:G26"/>
    <mergeCell ref="C28:G28"/>
    <mergeCell ref="C30:G30"/>
    <mergeCell ref="C32:G32"/>
    <mergeCell ref="C34:G34"/>
    <mergeCell ref="C36:G36"/>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00 00 Naklady</vt:lpstr>
      <vt:lpstr>1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'1 1 Pol'!Názvy_tisku</vt:lpstr>
      <vt:lpstr>oadresa</vt:lpstr>
      <vt:lpstr>Stavba!Objednatel</vt:lpstr>
      <vt:lpstr>Stavba!Objekt</vt:lpstr>
      <vt:lpstr>'00 00 Naklady'!Oblast_tisku</vt:lpstr>
      <vt:lpstr>'1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Novotná</dc:creator>
  <cp:lastModifiedBy>Hana Novotná</cp:lastModifiedBy>
  <cp:lastPrinted>2019-03-19T12:27:02Z</cp:lastPrinted>
  <dcterms:created xsi:type="dcterms:W3CDTF">2009-04-08T07:15:50Z</dcterms:created>
  <dcterms:modified xsi:type="dcterms:W3CDTF">2025-02-13T12:53:22Z</dcterms:modified>
</cp:coreProperties>
</file>