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Rasinova_HAVARIE STROPU_stavba\1_SOUTĚŽ_E-ZAK\3_VV\"/>
    </mc:Choice>
  </mc:AlternateContent>
  <bookViews>
    <workbookView xWindow="19095" yWindow="0" windowWidth="19410" windowHeight="20985" firstSheet="1" activeTab="1"/>
  </bookViews>
  <sheets>
    <sheet name="VzorPolozky" sheetId="10" state="hidden" r:id="rId1"/>
    <sheet name="část A_NÁROŽNÍ MÍSTNOST_stavař" sheetId="12" r:id="rId2"/>
  </sheets>
  <externalReferences>
    <externalReference r:id="rId3"/>
  </externalReferences>
  <definedNames>
    <definedName name="_xlnm._FilterDatabase" localSheetId="1" hidden="1">'část A_NÁROŽNÍ MÍSTNOST_stavař'!$A$8:$AP$127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'část A_NÁROŽNÍ MÍSTNOST_stavař'!$1:$8</definedName>
    <definedName name="oadresa">#REF!</definedName>
    <definedName name="_xlnm.Print_Area" localSheetId="1">'část A_NÁROŽNÍ MÍSTNOST_stavař'!$A$1:$G$127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76" i="12" l="1"/>
  <c r="BA52" i="12"/>
  <c r="BA30" i="12"/>
  <c r="G10" i="12"/>
  <c r="G9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V9" i="12" s="1"/>
  <c r="G14" i="12"/>
  <c r="G15" i="12"/>
  <c r="M15" i="12" s="1"/>
  <c r="I15" i="12"/>
  <c r="K15" i="12"/>
  <c r="O15" i="12"/>
  <c r="Q15" i="12"/>
  <c r="V15" i="12"/>
  <c r="G17" i="12"/>
  <c r="M17" i="12" s="1"/>
  <c r="I17" i="12"/>
  <c r="I14" i="12" s="1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V34" i="12" s="1"/>
  <c r="G39" i="12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49" i="12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6" i="12"/>
  <c r="M66" i="12" s="1"/>
  <c r="M65" i="12" s="1"/>
  <c r="I66" i="12"/>
  <c r="I65" i="12" s="1"/>
  <c r="K66" i="12"/>
  <c r="K65" i="12" s="1"/>
  <c r="O66" i="12"/>
  <c r="O65" i="12" s="1"/>
  <c r="Q66" i="12"/>
  <c r="Q65" i="12" s="1"/>
  <c r="V66" i="12"/>
  <c r="V65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AE127" i="12"/>
  <c r="G38" i="12" l="1"/>
  <c r="K47" i="12"/>
  <c r="I34" i="12"/>
  <c r="Q34" i="12"/>
  <c r="K68" i="12"/>
  <c r="K14" i="12"/>
  <c r="V50" i="12"/>
  <c r="O9" i="12"/>
  <c r="K9" i="12"/>
  <c r="K34" i="12"/>
  <c r="K19" i="12"/>
  <c r="I9" i="12"/>
  <c r="I68" i="12"/>
  <c r="V68" i="12"/>
  <c r="I19" i="12"/>
  <c r="K111" i="12"/>
  <c r="V28" i="12"/>
  <c r="O28" i="12"/>
  <c r="Q28" i="12"/>
  <c r="G68" i="12"/>
  <c r="K28" i="12"/>
  <c r="M28" i="12"/>
  <c r="O47" i="12"/>
  <c r="M34" i="12"/>
  <c r="O74" i="12"/>
  <c r="I47" i="12"/>
  <c r="V38" i="12"/>
  <c r="O14" i="12"/>
  <c r="I111" i="12"/>
  <c r="G47" i="12"/>
  <c r="Q38" i="12"/>
  <c r="K74" i="12"/>
  <c r="G65" i="12"/>
  <c r="V47" i="12"/>
  <c r="O38" i="12"/>
  <c r="I28" i="12"/>
  <c r="V111" i="12"/>
  <c r="I74" i="12"/>
  <c r="Q47" i="12"/>
  <c r="M39" i="12"/>
  <c r="M38" i="12" s="1"/>
  <c r="O19" i="12"/>
  <c r="Q9" i="12"/>
  <c r="G74" i="12"/>
  <c r="O111" i="12"/>
  <c r="Q111" i="12"/>
  <c r="K50" i="12"/>
  <c r="K38" i="12"/>
  <c r="M68" i="12"/>
  <c r="I50" i="12"/>
  <c r="I38" i="12"/>
  <c r="M19" i="12"/>
  <c r="O68" i="12"/>
  <c r="O50" i="12"/>
  <c r="Q19" i="12"/>
  <c r="Q68" i="12"/>
  <c r="V19" i="12"/>
  <c r="V74" i="12"/>
  <c r="Q50" i="12"/>
  <c r="V14" i="12"/>
  <c r="O34" i="12"/>
  <c r="Q74" i="12"/>
  <c r="Q14" i="12"/>
  <c r="M14" i="12"/>
  <c r="M111" i="12"/>
  <c r="M74" i="12"/>
  <c r="M50" i="12"/>
  <c r="M49" i="12"/>
  <c r="M47" i="12" s="1"/>
  <c r="M10" i="12"/>
  <c r="M9" i="12" s="1"/>
  <c r="G111" i="12"/>
  <c r="G19" i="12"/>
  <c r="G28" i="12"/>
  <c r="AF127" i="12"/>
  <c r="G50" i="12"/>
  <c r="G34" i="12"/>
  <c r="G127" i="12" l="1"/>
</calcChain>
</file>

<file path=xl/comments1.xml><?xml version="1.0" encoding="utf-8"?>
<comments xmlns="http://schemas.openxmlformats.org/spreadsheetml/2006/main">
  <authors>
    <author>VISTR3</author>
  </authors>
  <commentList>
    <comment ref="S7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7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<sst xmlns="http://schemas.openxmlformats.org/spreadsheetml/2006/main" count="678" uniqueCount="261">
  <si>
    <t xml:space="preserve">Položkový rozpočet </t>
  </si>
  <si>
    <t>S:</t>
  </si>
  <si>
    <t>O:</t>
  </si>
  <si>
    <t>R:</t>
  </si>
  <si>
    <t>Projektant:</t>
  </si>
  <si>
    <t>Stavba:</t>
  </si>
  <si>
    <t>Celkem</t>
  </si>
  <si>
    <t>Dodávka</t>
  </si>
  <si>
    <t>Montáž</t>
  </si>
  <si>
    <t>11</t>
  </si>
  <si>
    <t>Přípravné a přidružené práce</t>
  </si>
  <si>
    <t>31</t>
  </si>
  <si>
    <t>Zdi podpěrné a volné</t>
  </si>
  <si>
    <t>416</t>
  </si>
  <si>
    <t>Podhledy a mezistropy montované lehké</t>
  </si>
  <si>
    <t>61</t>
  </si>
  <si>
    <t>Úpravy povrchů vnitřní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</si>
  <si>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</si>
  <si>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</si>
  <si>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</si>
  <si>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</si>
  <si>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</si>
  <si>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</si>
  <si>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</si>
  <si>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</si>
  <si>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</si>
  <si>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</si>
  <si>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</si>
  <si>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</si>
  <si>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</si>
  <si>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</si>
  <si>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D96</t>
  </si>
  <si>
    <t>Přesuny suti a vybouraných hmot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</si>
  <si>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</si>
  <si>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</si>
  <si>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</si>
  <si>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</si>
  <si>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</si>
  <si>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</si>
  <si>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</si>
  <si>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</si>
  <si>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</si>
  <si>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</si>
  <si>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</si>
  <si>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</si>
  <si>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</si>
  <si>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</si>
  <si>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</si>
  <si>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</si>
  <si>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</si>
  <si>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</si>
  <si>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</si>
  <si>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</si>
  <si>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</si>
  <si>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</si>
  <si>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</si>
  <si>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</si>
  <si>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</si>
  <si>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</si>
  <si>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</si>
  <si>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</si>
  <si>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</si>
  <si>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784011222RT1</t>
  </si>
  <si>
    <t>Ostatní práce zakrytí podlah,  , bez dodávky materiálu</t>
  </si>
  <si>
    <t>m2</t>
  </si>
  <si>
    <t>800-784</t>
  </si>
  <si>
    <t>RTS 25/ I</t>
  </si>
  <si>
    <t>Práce</t>
  </si>
  <si>
    <t>Běžná</t>
  </si>
  <si>
    <t>POL1_</t>
  </si>
  <si>
    <t>67352004R</t>
  </si>
  <si>
    <t>Geosyntetika typ: geotextilie; netkaná; materiál: PET; plošná hmotnost = 300 g/m2; Pevnost v tahu podélně = 12,0 kN/m; Pevnost v tahu příčně = 16,0 kN/m</t>
  </si>
  <si>
    <t>SPCM</t>
  </si>
  <si>
    <t>Specifikace</t>
  </si>
  <si>
    <t>POL3_</t>
  </si>
  <si>
    <t xml:space="preserve">+15% : </t>
  </si>
  <si>
    <t>VV</t>
  </si>
  <si>
    <t>Odkaz na mn. položky pořadí 1 : 72,50000*1,15</t>
  </si>
  <si>
    <t>317314144R00</t>
  </si>
  <si>
    <t>Podbetonování zhlaví nosníků zdivo šířky 440 mm</t>
  </si>
  <si>
    <t>kus</t>
  </si>
  <si>
    <t>801-4</t>
  </si>
  <si>
    <t>betonem C 16/20. Tloušťka lože 50 mm, délka 200 mm.</t>
  </si>
  <si>
    <t>SPI</t>
  </si>
  <si>
    <t>413231231RT2</t>
  </si>
  <si>
    <t>Zazdívka zhlaví jakýmikoliv cihlami pálenými stropních trámů o průřezu trámu přes 4000 mm2</t>
  </si>
  <si>
    <t>úprava stáv. kapes : 26</t>
  </si>
  <si>
    <t>347091211R00</t>
  </si>
  <si>
    <t>Úprava napojovací spáry SDK s jinou stavební konstrukcí akrylovým tmelem šířka spáry do 2 mm</t>
  </si>
  <si>
    <t>m</t>
  </si>
  <si>
    <t>801-1</t>
  </si>
  <si>
    <t>m.č. 302 : 6,0+6,1+6,0+6,1+6,1+2,7</t>
  </si>
  <si>
    <t>416022221R00</t>
  </si>
  <si>
    <t xml:space="preserve">Podhledy na kovové konstrukci opláštěné deskami sádrokartonovými dvouúrovňový křížový rošt z profilů CD zavěšený 2x deska, tloušťky 12,5 mm, standard, bez izolace,  </t>
  </si>
  <si>
    <t>s úpravou rohů, koutů a hran konstrukcí, přebroušení a tmelení spár,</t>
  </si>
  <si>
    <t>POP</t>
  </si>
  <si>
    <t>416051292R00</t>
  </si>
  <si>
    <t>Podhledy sádrokartonovými akustické bezespáré podhledy akustické  bezespáré, dvouúrovňový ocelový rošt - hrana akustické sádrokartonové desky kolmo řezaná (pro technologii řezané spáry) rozměr desky 1199/1999 mm, děrování pravidelné, 12 x 12 mm, podíl děrované plochy 22,1 %, bez izolace</t>
  </si>
  <si>
    <t>416052212R00</t>
  </si>
  <si>
    <t>Podhledy sádrokartonovými akustické bezespáré podhledy akustické bezespáré - hrana akustické sádrokartonové desky zploštělá dvouúrovňový ocelový rošt, rozměr desky 1200/2400 mm, rozměr otvorů 12 x 12 mm, podíl děrované plochy 16 %, bez izolace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</si>
  <si>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</si>
  <si>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</si>
  <si>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</si>
  <si>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</si>
  <si>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</si>
  <si>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</si>
  <si>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Zapravení po elektroinstalaci : (6,0+6,1+6,0+6,1+6,1+2,7)*0,1+3,5*0,15</t>
  </si>
  <si>
    <t>76208811Z</t>
  </si>
  <si>
    <t>Zakrývání a odkrývání rozebrané střešní konstrukce provizorní plachtou</t>
  </si>
  <si>
    <t>Vlastní</t>
  </si>
  <si>
    <t>Indiv</t>
  </si>
  <si>
    <t>Zakrývání rozpracovaných tesařských konstrukcí těžkou plachtou na ochranu před srážkovou vodou.</t>
  </si>
  <si>
    <t>95030023O</t>
  </si>
  <si>
    <t>Vytvoření dodatečného otvoru ve střešní krytině pro transport nosného materiálu, vč. zpětného zapravení</t>
  </si>
  <si>
    <t>soubor</t>
  </si>
  <si>
    <t>Agregovaná položka</t>
  </si>
  <si>
    <t>POL2_</t>
  </si>
  <si>
    <t>941955004R00</t>
  </si>
  <si>
    <t>Lešení lehké pracovní pomocné pomocné, o výšce lešeňové podlahy přes 2,5 do 3,5 m</t>
  </si>
  <si>
    <t>800-3</t>
  </si>
  <si>
    <t>944976001R00</t>
  </si>
  <si>
    <t>Ochranná záchytná síť</t>
  </si>
  <si>
    <t>944945013R00</t>
  </si>
  <si>
    <t>Montáž záchytné stříšky šířky přes 2 m</t>
  </si>
  <si>
    <t>ochrana vstupu-hl.vchod : 5</t>
  </si>
  <si>
    <t>944945813R00</t>
  </si>
  <si>
    <t>Demontáž záchytné stříšky šířky přes 2 m</t>
  </si>
  <si>
    <t>zřizované současně s lehkým nebo těžkým lešením,</t>
  </si>
  <si>
    <t>171156460900R</t>
  </si>
  <si>
    <t>Jeřáb automobilní Tatra 815 AD 20T</t>
  </si>
  <si>
    <t>Sh</t>
  </si>
  <si>
    <t>STROJ</t>
  </si>
  <si>
    <t>Stroj</t>
  </si>
  <si>
    <t>POL6_</t>
  </si>
  <si>
    <t>Nosnost 20 t při vyložení 3 m od středu otoče jeřábu.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</si>
  <si>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</si>
  <si>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</si>
  <si>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952902110R00</t>
  </si>
  <si>
    <t>Čištění budov zametáním v místnostech, chodbách, na schodišti a na půdě</t>
  </si>
  <si>
    <t>964061341R00</t>
  </si>
  <si>
    <t>Uvolnění zhlaví trámu ze zdiva cihelného, o průřezu zhlaví přes 0,05m2</t>
  </si>
  <si>
    <t>801-3</t>
  </si>
  <si>
    <t>při jeho výměně pro jakoukoliv délku uložení, včetně pomocného lešení o výšce podlahy do 1900 mm a pro zatížení do 1,5 kPa  (150 kg/m2),</t>
  </si>
  <si>
    <t>13*2</t>
  </si>
  <si>
    <t>965081113R00</t>
  </si>
  <si>
    <t>Bourání podlah z dlaždic půdních,  , plochy přes 1 m2</t>
  </si>
  <si>
    <t>bez podkladního lože, s jakoukoliv výplní spár</t>
  </si>
  <si>
    <t>965082933RT1</t>
  </si>
  <si>
    <t>Odstranění násypu pod podlahami a ochranného na střechách tloušťky do 200 mm, plochy přes 2 m2</t>
  </si>
  <si>
    <t>m3</t>
  </si>
  <si>
    <t>"V2" : 50,0*0,15</t>
  </si>
  <si>
    <t>965082933RT2</t>
  </si>
  <si>
    <t>"V3" : 22,5*0,17</t>
  </si>
  <si>
    <t>978012191R00</t>
  </si>
  <si>
    <t>Otlučení omítek vápenných nebo vápenocementových vnitřních s vyškrabáním spár, s očištěním zdiva stropů rákosovaných, v rozsahu do 100 %</t>
  </si>
  <si>
    <t>762811811R00</t>
  </si>
  <si>
    <t>Demontáž záklopů stropů vrchních, zapuštěných z hrubých prken tloušťky do 32 mm</t>
  </si>
  <si>
    <t>800-762</t>
  </si>
  <si>
    <t>762822850R00</t>
  </si>
  <si>
    <t>Demontáž stropnic z řeziva průřezové plochy přes 540 cm2</t>
  </si>
  <si>
    <t>1,61+3,9+6,09+7,93+8,55+9,0*3+8,55+7,93+6,09+3,9+1,61</t>
  </si>
  <si>
    <t>762841812R00</t>
  </si>
  <si>
    <t>Demontáž podbití stropů a střech do 60° z prken tl. do 35 mm s omítkou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</si>
  <si>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</si>
  <si>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</si>
  <si>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</si>
  <si>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</si>
  <si>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</si>
  <si>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</si>
  <si>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713111111RV9</t>
  </si>
  <si>
    <t>Montáž tepelné izolace stropů tepelná izolace stropů kladená vrchem volně, dvouvrstvá, z minerálnách vláken, tloušťky 100 mm 2x</t>
  </si>
  <si>
    <t>800-713</t>
  </si>
  <si>
    <t>713111221RK2</t>
  </si>
  <si>
    <t>Montáž tepelné izolace stropů parotěsná zábrana zavěšených podhledů s přelepením spojů, včetně dodávky fólie</t>
  </si>
  <si>
    <t>včetně dodávky fólie a spojovacích prostředků.</t>
  </si>
  <si>
    <t>998713103R00</t>
  </si>
  <si>
    <t>Přesun hmot pro izolace tepelné v objektech výšky do 24 m</t>
  </si>
  <si>
    <t>50 m vodorovně</t>
  </si>
  <si>
    <t>953921116R00</t>
  </si>
  <si>
    <t>Dlaždice betonové na ploché střechy příplatek za čtverce z asfaltové lepenky  pro dlaždice o rozměru 500 x 500 x 60 mm</t>
  </si>
  <si>
    <t>kladené jednotlivě volně s mezerami nasucho (např. pro schůdnost po měkké krytině, pro trvalé zatížení krytiny)</t>
  </si>
  <si>
    <t>Odkaz na mn. položky pořadí 39 : 26,00000</t>
  </si>
  <si>
    <t>762495000R00</t>
  </si>
  <si>
    <t>Spojovací a ochranné prostředky hřebíky, vruty</t>
  </si>
  <si>
    <t>762811210R00</t>
  </si>
  <si>
    <t>Záklop stropů montáž  z hrubých prken, vrchního na sraz, spáry zakryty lepenkovými pásy nebo lištami</t>
  </si>
  <si>
    <t>762822140R00</t>
  </si>
  <si>
    <t>Stropnice montáž  z hraněného a polohraněného řeziva s trámovými výměnami, průřezové plochy přes 450 do 540 cm2</t>
  </si>
  <si>
    <t>"T2" : 1,61+3,9+6,09+6,09+3,9+1,61</t>
  </si>
  <si>
    <t>762911111R00</t>
  </si>
  <si>
    <t xml:space="preserve">Impregnace řeziva máčením, ochrana proti dřevokazným houbám, plísním a dřevokaznému hmyzu </t>
  </si>
  <si>
    <t>Začátek provozního součtu</t>
  </si>
  <si>
    <t xml:space="preserve">  "T1" - 250x320 mm : (7,93+8,55+9,0*3+8,55+7,93)*1,14+0,25*0,32*7*2</t>
  </si>
  <si>
    <t xml:space="preserve">  "T2" - 160x320 mm : (1,61+3,9+6,09+6,09+3,9+1,61)*0,96+0,16*0,32*6*2</t>
  </si>
  <si>
    <t xml:space="preserve">  Prkenný záklop tl. 35 mm : 72,5*2*1,25</t>
  </si>
  <si>
    <t xml:space="preserve">  Mezisoučet</t>
  </si>
  <si>
    <t>Konec provozního součtu</t>
  </si>
  <si>
    <t>2x : 273,6108*2</t>
  </si>
  <si>
    <t>763613132R00</t>
  </si>
  <si>
    <t>Montáž záklop stropů, z desek tl. do 18 mm, na P+D, šroubováním, bez dodávky desky</t>
  </si>
  <si>
    <t>800-763</t>
  </si>
  <si>
    <t>vč. dodávky a montáže spojovacího materiálu</t>
  </si>
  <si>
    <t>762822150</t>
  </si>
  <si>
    <t>Montáž stropnic hraněných pl. přes 540 cm2</t>
  </si>
  <si>
    <t>"T1" : 7,93+8,55+9,0*3+8,55+7,93</t>
  </si>
  <si>
    <t>931971111Z</t>
  </si>
  <si>
    <t>Vložky do dilatačních spár, lepenka jednoduchá</t>
  </si>
  <si>
    <t>"T1" : 7*2</t>
  </si>
  <si>
    <t>"T2" : 6*2</t>
  </si>
  <si>
    <t>60511081R</t>
  </si>
  <si>
    <t>Prkno dřevina: jehličnatá; jakost: II</t>
  </si>
  <si>
    <t>Prkenný záklop tl. 35 mm : 72,5*0,035*1,08</t>
  </si>
  <si>
    <t>60515285.AR</t>
  </si>
  <si>
    <t>Hranol dřevina: SM</t>
  </si>
  <si>
    <t xml:space="preserve">  "T1" - 250x320 mm : (7,93+8,55+9,0*3+8,55+7,93)*0,25*0,32</t>
  </si>
  <si>
    <t xml:space="preserve">  "T2" - 160x320 mm : (1,61+3,9+6,09+6,09+3,9+1,61)*0,16*0,32</t>
  </si>
  <si>
    <t>+8% : 5,98464*1,08</t>
  </si>
  <si>
    <t>60725012R</t>
  </si>
  <si>
    <t>Deska z plochých třísek (OSB) typ: 3; tl = 15,0 mm; povrch: nebroušený; hrana: rovná</t>
  </si>
  <si>
    <t xml:space="preserve">+8% : </t>
  </si>
  <si>
    <t>Odkaz na mn. položky pořadí 37 : 72,50000*1,08</t>
  </si>
  <si>
    <t>998762103R00</t>
  </si>
  <si>
    <t>Přesun hmot pro konstrukce tesařské v objektech výšky do 24 m</t>
  </si>
  <si>
    <t>979011321R00</t>
  </si>
  <si>
    <t>Svislá doprava suti a vybouraných hmot shozem montáž a demontáž shozu za prvé podlaží nad základním podlažím</t>
  </si>
  <si>
    <t>979011329R00</t>
  </si>
  <si>
    <t>Svislá doprava suti a vybouraných hmot shozem příplatek k ceně k montáže a demontáže shozu další podlaží</t>
  </si>
  <si>
    <t>podlaž</t>
  </si>
  <si>
    <t>979011331R00</t>
  </si>
  <si>
    <t>Svislá doprava suti a vybouraných hmot shozem pronájem shozu</t>
  </si>
  <si>
    <t>den</t>
  </si>
  <si>
    <t>10,0*5</t>
  </si>
  <si>
    <t>979011335R00</t>
  </si>
  <si>
    <t>Svislá doprava suti a vybouraných hmot shozem pronájem rukávu proti prachu dl.15 m</t>
  </si>
  <si>
    <t>979011311R00</t>
  </si>
  <si>
    <t>Svislá doprava suti a vybouraných hmot shozem s naložením suti do shozu</t>
  </si>
  <si>
    <t>Přesun suti</t>
  </si>
  <si>
    <t>POL8_</t>
  </si>
  <si>
    <t>979011311RT1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</si>
  <si>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</si>
  <si>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</si>
  <si>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</si>
  <si>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</si>
  <si>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</si>
  <si>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</si>
  <si>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</si>
  <si>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</si>
  <si>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kategorie 17 09 04 smíšené stavební a demoliční odpady</t>
  </si>
  <si>
    <t>979093111R00</t>
  </si>
  <si>
    <t>Uložení suti na skládku bez zhutnění</t>
  </si>
  <si>
    <t>800-6</t>
  </si>
  <si>
    <t>s hrubým urovnáním,</t>
  </si>
  <si>
    <t>SUM</t>
  </si>
  <si>
    <t>END</t>
  </si>
  <si>
    <t>ZŠ a MŠ Brno, Husova 17, objekt Rašínova 3 – oprava havarijního stavu stropů nad 3.NP a elektroinstalace - I. ETAPA</t>
  </si>
  <si>
    <t>Rozpočet:</t>
  </si>
  <si>
    <t xml:space="preserve">RIDA projekt s.r.o. </t>
  </si>
  <si>
    <t>Objekt:</t>
  </si>
  <si>
    <t>část A / Nárožní místnost č. 211 (vč. akustického podhledu)</t>
  </si>
  <si>
    <t xml:space="preserve">1 / Stavební část 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</si>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</sst>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4" borderId="2" xfId="0" applyFill="1" applyBorder="1"/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49" fontId="0" fillId="4" borderId="5" xfId="0" applyNumberFormat="1" applyFill="1" applyBorder="1"/>
    <xf numFmtId="0" fontId="0" fillId="4" borderId="5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 shrinkToFit="1"/>
    </xf>
    <xf numFmtId="4" fontId="6" fillId="0" borderId="0" xfId="0" applyNumberFormat="1" applyFont="1" applyAlignment="1">
      <alignment vertical="top" shrinkToFit="1"/>
    </xf>
    <xf numFmtId="164" fontId="7" fillId="0" borderId="0" xfId="0" applyNumberFormat="1" applyFont="1" applyAlignment="1">
      <alignment horizontal="center" vertical="top" wrapText="1" shrinkToFit="1"/>
    </xf>
    <xf numFmtId="164" fontId="7" fillId="0" borderId="0" xfId="0" applyNumberFormat="1" applyFont="1" applyAlignment="1">
      <alignment vertical="top" wrapText="1" shrinkToFit="1"/>
    </xf>
    <xf numFmtId="164" fontId="9" fillId="0" borderId="0" xfId="0" applyNumberFormat="1" applyFont="1" applyAlignment="1">
      <alignment horizontal="center" vertical="top" wrapText="1" shrinkToFit="1"/>
    </xf>
    <xf numFmtId="164" fontId="9" fillId="0" borderId="0" xfId="0" applyNumberFormat="1" applyFont="1" applyAlignment="1">
      <alignment vertical="top" wrapText="1" shrinkToFit="1"/>
    </xf>
    <xf numFmtId="164" fontId="10" fillId="0" borderId="0" xfId="0" applyNumberFormat="1" applyFont="1" applyAlignment="1">
      <alignment horizontal="center" vertical="top" wrapText="1" shrinkToFit="1"/>
    </xf>
    <xf numFmtId="164" fontId="10" fillId="0" borderId="0" xfId="0" applyNumberFormat="1" applyFont="1" applyAlignment="1">
      <alignment vertical="top" wrapText="1" shrinkToFit="1"/>
    </xf>
    <xf numFmtId="4" fontId="4" fillId="2" borderId="0" xfId="0" applyNumberFormat="1" applyFont="1" applyFill="1" applyAlignment="1">
      <alignment vertical="top" shrinkToFit="1"/>
    </xf>
    <xf numFmtId="0" fontId="4" fillId="2" borderId="9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vertical="top" shrinkToFit="1"/>
    </xf>
    <xf numFmtId="4" fontId="4" fillId="2" borderId="4" xfId="0" applyNumberFormat="1" applyFont="1" applyFill="1" applyBorder="1" applyAlignment="1">
      <alignment vertical="top" shrinkToFit="1"/>
    </xf>
    <xf numFmtId="4" fontId="4" fillId="2" borderId="11" xfId="0" applyNumberFormat="1" applyFont="1" applyFill="1" applyBorder="1" applyAlignment="1">
      <alignment vertical="top" shrinkToFit="1"/>
    </xf>
    <xf numFmtId="0" fontId="6" fillId="0" borderId="12" xfId="0" applyFont="1" applyBorder="1" applyAlignment="1">
      <alignment vertical="top"/>
    </xf>
    <xf numFmtId="49" fontId="6" fillId="0" borderId="13" xfId="0" applyNumberFormat="1" applyFont="1" applyBorder="1" applyAlignment="1">
      <alignment vertical="top"/>
    </xf>
    <xf numFmtId="0" fontId="6" fillId="0" borderId="13" xfId="0" applyFont="1" applyBorder="1" applyAlignment="1">
      <alignment horizontal="center" vertical="top" shrinkToFit="1"/>
    </xf>
    <xf numFmtId="164" fontId="6" fillId="0" borderId="13" xfId="0" applyNumberFormat="1" applyFont="1" applyBorder="1" applyAlignment="1">
      <alignment vertical="top" shrinkToFit="1"/>
    </xf>
    <xf numFmtId="4" fontId="6" fillId="3" borderId="13" xfId="0" applyNumberFormat="1" applyFont="1" applyFill="1" applyBorder="1" applyAlignment="1" applyProtection="1">
      <alignment vertical="top" shrinkToFit="1"/>
      <protection locked="0"/>
    </xf>
    <xf numFmtId="4" fontId="6" fillId="0" borderId="13" xfId="0" applyNumberFormat="1" applyFont="1" applyBorder="1" applyAlignment="1">
      <alignment vertical="top" shrinkToFit="1"/>
    </xf>
    <xf numFmtId="4" fontId="6" fillId="0" borderId="14" xfId="0" applyNumberFormat="1" applyFont="1" applyBorder="1" applyAlignment="1">
      <alignment vertical="top" shrinkToFit="1"/>
    </xf>
    <xf numFmtId="0" fontId="6" fillId="0" borderId="15" xfId="0" applyFont="1" applyBorder="1" applyAlignment="1">
      <alignment vertical="top"/>
    </xf>
    <xf numFmtId="49" fontId="6" fillId="0" borderId="16" xfId="0" applyNumberFormat="1" applyFont="1" applyBorder="1" applyAlignment="1">
      <alignment vertical="top"/>
    </xf>
    <xf numFmtId="0" fontId="6" fillId="0" borderId="16" xfId="0" applyFont="1" applyBorder="1" applyAlignment="1">
      <alignment horizontal="center" vertical="top" shrinkToFit="1"/>
    </xf>
    <xf numFmtId="164" fontId="6" fillId="0" borderId="16" xfId="0" applyNumberFormat="1" applyFont="1" applyBorder="1" applyAlignment="1">
      <alignment vertical="top" shrinkToFit="1"/>
    </xf>
    <xf numFmtId="4" fontId="6" fillId="3" borderId="16" xfId="0" applyNumberFormat="1" applyFont="1" applyFill="1" applyBorder="1" applyAlignment="1" applyProtection="1">
      <alignment vertical="top" shrinkToFit="1"/>
      <protection locked="0"/>
    </xf>
    <xf numFmtId="4" fontId="6" fillId="0" borderId="16" xfId="0" applyNumberFormat="1" applyFont="1" applyBorder="1" applyAlignment="1">
      <alignment vertical="top" shrinkToFit="1"/>
    </xf>
    <xf numFmtId="4" fontId="6" fillId="0" borderId="17" xfId="0" applyNumberFormat="1" applyFont="1" applyBorder="1" applyAlignment="1">
      <alignment vertical="top" shrinkToFit="1"/>
    </xf>
    <xf numFmtId="0" fontId="11" fillId="0" borderId="0" xfId="0" applyFont="1" applyAlignment="1">
      <alignment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6" fillId="0" borderId="16" xfId="0" applyNumberFormat="1" applyFont="1" applyBorder="1" applyAlignment="1">
      <alignment horizontal="left" vertical="top" wrapText="1"/>
    </xf>
    <xf numFmtId="49" fontId="6" fillId="0" borderId="13" xfId="0" applyNumberFormat="1" applyFont="1" applyBorder="1" applyAlignment="1">
      <alignment horizontal="left" vertical="top" wrapText="1"/>
    </xf>
    <xf numFmtId="164" fontId="7" fillId="0" borderId="0" xfId="0" quotePrefix="1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left" vertical="top" wrapText="1"/>
    </xf>
    <xf numFmtId="164" fontId="9" fillId="0" borderId="0" xfId="0" quotePrefix="1" applyNumberFormat="1" applyFont="1" applyAlignment="1">
      <alignment horizontal="left" vertical="top" wrapText="1"/>
    </xf>
    <xf numFmtId="164" fontId="1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8" xfId="0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12" fillId="5" borderId="0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20" xfId="0" applyFill="1" applyBorder="1" applyAlignment="1">
      <alignment vertical="center"/>
    </xf>
    <xf numFmtId="49" fontId="0" fillId="2" borderId="21" xfId="0" applyNumberFormat="1" applyFill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49" fontId="4" fillId="2" borderId="21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49" fontId="13" fillId="2" borderId="10" xfId="0" applyNumberFormat="1" applyFont="1" applyFill="1" applyBorder="1" applyAlignment="1" applyProtection="1">
      <alignment vertical="center"/>
    </xf>
    <xf numFmtId="0" fontId="4" fillId="2" borderId="2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4" fontId="4" fillId="2" borderId="23" xfId="0" applyNumberFormat="1" applyFont="1" applyFill="1" applyBorder="1" applyAlignment="1">
      <alignment vertical="center" shrinkToFi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69" t="s">
        <v>0</v>
      </c>
      <c r="B1" s="69"/>
      <c r="C1" s="70"/>
      <c r="D1" s="69"/>
      <c r="E1" s="69"/>
      <c r="F1" s="69"/>
      <c r="G1" s="69"/>
    </row>
    <row r="2" spans="1:7" ht="24.95" customHeight="1" x14ac:dyDescent="0.2">
      <c r="A2" s="8" t="s">
        <v>1</v>
      </c>
      <c r="B2" s="7"/>
      <c r="C2" s="71"/>
      <c r="D2" s="71"/>
      <c r="E2" s="71"/>
      <c r="F2" s="71"/>
      <c r="G2" s="72"/>
    </row>
    <row r="3" spans="1:7" ht="24.95" customHeight="1" x14ac:dyDescent="0.2">
      <c r="A3" s="8" t="s">
        <v>2</v>
      </c>
      <c r="B3" s="7"/>
      <c r="C3" s="71"/>
      <c r="D3" s="71"/>
      <c r="E3" s="71"/>
      <c r="F3" s="71"/>
      <c r="G3" s="72"/>
    </row>
    <row r="4" spans="1:7" ht="24.95" customHeight="1" x14ac:dyDescent="0.2">
      <c r="A4" s="8" t="s">
        <v>3</v>
      </c>
      <c r="B4" s="7"/>
      <c r="C4" s="71"/>
      <c r="D4" s="71"/>
      <c r="E4" s="71"/>
      <c r="F4" s="71"/>
      <c r="G4" s="72"/>
    </row>
    <row r="5" spans="1:7" x14ac:dyDescent="0.2">
      <c r="B5" s="2"/>
      <c r="C5" s="3"/>
      <c r="D5" s="4"/>
    </row>
  </sheetData>
  <sheetProtection algorithmName="SHA-512" hashValue="UVJtOpsyHRO/CJILB3rs7EaFGCP86bq/eyqKxCe6BLgiQqmTyPGG6HBKWwbPws6C6I0RXophg13bAE9905wMaA==" saltValue="2oeZqkxw1lWGOtwKmaQj1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67"/>
  <sheetViews>
    <sheetView tabSelected="1" view="pageBreakPreview" zoomScaleNormal="100" zoomScaleSheetLayoutView="100" workbookViewId="0">
      <pane ySplit="8" topLeftCell="A111" activePane="bottomLeft" state="frozen"/>
      <selection pane="bottomLeft" activeCell="G9" sqref="G9 G14 G19 G28 G34 G38 G47 G50 G65 G68 G74 G111"/>
    </sheetView>
  </sheetViews>
  <sheetFormatPr defaultRowHeight="12.75" outlineLevelRow="3" x14ac:dyDescent="0.2"/>
  <cols>
    <col min="1" max="1" width="4.28515625" customWidth="1"/>
    <col min="2" max="2" width="12.5703125" style="9" customWidth="1"/>
    <col min="3" max="3" width="68.57031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9.140625" customWidth="1"/>
    <col min="18" max="18" width="6.85546875" customWidth="1"/>
    <col min="19" max="19" width="10.7109375" customWidth="1"/>
    <col min="20" max="25" width="9.140625" customWidth="1"/>
    <col min="29" max="29" width="9.140625" customWidth="1"/>
    <col min="31" max="41" width="9.140625" customWidth="1"/>
    <col min="53" max="53" width="98.7109375" customWidth="1"/>
  </cols>
  <sheetData>
    <row r="1" spans="1:60" ht="15.75" customHeight="1" thickBot="1" x14ac:dyDescent="0.3">
      <c r="A1" s="75" t="s">
        <v>33</v>
      </c>
      <c r="B1" s="75"/>
      <c r="C1" s="75"/>
      <c r="D1" s="75"/>
      <c r="E1" s="75"/>
      <c r="F1" s="75"/>
      <c r="G1" s="75"/>
      <c r="AG1" t="s">
        <v>34</v>
      </c>
    </row>
    <row r="2" spans="1:60" ht="21" customHeight="1" x14ac:dyDescent="0.2">
      <c r="A2" s="61" t="s">
        <v>5</v>
      </c>
      <c r="B2" s="62"/>
      <c r="C2" s="76" t="s">
        <v>254</v>
      </c>
      <c r="D2" s="77"/>
      <c r="E2" s="77"/>
      <c r="F2" s="77"/>
      <c r="G2" s="78"/>
      <c r="AG2" t="s">
        <v>35</v>
      </c>
    </row>
    <row r="3" spans="1:60" ht="21" customHeight="1" x14ac:dyDescent="0.2">
      <c r="A3" s="63" t="s">
        <v>257</v>
      </c>
      <c r="B3" s="59"/>
      <c r="C3" s="64" t="s">
        <v>258</v>
      </c>
      <c r="D3" s="60"/>
      <c r="E3" s="60"/>
      <c r="F3" s="60"/>
      <c r="G3" s="65"/>
    </row>
    <row r="4" spans="1:60" ht="21" customHeight="1" x14ac:dyDescent="0.2">
      <c r="A4" s="63" t="s">
        <v>4</v>
      </c>
      <c r="B4" s="59"/>
      <c r="C4" s="79" t="s">
        <v>256</v>
      </c>
      <c r="D4" s="80"/>
      <c r="E4" s="80"/>
      <c r="F4" s="80"/>
      <c r="G4" s="81"/>
      <c r="AC4" s="9" t="s">
        <v>35</v>
      </c>
      <c r="AG4" t="s">
        <v>36</v>
      </c>
    </row>
    <row r="5" spans="1:60" ht="21" customHeight="1" thickBot="1" x14ac:dyDescent="0.25">
      <c r="A5" s="66" t="s">
        <v>255</v>
      </c>
      <c r="B5" s="67"/>
      <c r="C5" s="82" t="s">
        <v>259</v>
      </c>
      <c r="D5" s="83"/>
      <c r="E5" s="83"/>
      <c r="F5" s="83"/>
      <c r="G5" s="84"/>
      <c r="AG5" t="s">
        <v>37</v>
      </c>
    </row>
    <row r="6" spans="1:60" x14ac:dyDescent="0.2">
      <c r="D6" s="6"/>
    </row>
    <row r="7" spans="1:60" ht="21" customHeight="1" x14ac:dyDescent="0.2">
      <c r="A7" s="11" t="s">
        <v>38</v>
      </c>
      <c r="B7" s="13" t="s">
        <v>39</v>
      </c>
      <c r="C7" s="13" t="s">
        <v>40</v>
      </c>
      <c r="D7" s="12" t="s">
        <v>41</v>
      </c>
      <c r="E7" s="11" t="s">
        <v>42</v>
      </c>
      <c r="F7" s="10" t="s">
        <v>43</v>
      </c>
      <c r="G7" s="11" t="s">
        <v>6</v>
      </c>
      <c r="H7" s="68" t="s">
        <v>7</v>
      </c>
      <c r="I7" s="68" t="s">
        <v>44</v>
      </c>
      <c r="J7" s="68" t="s">
        <v>8</v>
      </c>
      <c r="K7" s="68" t="s">
        <v>45</v>
      </c>
      <c r="L7" s="68" t="s">
        <v>46</v>
      </c>
      <c r="M7" s="68" t="s">
        <v>47</v>
      </c>
      <c r="N7" s="68" t="s">
        <v>48</v>
      </c>
      <c r="O7" s="68" t="s">
        <v>49</v>
      </c>
      <c r="P7" s="68" t="s">
        <v>50</v>
      </c>
      <c r="Q7" s="68" t="s">
        <v>51</v>
      </c>
      <c r="R7" s="14" t="s">
        <v>52</v>
      </c>
      <c r="S7" s="68" t="s">
        <v>53</v>
      </c>
      <c r="T7" s="68" t="s">
        <v>54</v>
      </c>
      <c r="U7" s="68" t="s">
        <v>55</v>
      </c>
      <c r="V7" s="68" t="s">
        <v>56</v>
      </c>
      <c r="W7" s="68" t="s">
        <v>57</v>
      </c>
      <c r="X7" s="68" t="s">
        <v>58</v>
      </c>
      <c r="Y7" s="68" t="s">
        <v>59</v>
      </c>
    </row>
    <row r="8" spans="1:60" x14ac:dyDescent="0.2">
      <c r="A8" s="1"/>
      <c r="B8" s="2"/>
      <c r="C8" s="2"/>
      <c r="D8" s="4"/>
      <c r="E8" s="16"/>
      <c r="F8" s="17"/>
      <c r="G8" s="17"/>
      <c r="H8" s="17"/>
      <c r="I8" s="17"/>
      <c r="J8" s="17"/>
      <c r="K8" s="17"/>
      <c r="L8" s="17"/>
      <c r="M8" s="17"/>
      <c r="N8" s="16"/>
      <c r="O8" s="16"/>
      <c r="P8" s="16"/>
      <c r="Q8" s="16"/>
      <c r="R8" s="17"/>
      <c r="S8" s="17"/>
      <c r="T8" s="17"/>
      <c r="U8" s="17"/>
      <c r="V8" s="17"/>
      <c r="W8" s="17"/>
      <c r="X8" s="17"/>
      <c r="Y8" s="17"/>
    </row>
    <row r="9" spans="1:60" x14ac:dyDescent="0.2">
      <c r="A9" s="29" t="s">
        <v>60</v>
      </c>
      <c r="B9" s="30" t="s">
        <v>9</v>
      </c>
      <c r="C9" s="50" t="s">
        <v>10</v>
      </c>
      <c r="D9" s="31"/>
      <c r="E9" s="32"/>
      <c r="F9" s="33"/>
      <c r="G9" s="33">
        <f>SUMIF(AG10:AG13,"&lt;&gt;NOR",G10:G13)</f>
        <v>0</v>
      </c>
      <c r="H9" s="33"/>
      <c r="I9" s="33">
        <f>SUM(I10:I13)</f>
        <v>0</v>
      </c>
      <c r="J9" s="33"/>
      <c r="K9" s="33">
        <f>SUM(K10:K13)</f>
        <v>0</v>
      </c>
      <c r="L9" s="33"/>
      <c r="M9" s="33">
        <f>SUM(M10:M13)</f>
        <v>0</v>
      </c>
      <c r="N9" s="32"/>
      <c r="O9" s="32">
        <f>SUM(O10:O13)</f>
        <v>0.03</v>
      </c>
      <c r="P9" s="32"/>
      <c r="Q9" s="32">
        <f>SUM(Q10:Q13)</f>
        <v>0</v>
      </c>
      <c r="R9" s="33"/>
      <c r="S9" s="33"/>
      <c r="T9" s="34"/>
      <c r="U9" s="28"/>
      <c r="V9" s="28">
        <f>SUM(V10:V13)</f>
        <v>0.98</v>
      </c>
      <c r="W9" s="28"/>
      <c r="X9" s="28"/>
      <c r="Y9" s="28"/>
      <c r="AG9" t="s">
        <v>61</v>
      </c>
    </row>
    <row r="10" spans="1:60" outlineLevel="1" x14ac:dyDescent="0.2">
      <c r="A10" s="42">
        <v>1</v>
      </c>
      <c r="B10" s="43" t="s">
        <v>62</v>
      </c>
      <c r="C10" s="51" t="s">
        <v>63</v>
      </c>
      <c r="D10" s="44" t="s">
        <v>64</v>
      </c>
      <c r="E10" s="45">
        <v>72.5</v>
      </c>
      <c r="F10" s="46"/>
      <c r="G10" s="47">
        <f>ROUND(E10*F10,2)</f>
        <v>0</v>
      </c>
      <c r="H10" s="46"/>
      <c r="I10" s="47">
        <f>ROUND(E10*H10,2)</f>
        <v>0</v>
      </c>
      <c r="J10" s="46"/>
      <c r="K10" s="47">
        <f>ROUND(E10*J10,2)</f>
        <v>0</v>
      </c>
      <c r="L10" s="47">
        <v>21</v>
      </c>
      <c r="M10" s="47">
        <f>G10*(1+L10/100)</f>
        <v>0</v>
      </c>
      <c r="N10" s="45">
        <v>0</v>
      </c>
      <c r="O10" s="45">
        <f>ROUND(E10*N10,2)</f>
        <v>0</v>
      </c>
      <c r="P10" s="45">
        <v>0</v>
      </c>
      <c r="Q10" s="45">
        <f>ROUND(E10*P10,2)</f>
        <v>0</v>
      </c>
      <c r="R10" s="47" t="s">
        <v>65</v>
      </c>
      <c r="S10" s="47" t="s">
        <v>66</v>
      </c>
      <c r="T10" s="48" t="s">
        <v>66</v>
      </c>
      <c r="U10" s="21">
        <v>1.35E-2</v>
      </c>
      <c r="V10" s="21">
        <f>ROUND(E10*U10,2)</f>
        <v>0.98</v>
      </c>
      <c r="W10" s="21"/>
      <c r="X10" s="21" t="s">
        <v>67</v>
      </c>
      <c r="Y10" s="21" t="s">
        <v>68</v>
      </c>
      <c r="Z10" s="15"/>
      <c r="AA10" s="15"/>
      <c r="AB10" s="15"/>
      <c r="AC10" s="15"/>
      <c r="AD10" s="15"/>
      <c r="AE10" s="15"/>
      <c r="AF10" s="15"/>
      <c r="AG10" s="15" t="s">
        <v>69</v>
      </c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22.5" outlineLevel="1" x14ac:dyDescent="0.2">
      <c r="A11" s="35">
        <v>2</v>
      </c>
      <c r="B11" s="36" t="s">
        <v>70</v>
      </c>
      <c r="C11" s="52" t="s">
        <v>71</v>
      </c>
      <c r="D11" s="37" t="s">
        <v>64</v>
      </c>
      <c r="E11" s="38">
        <v>83.375</v>
      </c>
      <c r="F11" s="39"/>
      <c r="G11" s="40">
        <f>ROUND(E11*F11,2)</f>
        <v>0</v>
      </c>
      <c r="H11" s="39"/>
      <c r="I11" s="40">
        <f>ROUND(E11*H11,2)</f>
        <v>0</v>
      </c>
      <c r="J11" s="39"/>
      <c r="K11" s="40">
        <f>ROUND(E11*J11,2)</f>
        <v>0</v>
      </c>
      <c r="L11" s="40">
        <v>21</v>
      </c>
      <c r="M11" s="40">
        <f>G11*(1+L11/100)</f>
        <v>0</v>
      </c>
      <c r="N11" s="38">
        <v>2.9999999999999997E-4</v>
      </c>
      <c r="O11" s="38">
        <f>ROUND(E11*N11,2)</f>
        <v>0.03</v>
      </c>
      <c r="P11" s="38">
        <v>0</v>
      </c>
      <c r="Q11" s="38">
        <f>ROUND(E11*P11,2)</f>
        <v>0</v>
      </c>
      <c r="R11" s="40" t="s">
        <v>72</v>
      </c>
      <c r="S11" s="40" t="s">
        <v>66</v>
      </c>
      <c r="T11" s="41" t="s">
        <v>66</v>
      </c>
      <c r="U11" s="21">
        <v>0</v>
      </c>
      <c r="V11" s="21">
        <f>ROUND(E11*U11,2)</f>
        <v>0</v>
      </c>
      <c r="W11" s="21"/>
      <c r="X11" s="21" t="s">
        <v>73</v>
      </c>
      <c r="Y11" s="21" t="s">
        <v>68</v>
      </c>
      <c r="Z11" s="15"/>
      <c r="AA11" s="15"/>
      <c r="AB11" s="15"/>
      <c r="AC11" s="15"/>
      <c r="AD11" s="15"/>
      <c r="AE11" s="15"/>
      <c r="AF11" s="15"/>
      <c r="AG11" s="15" t="s">
        <v>74</v>
      </c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outlineLevel="2" x14ac:dyDescent="0.2">
      <c r="A12" s="18"/>
      <c r="B12" s="19"/>
      <c r="C12" s="53" t="s">
        <v>75</v>
      </c>
      <c r="D12" s="22"/>
      <c r="E12" s="23"/>
      <c r="F12" s="21"/>
      <c r="G12" s="21"/>
      <c r="H12" s="21"/>
      <c r="I12" s="21"/>
      <c r="J12" s="21"/>
      <c r="K12" s="21"/>
      <c r="L12" s="21"/>
      <c r="M12" s="21"/>
      <c r="N12" s="20"/>
      <c r="O12" s="20"/>
      <c r="P12" s="20"/>
      <c r="Q12" s="20"/>
      <c r="R12" s="21"/>
      <c r="S12" s="21"/>
      <c r="T12" s="21"/>
      <c r="U12" s="21"/>
      <c r="V12" s="21"/>
      <c r="W12" s="21"/>
      <c r="X12" s="21"/>
      <c r="Y12" s="21"/>
      <c r="Z12" s="15"/>
      <c r="AA12" s="15"/>
      <c r="AB12" s="15"/>
      <c r="AC12" s="15"/>
      <c r="AD12" s="15"/>
      <c r="AE12" s="15"/>
      <c r="AF12" s="15"/>
      <c r="AG12" s="15" t="s">
        <v>76</v>
      </c>
      <c r="AH12" s="15">
        <v>0</v>
      </c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outlineLevel="3" x14ac:dyDescent="0.2">
      <c r="A13" s="18"/>
      <c r="B13" s="19"/>
      <c r="C13" s="53" t="s">
        <v>77</v>
      </c>
      <c r="D13" s="22"/>
      <c r="E13" s="23">
        <v>83.375</v>
      </c>
      <c r="F13" s="21"/>
      <c r="G13" s="21"/>
      <c r="H13" s="21"/>
      <c r="I13" s="21"/>
      <c r="J13" s="21"/>
      <c r="K13" s="21"/>
      <c r="L13" s="21"/>
      <c r="M13" s="21"/>
      <c r="N13" s="20"/>
      <c r="O13" s="20"/>
      <c r="P13" s="20"/>
      <c r="Q13" s="20"/>
      <c r="R13" s="21"/>
      <c r="S13" s="21"/>
      <c r="T13" s="21"/>
      <c r="U13" s="21"/>
      <c r="V13" s="21"/>
      <c r="W13" s="21"/>
      <c r="X13" s="21"/>
      <c r="Y13" s="21"/>
      <c r="Z13" s="15"/>
      <c r="AA13" s="15"/>
      <c r="AB13" s="15"/>
      <c r="AC13" s="15"/>
      <c r="AD13" s="15"/>
      <c r="AE13" s="15"/>
      <c r="AF13" s="15"/>
      <c r="AG13" s="15" t="s">
        <v>76</v>
      </c>
      <c r="AH13" s="15">
        <v>5</v>
      </c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x14ac:dyDescent="0.2">
      <c r="A14" s="29" t="s">
        <v>60</v>
      </c>
      <c r="B14" s="30" t="s">
        <v>11</v>
      </c>
      <c r="C14" s="50" t="s">
        <v>12</v>
      </c>
      <c r="D14" s="31"/>
      <c r="E14" s="32"/>
      <c r="F14" s="33"/>
      <c r="G14" s="33">
        <f>SUMIF(AG15:AG18,"&lt;&gt;NOR",G15:G18)</f>
        <v>0</v>
      </c>
      <c r="H14" s="33"/>
      <c r="I14" s="33">
        <f>SUM(I15:I18)</f>
        <v>0</v>
      </c>
      <c r="J14" s="33"/>
      <c r="K14" s="33">
        <f>SUM(K15:K18)</f>
        <v>0</v>
      </c>
      <c r="L14" s="33"/>
      <c r="M14" s="33">
        <f>SUM(M15:M18)</f>
        <v>0</v>
      </c>
      <c r="N14" s="32"/>
      <c r="O14" s="32">
        <f>SUM(O15:O18)</f>
        <v>2.2599999999999998</v>
      </c>
      <c r="P14" s="32"/>
      <c r="Q14" s="32">
        <f>SUM(Q15:Q18)</f>
        <v>0</v>
      </c>
      <c r="R14" s="33"/>
      <c r="S14" s="33"/>
      <c r="T14" s="34"/>
      <c r="U14" s="28"/>
      <c r="V14" s="28">
        <f>SUM(V15:V18)</f>
        <v>15.190000000000001</v>
      </c>
      <c r="W14" s="28"/>
      <c r="X14" s="28"/>
      <c r="Y14" s="28"/>
      <c r="AG14" t="s">
        <v>61</v>
      </c>
    </row>
    <row r="15" spans="1:60" outlineLevel="1" x14ac:dyDescent="0.2">
      <c r="A15" s="35">
        <v>3</v>
      </c>
      <c r="B15" s="36" t="s">
        <v>78</v>
      </c>
      <c r="C15" s="52" t="s">
        <v>79</v>
      </c>
      <c r="D15" s="37" t="s">
        <v>80</v>
      </c>
      <c r="E15" s="38">
        <v>26</v>
      </c>
      <c r="F15" s="39"/>
      <c r="G15" s="40">
        <f>ROUND(E15*F15,2)</f>
        <v>0</v>
      </c>
      <c r="H15" s="39"/>
      <c r="I15" s="40">
        <f>ROUND(E15*H15,2)</f>
        <v>0</v>
      </c>
      <c r="J15" s="39"/>
      <c r="K15" s="40">
        <f>ROUND(E15*J15,2)</f>
        <v>0</v>
      </c>
      <c r="L15" s="40">
        <v>21</v>
      </c>
      <c r="M15" s="40">
        <f>G15*(1+L15/100)</f>
        <v>0</v>
      </c>
      <c r="N15" s="38">
        <v>9.2399999999999999E-3</v>
      </c>
      <c r="O15" s="38">
        <f>ROUND(E15*N15,2)</f>
        <v>0.24</v>
      </c>
      <c r="P15" s="38">
        <v>0</v>
      </c>
      <c r="Q15" s="38">
        <f>ROUND(E15*P15,2)</f>
        <v>0</v>
      </c>
      <c r="R15" s="40" t="s">
        <v>81</v>
      </c>
      <c r="S15" s="40" t="s">
        <v>66</v>
      </c>
      <c r="T15" s="41" t="s">
        <v>66</v>
      </c>
      <c r="U15" s="21">
        <v>0.14899999999999999</v>
      </c>
      <c r="V15" s="21">
        <f>ROUND(E15*U15,2)</f>
        <v>3.87</v>
      </c>
      <c r="W15" s="21"/>
      <c r="X15" s="21" t="s">
        <v>67</v>
      </c>
      <c r="Y15" s="21" t="s">
        <v>68</v>
      </c>
      <c r="Z15" s="15"/>
      <c r="AA15" s="15"/>
      <c r="AB15" s="15"/>
      <c r="AC15" s="15"/>
      <c r="AD15" s="15"/>
      <c r="AE15" s="15"/>
      <c r="AF15" s="15"/>
      <c r="AG15" s="15" t="s">
        <v>69</v>
      </c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</row>
    <row r="16" spans="1:60" outlineLevel="2" x14ac:dyDescent="0.2">
      <c r="A16" s="18"/>
      <c r="B16" s="19"/>
      <c r="C16" s="85" t="s">
        <v>82</v>
      </c>
      <c r="D16" s="86"/>
      <c r="E16" s="86"/>
      <c r="F16" s="86"/>
      <c r="G16" s="86"/>
      <c r="H16" s="21"/>
      <c r="I16" s="21"/>
      <c r="J16" s="21"/>
      <c r="K16" s="21"/>
      <c r="L16" s="21"/>
      <c r="M16" s="21"/>
      <c r="N16" s="20"/>
      <c r="O16" s="20"/>
      <c r="P16" s="20"/>
      <c r="Q16" s="20"/>
      <c r="R16" s="21"/>
      <c r="S16" s="21"/>
      <c r="T16" s="21"/>
      <c r="U16" s="21"/>
      <c r="V16" s="21"/>
      <c r="W16" s="21"/>
      <c r="X16" s="21"/>
      <c r="Y16" s="21"/>
      <c r="Z16" s="15"/>
      <c r="AA16" s="15"/>
      <c r="AB16" s="15"/>
      <c r="AC16" s="15"/>
      <c r="AD16" s="15"/>
      <c r="AE16" s="15"/>
      <c r="AF16" s="15"/>
      <c r="AG16" s="15" t="s">
        <v>83</v>
      </c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outlineLevel="1" x14ac:dyDescent="0.2">
      <c r="A17" s="35">
        <v>4</v>
      </c>
      <c r="B17" s="36" t="s">
        <v>84</v>
      </c>
      <c r="C17" s="52" t="s">
        <v>85</v>
      </c>
      <c r="D17" s="37" t="s">
        <v>80</v>
      </c>
      <c r="E17" s="38">
        <v>26</v>
      </c>
      <c r="F17" s="39"/>
      <c r="G17" s="40">
        <f>ROUND(E17*F17,2)</f>
        <v>0</v>
      </c>
      <c r="H17" s="39"/>
      <c r="I17" s="40">
        <f>ROUND(E17*H17,2)</f>
        <v>0</v>
      </c>
      <c r="J17" s="39"/>
      <c r="K17" s="40">
        <f>ROUND(E17*J17,2)</f>
        <v>0</v>
      </c>
      <c r="L17" s="40">
        <v>21</v>
      </c>
      <c r="M17" s="40">
        <f>G17*(1+L17/100)</f>
        <v>0</v>
      </c>
      <c r="N17" s="38">
        <v>7.7549999999999994E-2</v>
      </c>
      <c r="O17" s="38">
        <f>ROUND(E17*N17,2)</f>
        <v>2.02</v>
      </c>
      <c r="P17" s="38">
        <v>0</v>
      </c>
      <c r="Q17" s="38">
        <f>ROUND(E17*P17,2)</f>
        <v>0</v>
      </c>
      <c r="R17" s="40" t="s">
        <v>81</v>
      </c>
      <c r="S17" s="40" t="s">
        <v>66</v>
      </c>
      <c r="T17" s="41" t="s">
        <v>66</v>
      </c>
      <c r="U17" s="21">
        <v>0.43530000000000002</v>
      </c>
      <c r="V17" s="21">
        <f>ROUND(E17*U17,2)</f>
        <v>11.32</v>
      </c>
      <c r="W17" s="21"/>
      <c r="X17" s="21" t="s">
        <v>67</v>
      </c>
      <c r="Y17" s="21" t="s">
        <v>68</v>
      </c>
      <c r="Z17" s="15"/>
      <c r="AA17" s="15"/>
      <c r="AB17" s="15"/>
      <c r="AC17" s="15"/>
      <c r="AD17" s="15"/>
      <c r="AE17" s="15"/>
      <c r="AF17" s="15"/>
      <c r="AG17" s="15" t="s">
        <v>69</v>
      </c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outlineLevel="2" x14ac:dyDescent="0.2">
      <c r="A18" s="18"/>
      <c r="B18" s="19"/>
      <c r="C18" s="53" t="s">
        <v>86</v>
      </c>
      <c r="D18" s="22"/>
      <c r="E18" s="23">
        <v>26</v>
      </c>
      <c r="F18" s="21"/>
      <c r="G18" s="21"/>
      <c r="H18" s="21"/>
      <c r="I18" s="21"/>
      <c r="J18" s="21"/>
      <c r="K18" s="21"/>
      <c r="L18" s="21"/>
      <c r="M18" s="21"/>
      <c r="N18" s="20"/>
      <c r="O18" s="20"/>
      <c r="P18" s="20"/>
      <c r="Q18" s="20"/>
      <c r="R18" s="21"/>
      <c r="S18" s="21"/>
      <c r="T18" s="21"/>
      <c r="U18" s="21"/>
      <c r="V18" s="21"/>
      <c r="W18" s="21"/>
      <c r="X18" s="21"/>
      <c r="Y18" s="21"/>
      <c r="Z18" s="15"/>
      <c r="AA18" s="15"/>
      <c r="AB18" s="15"/>
      <c r="AC18" s="15"/>
      <c r="AD18" s="15"/>
      <c r="AE18" s="15"/>
      <c r="AF18" s="15"/>
      <c r="AG18" s="15" t="s">
        <v>76</v>
      </c>
      <c r="AH18" s="15">
        <v>0</v>
      </c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</row>
    <row r="19" spans="1:60" x14ac:dyDescent="0.2">
      <c r="A19" s="29" t="s">
        <v>60</v>
      </c>
      <c r="B19" s="30" t="s">
        <v>13</v>
      </c>
      <c r="C19" s="50" t="s">
        <v>14</v>
      </c>
      <c r="D19" s="31"/>
      <c r="E19" s="32"/>
      <c r="F19" s="33"/>
      <c r="G19" s="33">
        <f>SUMIF(AG20:AG27,"&lt;&gt;NOR",G20:G27)</f>
        <v>0</v>
      </c>
      <c r="H19" s="33"/>
      <c r="I19" s="33">
        <f>SUM(I20:I27)</f>
        <v>0</v>
      </c>
      <c r="J19" s="33"/>
      <c r="K19" s="33">
        <f>SUM(K20:K27)</f>
        <v>0</v>
      </c>
      <c r="L19" s="33"/>
      <c r="M19" s="33">
        <f>SUM(M20:M27)</f>
        <v>0</v>
      </c>
      <c r="N19" s="32"/>
      <c r="O19" s="32">
        <f>SUM(O20:O27)</f>
        <v>2.66</v>
      </c>
      <c r="P19" s="32"/>
      <c r="Q19" s="32">
        <f>SUM(Q20:Q27)</f>
        <v>0</v>
      </c>
      <c r="R19" s="33"/>
      <c r="S19" s="33"/>
      <c r="T19" s="34"/>
      <c r="U19" s="28"/>
      <c r="V19" s="28">
        <f>SUM(V20:V27)</f>
        <v>213.05</v>
      </c>
      <c r="W19" s="28"/>
      <c r="X19" s="28"/>
      <c r="Y19" s="28"/>
      <c r="AG19" t="s">
        <v>61</v>
      </c>
    </row>
    <row r="20" spans="1:60" ht="22.5" outlineLevel="1" x14ac:dyDescent="0.2">
      <c r="A20" s="35">
        <v>5</v>
      </c>
      <c r="B20" s="36" t="s">
        <v>87</v>
      </c>
      <c r="C20" s="52" t="s">
        <v>88</v>
      </c>
      <c r="D20" s="37" t="s">
        <v>89</v>
      </c>
      <c r="E20" s="38">
        <v>33</v>
      </c>
      <c r="F20" s="39"/>
      <c r="G20" s="40">
        <f>ROUND(E20*F20,2)</f>
        <v>0</v>
      </c>
      <c r="H20" s="39"/>
      <c r="I20" s="40">
        <f>ROUND(E20*H20,2)</f>
        <v>0</v>
      </c>
      <c r="J20" s="39"/>
      <c r="K20" s="40">
        <f>ROUND(E20*J20,2)</f>
        <v>0</v>
      </c>
      <c r="L20" s="40">
        <v>21</v>
      </c>
      <c r="M20" s="40">
        <f>G20*(1+L20/100)</f>
        <v>0</v>
      </c>
      <c r="N20" s="38">
        <v>1.3999999999999999E-4</v>
      </c>
      <c r="O20" s="38">
        <f>ROUND(E20*N20,2)</f>
        <v>0</v>
      </c>
      <c r="P20" s="38">
        <v>0</v>
      </c>
      <c r="Q20" s="38">
        <f>ROUND(E20*P20,2)</f>
        <v>0</v>
      </c>
      <c r="R20" s="40" t="s">
        <v>90</v>
      </c>
      <c r="S20" s="40" t="s">
        <v>66</v>
      </c>
      <c r="T20" s="41" t="s">
        <v>66</v>
      </c>
      <c r="U20" s="21">
        <v>0.05</v>
      </c>
      <c r="V20" s="21">
        <f>ROUND(E20*U20,2)</f>
        <v>1.65</v>
      </c>
      <c r="W20" s="21"/>
      <c r="X20" s="21" t="s">
        <v>67</v>
      </c>
      <c r="Y20" s="21" t="s">
        <v>68</v>
      </c>
      <c r="Z20" s="15"/>
      <c r="AA20" s="15"/>
      <c r="AB20" s="15"/>
      <c r="AC20" s="15"/>
      <c r="AD20" s="15"/>
      <c r="AE20" s="15"/>
      <c r="AF20" s="15"/>
      <c r="AG20" s="15" t="s">
        <v>69</v>
      </c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outlineLevel="2" x14ac:dyDescent="0.2">
      <c r="A21" s="18"/>
      <c r="B21" s="19"/>
      <c r="C21" s="53" t="s">
        <v>91</v>
      </c>
      <c r="D21" s="22"/>
      <c r="E21" s="23">
        <v>33</v>
      </c>
      <c r="F21" s="21"/>
      <c r="G21" s="21"/>
      <c r="H21" s="21"/>
      <c r="I21" s="21"/>
      <c r="J21" s="21"/>
      <c r="K21" s="21"/>
      <c r="L21" s="21"/>
      <c r="M21" s="21"/>
      <c r="N21" s="20"/>
      <c r="O21" s="20"/>
      <c r="P21" s="20"/>
      <c r="Q21" s="20"/>
      <c r="R21" s="21"/>
      <c r="S21" s="21"/>
      <c r="T21" s="21"/>
      <c r="U21" s="21"/>
      <c r="V21" s="21"/>
      <c r="W21" s="21"/>
      <c r="X21" s="21"/>
      <c r="Y21" s="21"/>
      <c r="Z21" s="15"/>
      <c r="AA21" s="15"/>
      <c r="AB21" s="15"/>
      <c r="AC21" s="15"/>
      <c r="AD21" s="15"/>
      <c r="AE21" s="15"/>
      <c r="AF21" s="15"/>
      <c r="AG21" s="15" t="s">
        <v>76</v>
      </c>
      <c r="AH21" s="15">
        <v>0</v>
      </c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ht="22.5" outlineLevel="1" x14ac:dyDescent="0.2">
      <c r="A22" s="35">
        <v>6</v>
      </c>
      <c r="B22" s="36" t="s">
        <v>92</v>
      </c>
      <c r="C22" s="52" t="s">
        <v>93</v>
      </c>
      <c r="D22" s="37" t="s">
        <v>64</v>
      </c>
      <c r="E22" s="38">
        <v>72.5</v>
      </c>
      <c r="F22" s="39"/>
      <c r="G22" s="40">
        <f>ROUND(E22*F22,2)</f>
        <v>0</v>
      </c>
      <c r="H22" s="39"/>
      <c r="I22" s="40">
        <f>ROUND(E22*H22,2)</f>
        <v>0</v>
      </c>
      <c r="J22" s="39"/>
      <c r="K22" s="40">
        <f>ROUND(E22*J22,2)</f>
        <v>0</v>
      </c>
      <c r="L22" s="40">
        <v>21</v>
      </c>
      <c r="M22" s="40">
        <f>G22*(1+L22/100)</f>
        <v>0</v>
      </c>
      <c r="N22" s="38">
        <v>2.2040000000000001E-2</v>
      </c>
      <c r="O22" s="38">
        <f>ROUND(E22*N22,2)</f>
        <v>1.6</v>
      </c>
      <c r="P22" s="38">
        <v>0</v>
      </c>
      <c r="Q22" s="38">
        <f>ROUND(E22*P22,2)</f>
        <v>0</v>
      </c>
      <c r="R22" s="40" t="s">
        <v>90</v>
      </c>
      <c r="S22" s="40" t="s">
        <v>66</v>
      </c>
      <c r="T22" s="41" t="s">
        <v>66</v>
      </c>
      <c r="U22" s="21">
        <v>1.1299999999999999</v>
      </c>
      <c r="V22" s="21">
        <f>ROUND(E22*U22,2)</f>
        <v>81.93</v>
      </c>
      <c r="W22" s="21"/>
      <c r="X22" s="21" t="s">
        <v>67</v>
      </c>
      <c r="Y22" s="21" t="s">
        <v>68</v>
      </c>
      <c r="Z22" s="15"/>
      <c r="AA22" s="15"/>
      <c r="AB22" s="15"/>
      <c r="AC22" s="15"/>
      <c r="AD22" s="15"/>
      <c r="AE22" s="15"/>
      <c r="AF22" s="15"/>
      <c r="AG22" s="15" t="s">
        <v>69</v>
      </c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outlineLevel="2" x14ac:dyDescent="0.2">
      <c r="A23" s="18"/>
      <c r="B23" s="19"/>
      <c r="C23" s="73" t="s">
        <v>94</v>
      </c>
      <c r="D23" s="74"/>
      <c r="E23" s="74"/>
      <c r="F23" s="74"/>
      <c r="G23" s="74"/>
      <c r="H23" s="21"/>
      <c r="I23" s="21"/>
      <c r="J23" s="21"/>
      <c r="K23" s="21"/>
      <c r="L23" s="21"/>
      <c r="M23" s="21"/>
      <c r="N23" s="20"/>
      <c r="O23" s="20"/>
      <c r="P23" s="20"/>
      <c r="Q23" s="20"/>
      <c r="R23" s="21"/>
      <c r="S23" s="21"/>
      <c r="T23" s="21"/>
      <c r="U23" s="21"/>
      <c r="V23" s="21"/>
      <c r="W23" s="21"/>
      <c r="X23" s="21"/>
      <c r="Y23" s="21"/>
      <c r="Z23" s="15"/>
      <c r="AA23" s="15"/>
      <c r="AB23" s="15"/>
      <c r="AC23" s="15"/>
      <c r="AD23" s="15"/>
      <c r="AE23" s="15"/>
      <c r="AF23" s="15"/>
      <c r="AG23" s="15" t="s">
        <v>95</v>
      </c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ht="45" outlineLevel="1" x14ac:dyDescent="0.2">
      <c r="A24" s="35">
        <v>7</v>
      </c>
      <c r="B24" s="36" t="s">
        <v>96</v>
      </c>
      <c r="C24" s="52" t="s">
        <v>97</v>
      </c>
      <c r="D24" s="37" t="s">
        <v>64</v>
      </c>
      <c r="E24" s="38">
        <v>64.13</v>
      </c>
      <c r="F24" s="39"/>
      <c r="G24" s="40">
        <f>ROUND(E24*F24,2)</f>
        <v>0</v>
      </c>
      <c r="H24" s="39"/>
      <c r="I24" s="40">
        <f>ROUND(E24*H24,2)</f>
        <v>0</v>
      </c>
      <c r="J24" s="39"/>
      <c r="K24" s="40">
        <f>ROUND(E24*J24,2)</f>
        <v>0</v>
      </c>
      <c r="L24" s="40">
        <v>21</v>
      </c>
      <c r="M24" s="40">
        <f>G24*(1+L24/100)</f>
        <v>0</v>
      </c>
      <c r="N24" s="38">
        <v>1.3610000000000001E-2</v>
      </c>
      <c r="O24" s="38">
        <f>ROUND(E24*N24,2)</f>
        <v>0.87</v>
      </c>
      <c r="P24" s="38">
        <v>0</v>
      </c>
      <c r="Q24" s="38">
        <f>ROUND(E24*P24,2)</f>
        <v>0</v>
      </c>
      <c r="R24" s="40" t="s">
        <v>90</v>
      </c>
      <c r="S24" s="40" t="s">
        <v>66</v>
      </c>
      <c r="T24" s="41" t="s">
        <v>66</v>
      </c>
      <c r="U24" s="21">
        <v>1.728</v>
      </c>
      <c r="V24" s="21">
        <f>ROUND(E24*U24,2)</f>
        <v>110.82</v>
      </c>
      <c r="W24" s="21"/>
      <c r="X24" s="21" t="s">
        <v>67</v>
      </c>
      <c r="Y24" s="21" t="s">
        <v>68</v>
      </c>
      <c r="Z24" s="15"/>
      <c r="AA24" s="15"/>
      <c r="AB24" s="15"/>
      <c r="AC24" s="15"/>
      <c r="AD24" s="15"/>
      <c r="AE24" s="15"/>
      <c r="AF24" s="15"/>
      <c r="AG24" s="15" t="s">
        <v>69</v>
      </c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outlineLevel="2" x14ac:dyDescent="0.2">
      <c r="A25" s="18"/>
      <c r="B25" s="19"/>
      <c r="C25" s="85" t="s">
        <v>94</v>
      </c>
      <c r="D25" s="86"/>
      <c r="E25" s="86"/>
      <c r="F25" s="86"/>
      <c r="G25" s="86"/>
      <c r="H25" s="21"/>
      <c r="I25" s="21"/>
      <c r="J25" s="21"/>
      <c r="K25" s="21"/>
      <c r="L25" s="21"/>
      <c r="M25" s="21"/>
      <c r="N25" s="20"/>
      <c r="O25" s="20"/>
      <c r="P25" s="20"/>
      <c r="Q25" s="20"/>
      <c r="R25" s="21"/>
      <c r="S25" s="21"/>
      <c r="T25" s="21"/>
      <c r="U25" s="21"/>
      <c r="V25" s="21"/>
      <c r="W25" s="21"/>
      <c r="X25" s="21"/>
      <c r="Y25" s="21"/>
      <c r="Z25" s="15"/>
      <c r="AA25" s="15"/>
      <c r="AB25" s="15"/>
      <c r="AC25" s="15"/>
      <c r="AD25" s="15"/>
      <c r="AE25" s="15"/>
      <c r="AF25" s="15"/>
      <c r="AG25" s="15" t="s">
        <v>83</v>
      </c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ht="33.75" outlineLevel="1" x14ac:dyDescent="0.2">
      <c r="A26" s="35">
        <v>8</v>
      </c>
      <c r="B26" s="36" t="s">
        <v>98</v>
      </c>
      <c r="C26" s="52" t="s">
        <v>99</v>
      </c>
      <c r="D26" s="37" t="s">
        <v>64</v>
      </c>
      <c r="E26" s="38">
        <v>17.27</v>
      </c>
      <c r="F26" s="39"/>
      <c r="G26" s="40">
        <f>ROUND(E26*F26,2)</f>
        <v>0</v>
      </c>
      <c r="H26" s="39"/>
      <c r="I26" s="40">
        <f>ROUND(E26*H26,2)</f>
        <v>0</v>
      </c>
      <c r="J26" s="39"/>
      <c r="K26" s="40">
        <f>ROUND(E26*J26,2)</f>
        <v>0</v>
      </c>
      <c r="L26" s="40">
        <v>21</v>
      </c>
      <c r="M26" s="40">
        <f>G26*(1+L26/100)</f>
        <v>0</v>
      </c>
      <c r="N26" s="38">
        <v>1.1220000000000001E-2</v>
      </c>
      <c r="O26" s="38">
        <f>ROUND(E26*N26,2)</f>
        <v>0.19</v>
      </c>
      <c r="P26" s="38">
        <v>0</v>
      </c>
      <c r="Q26" s="38">
        <f>ROUND(E26*P26,2)</f>
        <v>0</v>
      </c>
      <c r="R26" s="40" t="s">
        <v>90</v>
      </c>
      <c r="S26" s="40" t="s">
        <v>66</v>
      </c>
      <c r="T26" s="41" t="s">
        <v>66</v>
      </c>
      <c r="U26" s="21">
        <v>1.08</v>
      </c>
      <c r="V26" s="21">
        <f>ROUND(E26*U26,2)</f>
        <v>18.649999999999999</v>
      </c>
      <c r="W26" s="21"/>
      <c r="X26" s="21" t="s">
        <v>67</v>
      </c>
      <c r="Y26" s="21" t="s">
        <v>68</v>
      </c>
      <c r="Z26" s="15"/>
      <c r="AA26" s="15"/>
      <c r="AB26" s="15"/>
      <c r="AC26" s="15"/>
      <c r="AD26" s="15"/>
      <c r="AE26" s="15"/>
      <c r="AF26" s="15"/>
      <c r="AG26" s="15" t="s">
        <v>69</v>
      </c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outlineLevel="2" x14ac:dyDescent="0.2">
      <c r="A27" s="18"/>
      <c r="B27" s="19"/>
      <c r="C27" s="85" t="s">
        <v>94</v>
      </c>
      <c r="D27" s="86"/>
      <c r="E27" s="86"/>
      <c r="F27" s="86"/>
      <c r="G27" s="86"/>
      <c r="H27" s="21"/>
      <c r="I27" s="21"/>
      <c r="J27" s="21"/>
      <c r="K27" s="21"/>
      <c r="L27" s="21"/>
      <c r="M27" s="21"/>
      <c r="N27" s="20"/>
      <c r="O27" s="20"/>
      <c r="P27" s="20"/>
      <c r="Q27" s="20"/>
      <c r="R27" s="21"/>
      <c r="S27" s="21"/>
      <c r="T27" s="21"/>
      <c r="U27" s="21"/>
      <c r="V27" s="21"/>
      <c r="W27" s="21"/>
      <c r="X27" s="21"/>
      <c r="Y27" s="21"/>
      <c r="Z27" s="15"/>
      <c r="AA27" s="15"/>
      <c r="AB27" s="15"/>
      <c r="AC27" s="15"/>
      <c r="AD27" s="15"/>
      <c r="AE27" s="15"/>
      <c r="AF27" s="15"/>
      <c r="AG27" s="15" t="s">
        <v>83</v>
      </c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x14ac:dyDescent="0.2">
      <c r="A28" s="29" t="s">
        <v>60</v>
      </c>
      <c r="B28" s="30" t="s">
        <v>15</v>
      </c>
      <c r="C28" s="50" t="s">
        <v>16</v>
      </c>
      <c r="D28" s="31"/>
      <c r="E28" s="32"/>
      <c r="F28" s="33"/>
      <c r="G28" s="33">
        <f>SUMIF(AG29:AG33,"&lt;&gt;NOR",G29:G33)</f>
        <v>0</v>
      </c>
      <c r="H28" s="33"/>
      <c r="I28" s="33">
        <f>SUM(I29:I33)</f>
        <v>0</v>
      </c>
      <c r="J28" s="33"/>
      <c r="K28" s="33">
        <f>SUM(K29:K33)</f>
        <v>0</v>
      </c>
      <c r="L28" s="33"/>
      <c r="M28" s="33">
        <f>SUM(M29:M33)</f>
        <v>0</v>
      </c>
      <c r="N28" s="32"/>
      <c r="O28" s="32">
        <f>SUM(O29:O33)</f>
        <v>0.18</v>
      </c>
      <c r="P28" s="32"/>
      <c r="Q28" s="32">
        <f>SUM(Q29:Q33)</f>
        <v>0</v>
      </c>
      <c r="R28" s="33"/>
      <c r="S28" s="33"/>
      <c r="T28" s="34"/>
      <c r="U28" s="28"/>
      <c r="V28" s="28">
        <f>SUM(V29:V33)</f>
        <v>8.98</v>
      </c>
      <c r="W28" s="28"/>
      <c r="X28" s="28"/>
      <c r="Y28" s="28"/>
      <c r="AG28" t="s">
        <v>61</v>
      </c>
    </row>
    <row r="29" spans="1:60" outlineLevel="1" x14ac:dyDescent="0.2">
      <c r="A29" s="35">
        <v>9</v>
      </c>
      <c r="B29" s="36" t="s">
        <v>100</v>
      </c>
      <c r="C29" s="52" t="s">
        <v>101</v>
      </c>
      <c r="D29" s="37" t="s">
        <v>80</v>
      </c>
      <c r="E29" s="38">
        <v>8</v>
      </c>
      <c r="F29" s="39"/>
      <c r="G29" s="40">
        <f>ROUND(E29*F29,2)</f>
        <v>0</v>
      </c>
      <c r="H29" s="39"/>
      <c r="I29" s="40">
        <f>ROUND(E29*H29,2)</f>
        <v>0</v>
      </c>
      <c r="J29" s="39"/>
      <c r="K29" s="40">
        <f>ROUND(E29*J29,2)</f>
        <v>0</v>
      </c>
      <c r="L29" s="40">
        <v>21</v>
      </c>
      <c r="M29" s="40">
        <f>G29*(1+L29/100)</f>
        <v>0</v>
      </c>
      <c r="N29" s="38">
        <v>3.2799999999999999E-3</v>
      </c>
      <c r="O29" s="38">
        <f>ROUND(E29*N29,2)</f>
        <v>0.03</v>
      </c>
      <c r="P29" s="38">
        <v>0</v>
      </c>
      <c r="Q29" s="38">
        <f>ROUND(E29*P29,2)</f>
        <v>0</v>
      </c>
      <c r="R29" s="40" t="s">
        <v>81</v>
      </c>
      <c r="S29" s="40" t="s">
        <v>66</v>
      </c>
      <c r="T29" s="41" t="s">
        <v>66</v>
      </c>
      <c r="U29" s="21">
        <v>0.22498000000000001</v>
      </c>
      <c r="V29" s="21">
        <f>ROUND(E29*U29,2)</f>
        <v>1.8</v>
      </c>
      <c r="W29" s="21"/>
      <c r="X29" s="21" t="s">
        <v>67</v>
      </c>
      <c r="Y29" s="21" t="s">
        <v>68</v>
      </c>
      <c r="Z29" s="15"/>
      <c r="AA29" s="15"/>
      <c r="AB29" s="15"/>
      <c r="AC29" s="15"/>
      <c r="AD29" s="15"/>
      <c r="AE29" s="15"/>
      <c r="AF29" s="15"/>
      <c r="AG29" s="15" t="s">
        <v>69</v>
      </c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outlineLevel="2" x14ac:dyDescent="0.2">
      <c r="A30" s="18"/>
      <c r="B30" s="19"/>
      <c r="C30" s="85" t="s">
        <v>102</v>
      </c>
      <c r="D30" s="86"/>
      <c r="E30" s="86"/>
      <c r="F30" s="86"/>
      <c r="G30" s="86"/>
      <c r="H30" s="21"/>
      <c r="I30" s="21"/>
      <c r="J30" s="21"/>
      <c r="K30" s="21"/>
      <c r="L30" s="21"/>
      <c r="M30" s="21"/>
      <c r="N30" s="20"/>
      <c r="O30" s="20"/>
      <c r="P30" s="20"/>
      <c r="Q30" s="20"/>
      <c r="R30" s="21"/>
      <c r="S30" s="21"/>
      <c r="T30" s="21"/>
      <c r="U30" s="21"/>
      <c r="V30" s="21"/>
      <c r="W30" s="21"/>
      <c r="X30" s="21"/>
      <c r="Y30" s="21"/>
      <c r="Z30" s="15"/>
      <c r="AA30" s="15"/>
      <c r="AB30" s="15"/>
      <c r="AC30" s="15"/>
      <c r="AD30" s="15"/>
      <c r="AE30" s="15"/>
      <c r="AF30" s="15"/>
      <c r="AG30" s="15" t="s">
        <v>83</v>
      </c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49" t="str">
        <f>C30</f>
        <v>jakoukoliv maltou, z pomocného pracovního lešení o výšce podlahy do 1900 mm a pro zatížení do 1,5 kPa,</v>
      </c>
      <c r="BB30" s="15"/>
      <c r="BC30" s="15"/>
      <c r="BD30" s="15"/>
      <c r="BE30" s="15"/>
      <c r="BF30" s="15"/>
      <c r="BG30" s="15"/>
      <c r="BH30" s="15"/>
    </row>
    <row r="31" spans="1:60" outlineLevel="1" x14ac:dyDescent="0.2">
      <c r="A31" s="35">
        <v>10</v>
      </c>
      <c r="B31" s="36" t="s">
        <v>103</v>
      </c>
      <c r="C31" s="52" t="s">
        <v>104</v>
      </c>
      <c r="D31" s="37" t="s">
        <v>64</v>
      </c>
      <c r="E31" s="38">
        <v>3.8250000000000002</v>
      </c>
      <c r="F31" s="39"/>
      <c r="G31" s="40">
        <f>ROUND(E31*F31,2)</f>
        <v>0</v>
      </c>
      <c r="H31" s="39"/>
      <c r="I31" s="40">
        <f>ROUND(E31*H31,2)</f>
        <v>0</v>
      </c>
      <c r="J31" s="39"/>
      <c r="K31" s="40">
        <f>ROUND(E31*J31,2)</f>
        <v>0</v>
      </c>
      <c r="L31" s="40">
        <v>21</v>
      </c>
      <c r="M31" s="40">
        <f>G31*(1+L31/100)</f>
        <v>0</v>
      </c>
      <c r="N31" s="38">
        <v>3.9039999999999998E-2</v>
      </c>
      <c r="O31" s="38">
        <f>ROUND(E31*N31,2)</f>
        <v>0.15</v>
      </c>
      <c r="P31" s="38">
        <v>0</v>
      </c>
      <c r="Q31" s="38">
        <f>ROUND(E31*P31,2)</f>
        <v>0</v>
      </c>
      <c r="R31" s="40" t="s">
        <v>81</v>
      </c>
      <c r="S31" s="40" t="s">
        <v>66</v>
      </c>
      <c r="T31" s="41" t="s">
        <v>66</v>
      </c>
      <c r="U31" s="21">
        <v>1.8764099999999999</v>
      </c>
      <c r="V31" s="21">
        <f>ROUND(E31*U31,2)</f>
        <v>7.18</v>
      </c>
      <c r="W31" s="21"/>
      <c r="X31" s="21" t="s">
        <v>67</v>
      </c>
      <c r="Y31" s="21" t="s">
        <v>68</v>
      </c>
      <c r="Z31" s="15"/>
      <c r="AA31" s="15"/>
      <c r="AB31" s="15"/>
      <c r="AC31" s="15"/>
      <c r="AD31" s="15"/>
      <c r="AE31" s="15"/>
      <c r="AF31" s="15"/>
      <c r="AG31" s="15" t="s">
        <v>69</v>
      </c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</row>
    <row r="32" spans="1:60" outlineLevel="2" x14ac:dyDescent="0.2">
      <c r="A32" s="18"/>
      <c r="B32" s="19"/>
      <c r="C32" s="85" t="s">
        <v>105</v>
      </c>
      <c r="D32" s="86"/>
      <c r="E32" s="86"/>
      <c r="F32" s="86"/>
      <c r="G32" s="86"/>
      <c r="H32" s="21"/>
      <c r="I32" s="21"/>
      <c r="J32" s="21"/>
      <c r="K32" s="21"/>
      <c r="L32" s="21"/>
      <c r="M32" s="21"/>
      <c r="N32" s="20"/>
      <c r="O32" s="20"/>
      <c r="P32" s="20"/>
      <c r="Q32" s="20"/>
      <c r="R32" s="21"/>
      <c r="S32" s="21"/>
      <c r="T32" s="21"/>
      <c r="U32" s="21"/>
      <c r="V32" s="21"/>
      <c r="W32" s="21"/>
      <c r="X32" s="21"/>
      <c r="Y32" s="21"/>
      <c r="Z32" s="15"/>
      <c r="AA32" s="15"/>
      <c r="AB32" s="15"/>
      <c r="AC32" s="15"/>
      <c r="AD32" s="15"/>
      <c r="AE32" s="15"/>
      <c r="AF32" s="15"/>
      <c r="AG32" s="15" t="s">
        <v>83</v>
      </c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outlineLevel="2" x14ac:dyDescent="0.2">
      <c r="A33" s="18"/>
      <c r="B33" s="19"/>
      <c r="C33" s="53" t="s">
        <v>106</v>
      </c>
      <c r="D33" s="22"/>
      <c r="E33" s="23">
        <v>3.8250000000000002</v>
      </c>
      <c r="F33" s="21"/>
      <c r="G33" s="21"/>
      <c r="H33" s="21"/>
      <c r="I33" s="21"/>
      <c r="J33" s="21"/>
      <c r="K33" s="21"/>
      <c r="L33" s="21"/>
      <c r="M33" s="21"/>
      <c r="N33" s="20"/>
      <c r="O33" s="20"/>
      <c r="P33" s="20"/>
      <c r="Q33" s="20"/>
      <c r="R33" s="21"/>
      <c r="S33" s="21"/>
      <c r="T33" s="21"/>
      <c r="U33" s="21"/>
      <c r="V33" s="21"/>
      <c r="W33" s="21"/>
      <c r="X33" s="21"/>
      <c r="Y33" s="21"/>
      <c r="Z33" s="15"/>
      <c r="AA33" s="15"/>
      <c r="AB33" s="15"/>
      <c r="AC33" s="15"/>
      <c r="AD33" s="15"/>
      <c r="AE33" s="15"/>
      <c r="AF33" s="15"/>
      <c r="AG33" s="15" t="s">
        <v>76</v>
      </c>
      <c r="AH33" s="15">
        <v>0</v>
      </c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spans="1:60" x14ac:dyDescent="0.2">
      <c r="A34" s="29" t="s">
        <v>60</v>
      </c>
      <c r="B34" s="30" t="s">
        <v>17</v>
      </c>
      <c r="C34" s="50" t="s">
        <v>18</v>
      </c>
      <c r="D34" s="31"/>
      <c r="E34" s="32"/>
      <c r="F34" s="33"/>
      <c r="G34" s="33">
        <f>SUMIF(AG35:AG37,"&lt;&gt;NOR",G35:G37)</f>
        <v>0</v>
      </c>
      <c r="H34" s="33"/>
      <c r="I34" s="33">
        <f>SUM(I35:I37)</f>
        <v>0</v>
      </c>
      <c r="J34" s="33"/>
      <c r="K34" s="33">
        <f>SUM(K35:K37)</f>
        <v>0</v>
      </c>
      <c r="L34" s="33"/>
      <c r="M34" s="33">
        <f>SUM(M35:M37)</f>
        <v>0</v>
      </c>
      <c r="N34" s="32"/>
      <c r="O34" s="32">
        <f>SUM(O35:O37)</f>
        <v>0.12000000000000001</v>
      </c>
      <c r="P34" s="32"/>
      <c r="Q34" s="32">
        <f>SUM(Q35:Q37)</f>
        <v>0.09</v>
      </c>
      <c r="R34" s="33"/>
      <c r="S34" s="33"/>
      <c r="T34" s="34"/>
      <c r="U34" s="28"/>
      <c r="V34" s="28">
        <f>SUM(V35:V37)</f>
        <v>43.31</v>
      </c>
      <c r="W34" s="28"/>
      <c r="X34" s="28"/>
      <c r="Y34" s="28"/>
      <c r="AG34" t="s">
        <v>61</v>
      </c>
    </row>
    <row r="35" spans="1:60" outlineLevel="1" x14ac:dyDescent="0.2">
      <c r="A35" s="35">
        <v>11</v>
      </c>
      <c r="B35" s="36" t="s">
        <v>107</v>
      </c>
      <c r="C35" s="52" t="s">
        <v>108</v>
      </c>
      <c r="D35" s="37" t="s">
        <v>80</v>
      </c>
      <c r="E35" s="38">
        <v>1</v>
      </c>
      <c r="F35" s="39"/>
      <c r="G35" s="40">
        <f>ROUND(E35*F35,2)</f>
        <v>0</v>
      </c>
      <c r="H35" s="39"/>
      <c r="I35" s="40">
        <f>ROUND(E35*H35,2)</f>
        <v>0</v>
      </c>
      <c r="J35" s="39"/>
      <c r="K35" s="40">
        <f>ROUND(E35*J35,2)</f>
        <v>0</v>
      </c>
      <c r="L35" s="40">
        <v>21</v>
      </c>
      <c r="M35" s="40">
        <f>G35*(1+L35/100)</f>
        <v>0</v>
      </c>
      <c r="N35" s="38">
        <v>0.10007000000000001</v>
      </c>
      <c r="O35" s="38">
        <f>ROUND(E35*N35,2)</f>
        <v>0.1</v>
      </c>
      <c r="P35" s="38">
        <v>0</v>
      </c>
      <c r="Q35" s="38">
        <f>ROUND(E35*P35,2)</f>
        <v>0</v>
      </c>
      <c r="R35" s="40"/>
      <c r="S35" s="40" t="s">
        <v>109</v>
      </c>
      <c r="T35" s="41" t="s">
        <v>110</v>
      </c>
      <c r="U35" s="21">
        <v>26</v>
      </c>
      <c r="V35" s="21">
        <f>ROUND(E35*U35,2)</f>
        <v>26</v>
      </c>
      <c r="W35" s="21"/>
      <c r="X35" s="21" t="s">
        <v>67</v>
      </c>
      <c r="Y35" s="21" t="s">
        <v>68</v>
      </c>
      <c r="Z35" s="15"/>
      <c r="AA35" s="15"/>
      <c r="AB35" s="15"/>
      <c r="AC35" s="15"/>
      <c r="AD35" s="15"/>
      <c r="AE35" s="15"/>
      <c r="AF35" s="15"/>
      <c r="AG35" s="15" t="s">
        <v>69</v>
      </c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outlineLevel="2" x14ac:dyDescent="0.2">
      <c r="A36" s="18"/>
      <c r="B36" s="19"/>
      <c r="C36" s="73" t="s">
        <v>111</v>
      </c>
      <c r="D36" s="74"/>
      <c r="E36" s="74"/>
      <c r="F36" s="74"/>
      <c r="G36" s="74"/>
      <c r="H36" s="21"/>
      <c r="I36" s="21"/>
      <c r="J36" s="21"/>
      <c r="K36" s="21"/>
      <c r="L36" s="21"/>
      <c r="M36" s="21"/>
      <c r="N36" s="20"/>
      <c r="O36" s="20"/>
      <c r="P36" s="20"/>
      <c r="Q36" s="20"/>
      <c r="R36" s="21"/>
      <c r="S36" s="21"/>
      <c r="T36" s="21"/>
      <c r="U36" s="21"/>
      <c r="V36" s="21"/>
      <c r="W36" s="21"/>
      <c r="X36" s="21"/>
      <c r="Y36" s="21"/>
      <c r="Z36" s="15"/>
      <c r="AA36" s="15"/>
      <c r="AB36" s="15"/>
      <c r="AC36" s="15"/>
      <c r="AD36" s="15"/>
      <c r="AE36" s="15"/>
      <c r="AF36" s="15"/>
      <c r="AG36" s="15" t="s">
        <v>95</v>
      </c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ht="22.5" outlineLevel="1" x14ac:dyDescent="0.2">
      <c r="A37" s="42">
        <v>12</v>
      </c>
      <c r="B37" s="43" t="s">
        <v>112</v>
      </c>
      <c r="C37" s="51" t="s">
        <v>113</v>
      </c>
      <c r="D37" s="44" t="s">
        <v>114</v>
      </c>
      <c r="E37" s="45">
        <v>1</v>
      </c>
      <c r="F37" s="46"/>
      <c r="G37" s="47">
        <f>ROUND(E37*F37,2)</f>
        <v>0</v>
      </c>
      <c r="H37" s="46"/>
      <c r="I37" s="47">
        <f>ROUND(E37*H37,2)</f>
        <v>0</v>
      </c>
      <c r="J37" s="46"/>
      <c r="K37" s="47">
        <f>ROUND(E37*J37,2)</f>
        <v>0</v>
      </c>
      <c r="L37" s="47">
        <v>21</v>
      </c>
      <c r="M37" s="47">
        <f>G37*(1+L37/100)</f>
        <v>0</v>
      </c>
      <c r="N37" s="45">
        <v>1.687E-2</v>
      </c>
      <c r="O37" s="45">
        <f>ROUND(E37*N37,2)</f>
        <v>0.02</v>
      </c>
      <c r="P37" s="45">
        <v>8.6069999999999994E-2</v>
      </c>
      <c r="Q37" s="45">
        <f>ROUND(E37*P37,2)</f>
        <v>0.09</v>
      </c>
      <c r="R37" s="47"/>
      <c r="S37" s="47" t="s">
        <v>109</v>
      </c>
      <c r="T37" s="48" t="s">
        <v>110</v>
      </c>
      <c r="U37" s="21">
        <v>17.311730000000001</v>
      </c>
      <c r="V37" s="21">
        <f>ROUND(E37*U37,2)</f>
        <v>17.309999999999999</v>
      </c>
      <c r="W37" s="21"/>
      <c r="X37" s="21" t="s">
        <v>115</v>
      </c>
      <c r="Y37" s="21" t="s">
        <v>68</v>
      </c>
      <c r="Z37" s="15"/>
      <c r="AA37" s="15"/>
      <c r="AB37" s="15"/>
      <c r="AC37" s="15"/>
      <c r="AD37" s="15"/>
      <c r="AE37" s="15"/>
      <c r="AF37" s="15"/>
      <c r="AG37" s="15" t="s">
        <v>116</v>
      </c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x14ac:dyDescent="0.2">
      <c r="A38" s="29" t="s">
        <v>60</v>
      </c>
      <c r="B38" s="30" t="s">
        <v>19</v>
      </c>
      <c r="C38" s="50" t="s">
        <v>20</v>
      </c>
      <c r="D38" s="31"/>
      <c r="E38" s="32"/>
      <c r="F38" s="33"/>
      <c r="G38" s="33">
        <f>SUMIF(AG39:AG46,"&lt;&gt;NOR",G39:G46)</f>
        <v>0</v>
      </c>
      <c r="H38" s="33"/>
      <c r="I38" s="33">
        <f>SUM(I39:I46)</f>
        <v>0</v>
      </c>
      <c r="J38" s="33"/>
      <c r="K38" s="33">
        <f>SUM(K39:K46)</f>
        <v>0</v>
      </c>
      <c r="L38" s="33"/>
      <c r="M38" s="33">
        <f>SUM(M39:M46)</f>
        <v>0</v>
      </c>
      <c r="N38" s="32"/>
      <c r="O38" s="32">
        <f>SUM(O39:O46)</f>
        <v>0.57000000000000006</v>
      </c>
      <c r="P38" s="32"/>
      <c r="Q38" s="32">
        <f>SUM(Q39:Q46)</f>
        <v>0</v>
      </c>
      <c r="R38" s="33"/>
      <c r="S38" s="33"/>
      <c r="T38" s="34"/>
      <c r="U38" s="28"/>
      <c r="V38" s="28">
        <f>SUM(V39:V46)</f>
        <v>25.72</v>
      </c>
      <c r="W38" s="28"/>
      <c r="X38" s="28"/>
      <c r="Y38" s="28"/>
      <c r="AG38" t="s">
        <v>61</v>
      </c>
    </row>
    <row r="39" spans="1:60" outlineLevel="1" x14ac:dyDescent="0.2">
      <c r="A39" s="42">
        <v>13</v>
      </c>
      <c r="B39" s="43" t="s">
        <v>117</v>
      </c>
      <c r="C39" s="51" t="s">
        <v>118</v>
      </c>
      <c r="D39" s="44" t="s">
        <v>64</v>
      </c>
      <c r="E39" s="45">
        <v>70</v>
      </c>
      <c r="F39" s="46"/>
      <c r="G39" s="47">
        <f>ROUND(E39*F39,2)</f>
        <v>0</v>
      </c>
      <c r="H39" s="46"/>
      <c r="I39" s="47">
        <f>ROUND(E39*H39,2)</f>
        <v>0</v>
      </c>
      <c r="J39" s="46"/>
      <c r="K39" s="47">
        <f>ROUND(E39*J39,2)</f>
        <v>0</v>
      </c>
      <c r="L39" s="47">
        <v>21</v>
      </c>
      <c r="M39" s="47">
        <f>G39*(1+L39/100)</f>
        <v>0</v>
      </c>
      <c r="N39" s="45">
        <v>6.3400000000000001E-3</v>
      </c>
      <c r="O39" s="45">
        <f>ROUND(E39*N39,2)</f>
        <v>0.44</v>
      </c>
      <c r="P39" s="45">
        <v>0</v>
      </c>
      <c r="Q39" s="45">
        <f>ROUND(E39*P39,2)</f>
        <v>0</v>
      </c>
      <c r="R39" s="47" t="s">
        <v>119</v>
      </c>
      <c r="S39" s="47" t="s">
        <v>66</v>
      </c>
      <c r="T39" s="48" t="s">
        <v>66</v>
      </c>
      <c r="U39" s="21">
        <v>0.26</v>
      </c>
      <c r="V39" s="21">
        <f>ROUND(E39*U39,2)</f>
        <v>18.2</v>
      </c>
      <c r="W39" s="21"/>
      <c r="X39" s="21" t="s">
        <v>67</v>
      </c>
      <c r="Y39" s="21" t="s">
        <v>68</v>
      </c>
      <c r="Z39" s="15"/>
      <c r="AA39" s="15"/>
      <c r="AB39" s="15"/>
      <c r="AC39" s="15"/>
      <c r="AD39" s="15"/>
      <c r="AE39" s="15"/>
      <c r="AF39" s="15"/>
      <c r="AG39" s="15" t="s">
        <v>69</v>
      </c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outlineLevel="1" x14ac:dyDescent="0.2">
      <c r="A40" s="42">
        <v>14</v>
      </c>
      <c r="B40" s="43" t="s">
        <v>120</v>
      </c>
      <c r="C40" s="51" t="s">
        <v>121</v>
      </c>
      <c r="D40" s="44" t="s">
        <v>64</v>
      </c>
      <c r="E40" s="45">
        <v>15</v>
      </c>
      <c r="F40" s="46"/>
      <c r="G40" s="47">
        <f>ROUND(E40*F40,2)</f>
        <v>0</v>
      </c>
      <c r="H40" s="46"/>
      <c r="I40" s="47">
        <f>ROUND(E40*H40,2)</f>
        <v>0</v>
      </c>
      <c r="J40" s="46"/>
      <c r="K40" s="47">
        <f>ROUND(E40*J40,2)</f>
        <v>0</v>
      </c>
      <c r="L40" s="47">
        <v>21</v>
      </c>
      <c r="M40" s="47">
        <f>G40*(1+L40/100)</f>
        <v>0</v>
      </c>
      <c r="N40" s="45">
        <v>8.8000000000000003E-4</v>
      </c>
      <c r="O40" s="45">
        <f>ROUND(E40*N40,2)</f>
        <v>0.01</v>
      </c>
      <c r="P40" s="45">
        <v>0</v>
      </c>
      <c r="Q40" s="45">
        <f>ROUND(E40*P40,2)</f>
        <v>0</v>
      </c>
      <c r="R40" s="47"/>
      <c r="S40" s="47" t="s">
        <v>66</v>
      </c>
      <c r="T40" s="48" t="s">
        <v>66</v>
      </c>
      <c r="U40" s="21">
        <v>0.37</v>
      </c>
      <c r="V40" s="21">
        <f>ROUND(E40*U40,2)</f>
        <v>5.55</v>
      </c>
      <c r="W40" s="21"/>
      <c r="X40" s="21" t="s">
        <v>67</v>
      </c>
      <c r="Y40" s="21" t="s">
        <v>68</v>
      </c>
      <c r="Z40" s="15"/>
      <c r="AA40" s="15"/>
      <c r="AB40" s="15"/>
      <c r="AC40" s="15"/>
      <c r="AD40" s="15"/>
      <c r="AE40" s="15"/>
      <c r="AF40" s="15"/>
      <c r="AG40" s="15" t="s">
        <v>69</v>
      </c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outlineLevel="1" x14ac:dyDescent="0.2">
      <c r="A41" s="35">
        <v>15</v>
      </c>
      <c r="B41" s="36" t="s">
        <v>122</v>
      </c>
      <c r="C41" s="52" t="s">
        <v>123</v>
      </c>
      <c r="D41" s="37" t="s">
        <v>89</v>
      </c>
      <c r="E41" s="38">
        <v>5</v>
      </c>
      <c r="F41" s="39"/>
      <c r="G41" s="40">
        <f>ROUND(E41*F41,2)</f>
        <v>0</v>
      </c>
      <c r="H41" s="39"/>
      <c r="I41" s="40">
        <f>ROUND(E41*H41,2)</f>
        <v>0</v>
      </c>
      <c r="J41" s="39"/>
      <c r="K41" s="40">
        <f>ROUND(E41*J41,2)</f>
        <v>0</v>
      </c>
      <c r="L41" s="40">
        <v>21</v>
      </c>
      <c r="M41" s="40">
        <f>G41*(1+L41/100)</f>
        <v>0</v>
      </c>
      <c r="N41" s="38">
        <v>2.3720000000000001E-2</v>
      </c>
      <c r="O41" s="38">
        <f>ROUND(E41*N41,2)</f>
        <v>0.12</v>
      </c>
      <c r="P41" s="38">
        <v>0</v>
      </c>
      <c r="Q41" s="38">
        <f>ROUND(E41*P41,2)</f>
        <v>0</v>
      </c>
      <c r="R41" s="40" t="s">
        <v>119</v>
      </c>
      <c r="S41" s="40" t="s">
        <v>66</v>
      </c>
      <c r="T41" s="41" t="s">
        <v>66</v>
      </c>
      <c r="U41" s="21">
        <v>0.23899999999999999</v>
      </c>
      <c r="V41" s="21">
        <f>ROUND(E41*U41,2)</f>
        <v>1.2</v>
      </c>
      <c r="W41" s="21"/>
      <c r="X41" s="21" t="s">
        <v>67</v>
      </c>
      <c r="Y41" s="21" t="s">
        <v>68</v>
      </c>
      <c r="Z41" s="15"/>
      <c r="AA41" s="15"/>
      <c r="AB41" s="15"/>
      <c r="AC41" s="15"/>
      <c r="AD41" s="15"/>
      <c r="AE41" s="15"/>
      <c r="AF41" s="15"/>
      <c r="AG41" s="15" t="s">
        <v>69</v>
      </c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outlineLevel="2" x14ac:dyDescent="0.2">
      <c r="A42" s="18"/>
      <c r="B42" s="19"/>
      <c r="C42" s="53" t="s">
        <v>124</v>
      </c>
      <c r="D42" s="22"/>
      <c r="E42" s="23">
        <v>5</v>
      </c>
      <c r="F42" s="21"/>
      <c r="G42" s="21"/>
      <c r="H42" s="21"/>
      <c r="I42" s="21"/>
      <c r="J42" s="21"/>
      <c r="K42" s="21"/>
      <c r="L42" s="21"/>
      <c r="M42" s="21"/>
      <c r="N42" s="20"/>
      <c r="O42" s="20"/>
      <c r="P42" s="20"/>
      <c r="Q42" s="20"/>
      <c r="R42" s="21"/>
      <c r="S42" s="21"/>
      <c r="T42" s="21"/>
      <c r="U42" s="21"/>
      <c r="V42" s="21"/>
      <c r="W42" s="21"/>
      <c r="X42" s="21"/>
      <c r="Y42" s="21"/>
      <c r="Z42" s="15"/>
      <c r="AA42" s="15"/>
      <c r="AB42" s="15"/>
      <c r="AC42" s="15"/>
      <c r="AD42" s="15"/>
      <c r="AE42" s="15"/>
      <c r="AF42" s="15"/>
      <c r="AG42" s="15" t="s">
        <v>76</v>
      </c>
      <c r="AH42" s="15">
        <v>0</v>
      </c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</row>
    <row r="43" spans="1:60" outlineLevel="1" x14ac:dyDescent="0.2">
      <c r="A43" s="35">
        <v>16</v>
      </c>
      <c r="B43" s="36" t="s">
        <v>125</v>
      </c>
      <c r="C43" s="52" t="s">
        <v>126</v>
      </c>
      <c r="D43" s="37" t="s">
        <v>89</v>
      </c>
      <c r="E43" s="38">
        <v>5</v>
      </c>
      <c r="F43" s="39"/>
      <c r="G43" s="40">
        <f>ROUND(E43*F43,2)</f>
        <v>0</v>
      </c>
      <c r="H43" s="39"/>
      <c r="I43" s="40">
        <f>ROUND(E43*H43,2)</f>
        <v>0</v>
      </c>
      <c r="J43" s="39"/>
      <c r="K43" s="40">
        <f>ROUND(E43*J43,2)</f>
        <v>0</v>
      </c>
      <c r="L43" s="40">
        <v>21</v>
      </c>
      <c r="M43" s="40">
        <f>G43*(1+L43/100)</f>
        <v>0</v>
      </c>
      <c r="N43" s="38">
        <v>0</v>
      </c>
      <c r="O43" s="38">
        <f>ROUND(E43*N43,2)</f>
        <v>0</v>
      </c>
      <c r="P43" s="38">
        <v>0</v>
      </c>
      <c r="Q43" s="38">
        <f>ROUND(E43*P43,2)</f>
        <v>0</v>
      </c>
      <c r="R43" s="40" t="s">
        <v>119</v>
      </c>
      <c r="S43" s="40" t="s">
        <v>66</v>
      </c>
      <c r="T43" s="41" t="s">
        <v>66</v>
      </c>
      <c r="U43" s="21">
        <v>0.154</v>
      </c>
      <c r="V43" s="21">
        <f>ROUND(E43*U43,2)</f>
        <v>0.77</v>
      </c>
      <c r="W43" s="21"/>
      <c r="X43" s="21" t="s">
        <v>67</v>
      </c>
      <c r="Y43" s="21" t="s">
        <v>68</v>
      </c>
      <c r="Z43" s="15"/>
      <c r="AA43" s="15"/>
      <c r="AB43" s="15"/>
      <c r="AC43" s="15"/>
      <c r="AD43" s="15"/>
      <c r="AE43" s="15"/>
      <c r="AF43" s="15"/>
      <c r="AG43" s="15" t="s">
        <v>69</v>
      </c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60" outlineLevel="2" x14ac:dyDescent="0.2">
      <c r="A44" s="18"/>
      <c r="B44" s="19"/>
      <c r="C44" s="85" t="s">
        <v>127</v>
      </c>
      <c r="D44" s="86"/>
      <c r="E44" s="86"/>
      <c r="F44" s="86"/>
      <c r="G44" s="86"/>
      <c r="H44" s="21"/>
      <c r="I44" s="21"/>
      <c r="J44" s="21"/>
      <c r="K44" s="21"/>
      <c r="L44" s="21"/>
      <c r="M44" s="21"/>
      <c r="N44" s="20"/>
      <c r="O44" s="20"/>
      <c r="P44" s="20"/>
      <c r="Q44" s="20"/>
      <c r="R44" s="21"/>
      <c r="S44" s="21"/>
      <c r="T44" s="21"/>
      <c r="U44" s="21"/>
      <c r="V44" s="21"/>
      <c r="W44" s="21"/>
      <c r="X44" s="21"/>
      <c r="Y44" s="21"/>
      <c r="Z44" s="15"/>
      <c r="AA44" s="15"/>
      <c r="AB44" s="15"/>
      <c r="AC44" s="15"/>
      <c r="AD44" s="15"/>
      <c r="AE44" s="15"/>
      <c r="AF44" s="15"/>
      <c r="AG44" s="15" t="s">
        <v>83</v>
      </c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outlineLevel="1" x14ac:dyDescent="0.2">
      <c r="A45" s="35">
        <v>17</v>
      </c>
      <c r="B45" s="36" t="s">
        <v>128</v>
      </c>
      <c r="C45" s="52" t="s">
        <v>129</v>
      </c>
      <c r="D45" s="37" t="s">
        <v>130</v>
      </c>
      <c r="E45" s="38">
        <v>8</v>
      </c>
      <c r="F45" s="39"/>
      <c r="G45" s="40">
        <f>ROUND(E45*F45,2)</f>
        <v>0</v>
      </c>
      <c r="H45" s="39"/>
      <c r="I45" s="40">
        <f>ROUND(E45*H45,2)</f>
        <v>0</v>
      </c>
      <c r="J45" s="39"/>
      <c r="K45" s="40">
        <f>ROUND(E45*J45,2)</f>
        <v>0</v>
      </c>
      <c r="L45" s="40">
        <v>21</v>
      </c>
      <c r="M45" s="40">
        <f>G45*(1+L45/100)</f>
        <v>0</v>
      </c>
      <c r="N45" s="38">
        <v>0</v>
      </c>
      <c r="O45" s="38">
        <f>ROUND(E45*N45,2)</f>
        <v>0</v>
      </c>
      <c r="P45" s="38">
        <v>0</v>
      </c>
      <c r="Q45" s="38">
        <f>ROUND(E45*P45,2)</f>
        <v>0</v>
      </c>
      <c r="R45" s="40" t="s">
        <v>131</v>
      </c>
      <c r="S45" s="40" t="s">
        <v>66</v>
      </c>
      <c r="T45" s="41" t="s">
        <v>66</v>
      </c>
      <c r="U45" s="21">
        <v>0</v>
      </c>
      <c r="V45" s="21">
        <f>ROUND(E45*U45,2)</f>
        <v>0</v>
      </c>
      <c r="W45" s="21"/>
      <c r="X45" s="21" t="s">
        <v>132</v>
      </c>
      <c r="Y45" s="21" t="s">
        <v>68</v>
      </c>
      <c r="Z45" s="15"/>
      <c r="AA45" s="15"/>
      <c r="AB45" s="15"/>
      <c r="AC45" s="15"/>
      <c r="AD45" s="15"/>
      <c r="AE45" s="15"/>
      <c r="AF45" s="15"/>
      <c r="AG45" s="15" t="s">
        <v>133</v>
      </c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outlineLevel="2" x14ac:dyDescent="0.2">
      <c r="A46" s="18"/>
      <c r="B46" s="19"/>
      <c r="C46" s="73" t="s">
        <v>134</v>
      </c>
      <c r="D46" s="74"/>
      <c r="E46" s="74"/>
      <c r="F46" s="74"/>
      <c r="G46" s="74"/>
      <c r="H46" s="21"/>
      <c r="I46" s="21"/>
      <c r="J46" s="21"/>
      <c r="K46" s="21"/>
      <c r="L46" s="21"/>
      <c r="M46" s="21"/>
      <c r="N46" s="20"/>
      <c r="O46" s="20"/>
      <c r="P46" s="20"/>
      <c r="Q46" s="20"/>
      <c r="R46" s="21"/>
      <c r="S46" s="21"/>
      <c r="T46" s="21"/>
      <c r="U46" s="21"/>
      <c r="V46" s="21"/>
      <c r="W46" s="21"/>
      <c r="X46" s="21"/>
      <c r="Y46" s="21"/>
      <c r="Z46" s="15"/>
      <c r="AA46" s="15"/>
      <c r="AB46" s="15"/>
      <c r="AC46" s="15"/>
      <c r="AD46" s="15"/>
      <c r="AE46" s="15"/>
      <c r="AF46" s="15"/>
      <c r="AG46" s="15" t="s">
        <v>95</v>
      </c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</row>
    <row r="47" spans="1:60" x14ac:dyDescent="0.2">
      <c r="A47" s="29" t="s">
        <v>60</v>
      </c>
      <c r="B47" s="30" t="s">
        <v>21</v>
      </c>
      <c r="C47" s="50" t="s">
        <v>22</v>
      </c>
      <c r="D47" s="31"/>
      <c r="E47" s="32"/>
      <c r="F47" s="33"/>
      <c r="G47" s="33">
        <f>SUMIF(AG48:AG49,"&lt;&gt;NOR",G48:G49)</f>
        <v>0</v>
      </c>
      <c r="H47" s="33"/>
      <c r="I47" s="33">
        <f>SUM(I48:I49)</f>
        <v>0</v>
      </c>
      <c r="J47" s="33"/>
      <c r="K47" s="33">
        <f>SUM(K48:K49)</f>
        <v>0</v>
      </c>
      <c r="L47" s="33"/>
      <c r="M47" s="33">
        <f>SUM(M48:M49)</f>
        <v>0</v>
      </c>
      <c r="N47" s="32"/>
      <c r="O47" s="32">
        <f>SUM(O48:O49)</f>
        <v>0</v>
      </c>
      <c r="P47" s="32"/>
      <c r="Q47" s="32">
        <f>SUM(Q48:Q49)</f>
        <v>0</v>
      </c>
      <c r="R47" s="33"/>
      <c r="S47" s="33"/>
      <c r="T47" s="34"/>
      <c r="U47" s="28"/>
      <c r="V47" s="28">
        <f>SUM(V48:V49)</f>
        <v>29.83</v>
      </c>
      <c r="W47" s="28"/>
      <c r="X47" s="28"/>
      <c r="Y47" s="28"/>
      <c r="AG47" t="s">
        <v>61</v>
      </c>
    </row>
    <row r="48" spans="1:60" ht="45" outlineLevel="1" x14ac:dyDescent="0.2">
      <c r="A48" s="42">
        <v>18</v>
      </c>
      <c r="B48" s="43" t="s">
        <v>135</v>
      </c>
      <c r="C48" s="51" t="s">
        <v>136</v>
      </c>
      <c r="D48" s="44" t="s">
        <v>64</v>
      </c>
      <c r="E48" s="45">
        <v>72.5</v>
      </c>
      <c r="F48" s="46"/>
      <c r="G48" s="47">
        <f>ROUND(E48*F48,2)</f>
        <v>0</v>
      </c>
      <c r="H48" s="46"/>
      <c r="I48" s="47">
        <f>ROUND(E48*H48,2)</f>
        <v>0</v>
      </c>
      <c r="J48" s="46"/>
      <c r="K48" s="47">
        <f>ROUND(E48*J48,2)</f>
        <v>0</v>
      </c>
      <c r="L48" s="47">
        <v>21</v>
      </c>
      <c r="M48" s="47">
        <f>G48*(1+L48/100)</f>
        <v>0</v>
      </c>
      <c r="N48" s="45">
        <v>4.0000000000000003E-5</v>
      </c>
      <c r="O48" s="45">
        <f>ROUND(E48*N48,2)</f>
        <v>0</v>
      </c>
      <c r="P48" s="45">
        <v>0</v>
      </c>
      <c r="Q48" s="45">
        <f>ROUND(E48*P48,2)</f>
        <v>0</v>
      </c>
      <c r="R48" s="47" t="s">
        <v>90</v>
      </c>
      <c r="S48" s="47" t="s">
        <v>66</v>
      </c>
      <c r="T48" s="48" t="s">
        <v>66</v>
      </c>
      <c r="U48" s="21">
        <v>0.308</v>
      </c>
      <c r="V48" s="21">
        <f>ROUND(E48*U48,2)</f>
        <v>22.33</v>
      </c>
      <c r="W48" s="21"/>
      <c r="X48" s="21" t="s">
        <v>67</v>
      </c>
      <c r="Y48" s="21" t="s">
        <v>68</v>
      </c>
      <c r="Z48" s="15"/>
      <c r="AA48" s="15"/>
      <c r="AB48" s="15"/>
      <c r="AC48" s="15"/>
      <c r="AD48" s="15"/>
      <c r="AE48" s="15"/>
      <c r="AF48" s="15"/>
      <c r="AG48" s="15" t="s">
        <v>69</v>
      </c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</row>
    <row r="49" spans="1:60" outlineLevel="1" x14ac:dyDescent="0.2">
      <c r="A49" s="42">
        <v>19</v>
      </c>
      <c r="B49" s="43" t="s">
        <v>137</v>
      </c>
      <c r="C49" s="51" t="s">
        <v>138</v>
      </c>
      <c r="D49" s="44" t="s">
        <v>64</v>
      </c>
      <c r="E49" s="45">
        <v>500</v>
      </c>
      <c r="F49" s="46"/>
      <c r="G49" s="47">
        <f>ROUND(E49*F49,2)</f>
        <v>0</v>
      </c>
      <c r="H49" s="46"/>
      <c r="I49" s="47">
        <f>ROUND(E49*H49,2)</f>
        <v>0</v>
      </c>
      <c r="J49" s="46"/>
      <c r="K49" s="47">
        <f>ROUND(E49*J49,2)</f>
        <v>0</v>
      </c>
      <c r="L49" s="47">
        <v>21</v>
      </c>
      <c r="M49" s="47">
        <f>G49*(1+L49/100)</f>
        <v>0</v>
      </c>
      <c r="N49" s="45">
        <v>0</v>
      </c>
      <c r="O49" s="45">
        <f>ROUND(E49*N49,2)</f>
        <v>0</v>
      </c>
      <c r="P49" s="45">
        <v>0</v>
      </c>
      <c r="Q49" s="45">
        <f>ROUND(E49*P49,2)</f>
        <v>0</v>
      </c>
      <c r="R49" s="47" t="s">
        <v>81</v>
      </c>
      <c r="S49" s="47" t="s">
        <v>66</v>
      </c>
      <c r="T49" s="48" t="s">
        <v>66</v>
      </c>
      <c r="U49" s="21">
        <v>1.4999999999999999E-2</v>
      </c>
      <c r="V49" s="21">
        <f>ROUND(E49*U49,2)</f>
        <v>7.5</v>
      </c>
      <c r="W49" s="21"/>
      <c r="X49" s="21" t="s">
        <v>67</v>
      </c>
      <c r="Y49" s="21" t="s">
        <v>68</v>
      </c>
      <c r="Z49" s="15"/>
      <c r="AA49" s="15"/>
      <c r="AB49" s="15"/>
      <c r="AC49" s="15"/>
      <c r="AD49" s="15"/>
      <c r="AE49" s="15"/>
      <c r="AF49" s="15"/>
      <c r="AG49" s="15" t="s">
        <v>69</v>
      </c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</row>
    <row r="50" spans="1:60" x14ac:dyDescent="0.2">
      <c r="A50" s="29" t="s">
        <v>60</v>
      </c>
      <c r="B50" s="30" t="s">
        <v>23</v>
      </c>
      <c r="C50" s="50" t="s">
        <v>24</v>
      </c>
      <c r="D50" s="31"/>
      <c r="E50" s="32"/>
      <c r="F50" s="33"/>
      <c r="G50" s="33">
        <f>SUMIF(AG51:AG64,"&lt;&gt;NOR",G51:G64)</f>
        <v>0</v>
      </c>
      <c r="H50" s="33"/>
      <c r="I50" s="33">
        <f>SUM(I51:I64)</f>
        <v>0</v>
      </c>
      <c r="J50" s="33"/>
      <c r="K50" s="33">
        <f>SUM(K51:K64)</f>
        <v>0</v>
      </c>
      <c r="L50" s="33"/>
      <c r="M50" s="33">
        <f>SUM(M51:M64)</f>
        <v>0</v>
      </c>
      <c r="N50" s="32"/>
      <c r="O50" s="32">
        <f>SUM(O51:O64)</f>
        <v>6.0000000000000005E-2</v>
      </c>
      <c r="P50" s="32"/>
      <c r="Q50" s="32">
        <f>SUM(Q51:Q64)</f>
        <v>33.549999999999997</v>
      </c>
      <c r="R50" s="33"/>
      <c r="S50" s="33"/>
      <c r="T50" s="34"/>
      <c r="U50" s="28"/>
      <c r="V50" s="28">
        <f>SUM(V51:V64)</f>
        <v>130.52999999999997</v>
      </c>
      <c r="W50" s="28"/>
      <c r="X50" s="28"/>
      <c r="Y50" s="28"/>
      <c r="AG50" t="s">
        <v>61</v>
      </c>
    </row>
    <row r="51" spans="1:60" outlineLevel="1" x14ac:dyDescent="0.2">
      <c r="A51" s="35">
        <v>20</v>
      </c>
      <c r="B51" s="36" t="s">
        <v>139</v>
      </c>
      <c r="C51" s="52" t="s">
        <v>140</v>
      </c>
      <c r="D51" s="37" t="s">
        <v>80</v>
      </c>
      <c r="E51" s="38">
        <v>26</v>
      </c>
      <c r="F51" s="39"/>
      <c r="G51" s="40">
        <f>ROUND(E51*F51,2)</f>
        <v>0</v>
      </c>
      <c r="H51" s="39"/>
      <c r="I51" s="40">
        <f>ROUND(E51*H51,2)</f>
        <v>0</v>
      </c>
      <c r="J51" s="39"/>
      <c r="K51" s="40">
        <f>ROUND(E51*J51,2)</f>
        <v>0</v>
      </c>
      <c r="L51" s="40">
        <v>21</v>
      </c>
      <c r="M51" s="40">
        <f>G51*(1+L51/100)</f>
        <v>0</v>
      </c>
      <c r="N51" s="38">
        <v>1.6199999999999999E-3</v>
      </c>
      <c r="O51" s="38">
        <f>ROUND(E51*N51,2)</f>
        <v>0.04</v>
      </c>
      <c r="P51" s="38">
        <v>5.3999999999999999E-2</v>
      </c>
      <c r="Q51" s="38">
        <f>ROUND(E51*P51,2)</f>
        <v>1.4</v>
      </c>
      <c r="R51" s="40" t="s">
        <v>141</v>
      </c>
      <c r="S51" s="40" t="s">
        <v>66</v>
      </c>
      <c r="T51" s="41" t="s">
        <v>66</v>
      </c>
      <c r="U51" s="21">
        <v>1.131</v>
      </c>
      <c r="V51" s="21">
        <f>ROUND(E51*U51,2)</f>
        <v>29.41</v>
      </c>
      <c r="W51" s="21"/>
      <c r="X51" s="21" t="s">
        <v>67</v>
      </c>
      <c r="Y51" s="21" t="s">
        <v>68</v>
      </c>
      <c r="Z51" s="15"/>
      <c r="AA51" s="15"/>
      <c r="AB51" s="15"/>
      <c r="AC51" s="15"/>
      <c r="AD51" s="15"/>
      <c r="AE51" s="15"/>
      <c r="AF51" s="15"/>
      <c r="AG51" s="15" t="s">
        <v>69</v>
      </c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ht="22.5" outlineLevel="2" x14ac:dyDescent="0.2">
      <c r="A52" s="18"/>
      <c r="B52" s="19"/>
      <c r="C52" s="85" t="s">
        <v>142</v>
      </c>
      <c r="D52" s="86"/>
      <c r="E52" s="86"/>
      <c r="F52" s="86"/>
      <c r="G52" s="86"/>
      <c r="H52" s="21"/>
      <c r="I52" s="21"/>
      <c r="J52" s="21"/>
      <c r="K52" s="21"/>
      <c r="L52" s="21"/>
      <c r="M52" s="21"/>
      <c r="N52" s="20"/>
      <c r="O52" s="20"/>
      <c r="P52" s="20"/>
      <c r="Q52" s="20"/>
      <c r="R52" s="21"/>
      <c r="S52" s="21"/>
      <c r="T52" s="21"/>
      <c r="U52" s="21"/>
      <c r="V52" s="21"/>
      <c r="W52" s="21"/>
      <c r="X52" s="21"/>
      <c r="Y52" s="21"/>
      <c r="Z52" s="15"/>
      <c r="AA52" s="15"/>
      <c r="AB52" s="15"/>
      <c r="AC52" s="15"/>
      <c r="AD52" s="15"/>
      <c r="AE52" s="15"/>
      <c r="AF52" s="15"/>
      <c r="AG52" s="15" t="s">
        <v>83</v>
      </c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49" t="str">
        <f>C52</f>
        <v>při jeho výměně pro jakoukoliv délku uložení, včetně pomocného lešení o výšce podlahy do 1900 mm a pro zatížení do 1,5 kPa  (150 kg/m2),</v>
      </c>
      <c r="BB52" s="15"/>
      <c r="BC52" s="15"/>
      <c r="BD52" s="15"/>
      <c r="BE52" s="15"/>
      <c r="BF52" s="15"/>
      <c r="BG52" s="15"/>
      <c r="BH52" s="15"/>
    </row>
    <row r="53" spans="1:60" outlineLevel="2" x14ac:dyDescent="0.2">
      <c r="A53" s="18"/>
      <c r="B53" s="19"/>
      <c r="C53" s="53" t="s">
        <v>143</v>
      </c>
      <c r="D53" s="22"/>
      <c r="E53" s="23">
        <v>26</v>
      </c>
      <c r="F53" s="21"/>
      <c r="G53" s="21"/>
      <c r="H53" s="21"/>
      <c r="I53" s="21"/>
      <c r="J53" s="21"/>
      <c r="K53" s="21"/>
      <c r="L53" s="21"/>
      <c r="M53" s="21"/>
      <c r="N53" s="20"/>
      <c r="O53" s="20"/>
      <c r="P53" s="20"/>
      <c r="Q53" s="20"/>
      <c r="R53" s="21"/>
      <c r="S53" s="21"/>
      <c r="T53" s="21"/>
      <c r="U53" s="21"/>
      <c r="V53" s="21"/>
      <c r="W53" s="21"/>
      <c r="X53" s="21"/>
      <c r="Y53" s="21"/>
      <c r="Z53" s="15"/>
      <c r="AA53" s="15"/>
      <c r="AB53" s="15"/>
      <c r="AC53" s="15"/>
      <c r="AD53" s="15"/>
      <c r="AE53" s="15"/>
      <c r="AF53" s="15"/>
      <c r="AG53" s="15" t="s">
        <v>76</v>
      </c>
      <c r="AH53" s="15">
        <v>0</v>
      </c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</row>
    <row r="54" spans="1:60" outlineLevel="1" x14ac:dyDescent="0.2">
      <c r="A54" s="35">
        <v>21</v>
      </c>
      <c r="B54" s="36" t="s">
        <v>144</v>
      </c>
      <c r="C54" s="52" t="s">
        <v>145</v>
      </c>
      <c r="D54" s="37" t="s">
        <v>64</v>
      </c>
      <c r="E54" s="38">
        <v>72.5</v>
      </c>
      <c r="F54" s="39"/>
      <c r="G54" s="40">
        <f>ROUND(E54*F54,2)</f>
        <v>0</v>
      </c>
      <c r="H54" s="39"/>
      <c r="I54" s="40">
        <f>ROUND(E54*H54,2)</f>
        <v>0</v>
      </c>
      <c r="J54" s="39"/>
      <c r="K54" s="40">
        <f>ROUND(E54*J54,2)</f>
        <v>0</v>
      </c>
      <c r="L54" s="40">
        <v>21</v>
      </c>
      <c r="M54" s="40">
        <f>G54*(1+L54/100)</f>
        <v>0</v>
      </c>
      <c r="N54" s="38">
        <v>0</v>
      </c>
      <c r="O54" s="38">
        <f>ROUND(E54*N54,2)</f>
        <v>0</v>
      </c>
      <c r="P54" s="38">
        <v>4.4999999999999998E-2</v>
      </c>
      <c r="Q54" s="38">
        <f>ROUND(E54*P54,2)</f>
        <v>3.26</v>
      </c>
      <c r="R54" s="40" t="s">
        <v>141</v>
      </c>
      <c r="S54" s="40" t="s">
        <v>66</v>
      </c>
      <c r="T54" s="41" t="s">
        <v>66</v>
      </c>
      <c r="U54" s="21">
        <v>0.13300000000000001</v>
      </c>
      <c r="V54" s="21">
        <f>ROUND(E54*U54,2)</f>
        <v>9.64</v>
      </c>
      <c r="W54" s="21"/>
      <c r="X54" s="21" t="s">
        <v>67</v>
      </c>
      <c r="Y54" s="21" t="s">
        <v>68</v>
      </c>
      <c r="Z54" s="15"/>
      <c r="AA54" s="15"/>
      <c r="AB54" s="15"/>
      <c r="AC54" s="15"/>
      <c r="AD54" s="15"/>
      <c r="AE54" s="15"/>
      <c r="AF54" s="15"/>
      <c r="AG54" s="15" t="s">
        <v>69</v>
      </c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</row>
    <row r="55" spans="1:60" outlineLevel="2" x14ac:dyDescent="0.2">
      <c r="A55" s="18"/>
      <c r="B55" s="19"/>
      <c r="C55" s="85" t="s">
        <v>146</v>
      </c>
      <c r="D55" s="86"/>
      <c r="E55" s="86"/>
      <c r="F55" s="86"/>
      <c r="G55" s="86"/>
      <c r="H55" s="21"/>
      <c r="I55" s="21"/>
      <c r="J55" s="21"/>
      <c r="K55" s="21"/>
      <c r="L55" s="21"/>
      <c r="M55" s="21"/>
      <c r="N55" s="20"/>
      <c r="O55" s="20"/>
      <c r="P55" s="20"/>
      <c r="Q55" s="20"/>
      <c r="R55" s="21"/>
      <c r="S55" s="21"/>
      <c r="T55" s="21"/>
      <c r="U55" s="21"/>
      <c r="V55" s="21"/>
      <c r="W55" s="21"/>
      <c r="X55" s="21"/>
      <c r="Y55" s="21"/>
      <c r="Z55" s="15"/>
      <c r="AA55" s="15"/>
      <c r="AB55" s="15"/>
      <c r="AC55" s="15"/>
      <c r="AD55" s="15"/>
      <c r="AE55" s="15"/>
      <c r="AF55" s="15"/>
      <c r="AG55" s="15" t="s">
        <v>83</v>
      </c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</row>
    <row r="56" spans="1:60" ht="22.5" outlineLevel="1" x14ac:dyDescent="0.2">
      <c r="A56" s="35">
        <v>22</v>
      </c>
      <c r="B56" s="36" t="s">
        <v>147</v>
      </c>
      <c r="C56" s="52" t="s">
        <v>148</v>
      </c>
      <c r="D56" s="37" t="s">
        <v>149</v>
      </c>
      <c r="E56" s="38">
        <v>7.5</v>
      </c>
      <c r="F56" s="39"/>
      <c r="G56" s="40">
        <f>ROUND(E56*F56,2)</f>
        <v>0</v>
      </c>
      <c r="H56" s="39"/>
      <c r="I56" s="40">
        <f>ROUND(E56*H56,2)</f>
        <v>0</v>
      </c>
      <c r="J56" s="39"/>
      <c r="K56" s="40">
        <f>ROUND(E56*J56,2)</f>
        <v>0</v>
      </c>
      <c r="L56" s="40">
        <v>21</v>
      </c>
      <c r="M56" s="40">
        <f>G56*(1+L56/100)</f>
        <v>0</v>
      </c>
      <c r="N56" s="38">
        <v>0</v>
      </c>
      <c r="O56" s="38">
        <f>ROUND(E56*N56,2)</f>
        <v>0</v>
      </c>
      <c r="P56" s="38">
        <v>1.4</v>
      </c>
      <c r="Q56" s="38">
        <f>ROUND(E56*P56,2)</f>
        <v>10.5</v>
      </c>
      <c r="R56" s="40" t="s">
        <v>141</v>
      </c>
      <c r="S56" s="40" t="s">
        <v>66</v>
      </c>
      <c r="T56" s="41" t="s">
        <v>66</v>
      </c>
      <c r="U56" s="21">
        <v>1.121</v>
      </c>
      <c r="V56" s="21">
        <f>ROUND(E56*U56,2)</f>
        <v>8.41</v>
      </c>
      <c r="W56" s="21"/>
      <c r="X56" s="21" t="s">
        <v>67</v>
      </c>
      <c r="Y56" s="21" t="s">
        <v>68</v>
      </c>
      <c r="Z56" s="15"/>
      <c r="AA56" s="15"/>
      <c r="AB56" s="15"/>
      <c r="AC56" s="15"/>
      <c r="AD56" s="15"/>
      <c r="AE56" s="15"/>
      <c r="AF56" s="15"/>
      <c r="AG56" s="15" t="s">
        <v>69</v>
      </c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</row>
    <row r="57" spans="1:60" outlineLevel="2" x14ac:dyDescent="0.2">
      <c r="A57" s="18"/>
      <c r="B57" s="19"/>
      <c r="C57" s="53" t="s">
        <v>150</v>
      </c>
      <c r="D57" s="22"/>
      <c r="E57" s="23">
        <v>7.5</v>
      </c>
      <c r="F57" s="21"/>
      <c r="G57" s="21"/>
      <c r="H57" s="21"/>
      <c r="I57" s="21"/>
      <c r="J57" s="21"/>
      <c r="K57" s="21"/>
      <c r="L57" s="21"/>
      <c r="M57" s="21"/>
      <c r="N57" s="20"/>
      <c r="O57" s="20"/>
      <c r="P57" s="20"/>
      <c r="Q57" s="20"/>
      <c r="R57" s="21"/>
      <c r="S57" s="21"/>
      <c r="T57" s="21"/>
      <c r="U57" s="21"/>
      <c r="V57" s="21"/>
      <c r="W57" s="21"/>
      <c r="X57" s="21"/>
      <c r="Y57" s="21"/>
      <c r="Z57" s="15"/>
      <c r="AA57" s="15"/>
      <c r="AB57" s="15"/>
      <c r="AC57" s="15"/>
      <c r="AD57" s="15"/>
      <c r="AE57" s="15"/>
      <c r="AF57" s="15"/>
      <c r="AG57" s="15" t="s">
        <v>76</v>
      </c>
      <c r="AH57" s="15">
        <v>0</v>
      </c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</row>
    <row r="58" spans="1:60" ht="22.5" outlineLevel="1" x14ac:dyDescent="0.2">
      <c r="A58" s="35">
        <v>23</v>
      </c>
      <c r="B58" s="36" t="s">
        <v>151</v>
      </c>
      <c r="C58" s="52" t="s">
        <v>148</v>
      </c>
      <c r="D58" s="37" t="s">
        <v>149</v>
      </c>
      <c r="E58" s="38">
        <v>3.8250000000000002</v>
      </c>
      <c r="F58" s="39"/>
      <c r="G58" s="40">
        <f>ROUND(E58*F58,2)</f>
        <v>0</v>
      </c>
      <c r="H58" s="39"/>
      <c r="I58" s="40">
        <f>ROUND(E58*H58,2)</f>
        <v>0</v>
      </c>
      <c r="J58" s="39"/>
      <c r="K58" s="40">
        <f>ROUND(E58*J58,2)</f>
        <v>0</v>
      </c>
      <c r="L58" s="40">
        <v>21</v>
      </c>
      <c r="M58" s="40">
        <f>G58*(1+L58/100)</f>
        <v>0</v>
      </c>
      <c r="N58" s="38">
        <v>0</v>
      </c>
      <c r="O58" s="38">
        <f>ROUND(E58*N58,2)</f>
        <v>0</v>
      </c>
      <c r="P58" s="38">
        <v>1.4</v>
      </c>
      <c r="Q58" s="38">
        <f>ROUND(E58*P58,2)</f>
        <v>5.36</v>
      </c>
      <c r="R58" s="40" t="s">
        <v>141</v>
      </c>
      <c r="S58" s="40" t="s">
        <v>66</v>
      </c>
      <c r="T58" s="41" t="s">
        <v>66</v>
      </c>
      <c r="U58" s="21">
        <v>1.0509999999999999</v>
      </c>
      <c r="V58" s="21">
        <f>ROUND(E58*U58,2)</f>
        <v>4.0199999999999996</v>
      </c>
      <c r="W58" s="21"/>
      <c r="X58" s="21" t="s">
        <v>67</v>
      </c>
      <c r="Y58" s="21" t="s">
        <v>68</v>
      </c>
      <c r="Z58" s="15"/>
      <c r="AA58" s="15"/>
      <c r="AB58" s="15"/>
      <c r="AC58" s="15"/>
      <c r="AD58" s="15"/>
      <c r="AE58" s="15"/>
      <c r="AF58" s="15"/>
      <c r="AG58" s="15" t="s">
        <v>69</v>
      </c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</row>
    <row r="59" spans="1:60" outlineLevel="2" x14ac:dyDescent="0.2">
      <c r="A59" s="18"/>
      <c r="B59" s="19"/>
      <c r="C59" s="53" t="s">
        <v>152</v>
      </c>
      <c r="D59" s="22"/>
      <c r="E59" s="23">
        <v>3.8250000000000002</v>
      </c>
      <c r="F59" s="21"/>
      <c r="G59" s="21"/>
      <c r="H59" s="21"/>
      <c r="I59" s="21"/>
      <c r="J59" s="21"/>
      <c r="K59" s="21"/>
      <c r="L59" s="21"/>
      <c r="M59" s="21"/>
      <c r="N59" s="20"/>
      <c r="O59" s="20"/>
      <c r="P59" s="20"/>
      <c r="Q59" s="20"/>
      <c r="R59" s="21"/>
      <c r="S59" s="21"/>
      <c r="T59" s="21"/>
      <c r="U59" s="21"/>
      <c r="V59" s="21"/>
      <c r="W59" s="21"/>
      <c r="X59" s="21"/>
      <c r="Y59" s="21"/>
      <c r="Z59" s="15"/>
      <c r="AA59" s="15"/>
      <c r="AB59" s="15"/>
      <c r="AC59" s="15"/>
      <c r="AD59" s="15"/>
      <c r="AE59" s="15"/>
      <c r="AF59" s="15"/>
      <c r="AG59" s="15" t="s">
        <v>76</v>
      </c>
      <c r="AH59" s="15">
        <v>0</v>
      </c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ht="22.5" outlineLevel="1" x14ac:dyDescent="0.2">
      <c r="A60" s="42">
        <v>24</v>
      </c>
      <c r="B60" s="43" t="s">
        <v>153</v>
      </c>
      <c r="C60" s="51" t="s">
        <v>154</v>
      </c>
      <c r="D60" s="44" t="s">
        <v>64</v>
      </c>
      <c r="E60" s="45">
        <v>72.5</v>
      </c>
      <c r="F60" s="46"/>
      <c r="G60" s="47">
        <f>ROUND(E60*F60,2)</f>
        <v>0</v>
      </c>
      <c r="H60" s="46"/>
      <c r="I60" s="47">
        <f>ROUND(E60*H60,2)</f>
        <v>0</v>
      </c>
      <c r="J60" s="46"/>
      <c r="K60" s="47">
        <f>ROUND(E60*J60,2)</f>
        <v>0</v>
      </c>
      <c r="L60" s="47">
        <v>21</v>
      </c>
      <c r="M60" s="47">
        <f>G60*(1+L60/100)</f>
        <v>0</v>
      </c>
      <c r="N60" s="45">
        <v>0</v>
      </c>
      <c r="O60" s="45">
        <f>ROUND(E60*N60,2)</f>
        <v>0</v>
      </c>
      <c r="P60" s="45">
        <v>0.05</v>
      </c>
      <c r="Q60" s="45">
        <f>ROUND(E60*P60,2)</f>
        <v>3.63</v>
      </c>
      <c r="R60" s="47" t="s">
        <v>141</v>
      </c>
      <c r="S60" s="47" t="s">
        <v>66</v>
      </c>
      <c r="T60" s="48" t="s">
        <v>66</v>
      </c>
      <c r="U60" s="21">
        <v>0.46200000000000002</v>
      </c>
      <c r="V60" s="21">
        <f>ROUND(E60*U60,2)</f>
        <v>33.5</v>
      </c>
      <c r="W60" s="21"/>
      <c r="X60" s="21" t="s">
        <v>67</v>
      </c>
      <c r="Y60" s="21" t="s">
        <v>68</v>
      </c>
      <c r="Z60" s="15"/>
      <c r="AA60" s="15"/>
      <c r="AB60" s="15"/>
      <c r="AC60" s="15"/>
      <c r="AD60" s="15"/>
      <c r="AE60" s="15"/>
      <c r="AF60" s="15"/>
      <c r="AG60" s="15" t="s">
        <v>69</v>
      </c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</row>
    <row r="61" spans="1:60" outlineLevel="1" x14ac:dyDescent="0.2">
      <c r="A61" s="42">
        <v>25</v>
      </c>
      <c r="B61" s="43" t="s">
        <v>155</v>
      </c>
      <c r="C61" s="51" t="s">
        <v>156</v>
      </c>
      <c r="D61" s="44" t="s">
        <v>64</v>
      </c>
      <c r="E61" s="45">
        <v>72.5</v>
      </c>
      <c r="F61" s="46"/>
      <c r="G61" s="47">
        <f>ROUND(E61*F61,2)</f>
        <v>0</v>
      </c>
      <c r="H61" s="46"/>
      <c r="I61" s="47">
        <f>ROUND(E61*H61,2)</f>
        <v>0</v>
      </c>
      <c r="J61" s="46"/>
      <c r="K61" s="47">
        <f>ROUND(E61*J61,2)</f>
        <v>0</v>
      </c>
      <c r="L61" s="47">
        <v>21</v>
      </c>
      <c r="M61" s="47">
        <f>G61*(1+L61/100)</f>
        <v>0</v>
      </c>
      <c r="N61" s="45">
        <v>0</v>
      </c>
      <c r="O61" s="45">
        <f>ROUND(E61*N61,2)</f>
        <v>0</v>
      </c>
      <c r="P61" s="45">
        <v>1.4E-2</v>
      </c>
      <c r="Q61" s="45">
        <f>ROUND(E61*P61,2)</f>
        <v>1.02</v>
      </c>
      <c r="R61" s="47" t="s">
        <v>157</v>
      </c>
      <c r="S61" s="47" t="s">
        <v>66</v>
      </c>
      <c r="T61" s="48" t="s">
        <v>66</v>
      </c>
      <c r="U61" s="21">
        <v>0.08</v>
      </c>
      <c r="V61" s="21">
        <f>ROUND(E61*U61,2)</f>
        <v>5.8</v>
      </c>
      <c r="W61" s="21"/>
      <c r="X61" s="21" t="s">
        <v>67</v>
      </c>
      <c r="Y61" s="21" t="s">
        <v>68</v>
      </c>
      <c r="Z61" s="15"/>
      <c r="AA61" s="15"/>
      <c r="AB61" s="15"/>
      <c r="AC61" s="15"/>
      <c r="AD61" s="15"/>
      <c r="AE61" s="15"/>
      <c r="AF61" s="15"/>
      <c r="AG61" s="15" t="s">
        <v>69</v>
      </c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</row>
    <row r="62" spans="1:60" outlineLevel="1" x14ac:dyDescent="0.2">
      <c r="A62" s="35">
        <v>26</v>
      </c>
      <c r="B62" s="36" t="s">
        <v>158</v>
      </c>
      <c r="C62" s="52" t="s">
        <v>159</v>
      </c>
      <c r="D62" s="37" t="s">
        <v>89</v>
      </c>
      <c r="E62" s="38">
        <v>83.16</v>
      </c>
      <c r="F62" s="39"/>
      <c r="G62" s="40">
        <f>ROUND(E62*F62,2)</f>
        <v>0</v>
      </c>
      <c r="H62" s="39"/>
      <c r="I62" s="40">
        <f>ROUND(E62*H62,2)</f>
        <v>0</v>
      </c>
      <c r="J62" s="39"/>
      <c r="K62" s="40">
        <f>ROUND(E62*J62,2)</f>
        <v>0</v>
      </c>
      <c r="L62" s="40">
        <v>21</v>
      </c>
      <c r="M62" s="40">
        <f>G62*(1+L62/100)</f>
        <v>0</v>
      </c>
      <c r="N62" s="38">
        <v>1.6000000000000001E-4</v>
      </c>
      <c r="O62" s="38">
        <f>ROUND(E62*N62,2)</f>
        <v>0.01</v>
      </c>
      <c r="P62" s="38">
        <v>4.4999999999999998E-2</v>
      </c>
      <c r="Q62" s="38">
        <f>ROUND(E62*P62,2)</f>
        <v>3.74</v>
      </c>
      <c r="R62" s="40" t="s">
        <v>157</v>
      </c>
      <c r="S62" s="40" t="s">
        <v>66</v>
      </c>
      <c r="T62" s="41" t="s">
        <v>66</v>
      </c>
      <c r="U62" s="21">
        <v>0.246</v>
      </c>
      <c r="V62" s="21">
        <f>ROUND(E62*U62,2)</f>
        <v>20.46</v>
      </c>
      <c r="W62" s="21"/>
      <c r="X62" s="21" t="s">
        <v>67</v>
      </c>
      <c r="Y62" s="21" t="s">
        <v>68</v>
      </c>
      <c r="Z62" s="15"/>
      <c r="AA62" s="15"/>
      <c r="AB62" s="15"/>
      <c r="AC62" s="15"/>
      <c r="AD62" s="15"/>
      <c r="AE62" s="15"/>
      <c r="AF62" s="15"/>
      <c r="AG62" s="15" t="s">
        <v>69</v>
      </c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outlineLevel="2" x14ac:dyDescent="0.2">
      <c r="A63" s="18"/>
      <c r="B63" s="19"/>
      <c r="C63" s="53" t="s">
        <v>160</v>
      </c>
      <c r="D63" s="22"/>
      <c r="E63" s="23">
        <v>83.16</v>
      </c>
      <c r="F63" s="21"/>
      <c r="G63" s="21"/>
      <c r="H63" s="21"/>
      <c r="I63" s="21"/>
      <c r="J63" s="21"/>
      <c r="K63" s="21"/>
      <c r="L63" s="21"/>
      <c r="M63" s="21"/>
      <c r="N63" s="20"/>
      <c r="O63" s="20"/>
      <c r="P63" s="20"/>
      <c r="Q63" s="20"/>
      <c r="R63" s="21"/>
      <c r="S63" s="21"/>
      <c r="T63" s="21"/>
      <c r="U63" s="21"/>
      <c r="V63" s="21"/>
      <c r="W63" s="21"/>
      <c r="X63" s="21"/>
      <c r="Y63" s="21"/>
      <c r="Z63" s="15"/>
      <c r="AA63" s="15"/>
      <c r="AB63" s="15"/>
      <c r="AC63" s="15"/>
      <c r="AD63" s="15"/>
      <c r="AE63" s="15"/>
      <c r="AF63" s="15"/>
      <c r="AG63" s="15" t="s">
        <v>76</v>
      </c>
      <c r="AH63" s="15">
        <v>0</v>
      </c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outlineLevel="1" x14ac:dyDescent="0.2">
      <c r="A64" s="42">
        <v>27</v>
      </c>
      <c r="B64" s="43" t="s">
        <v>161</v>
      </c>
      <c r="C64" s="51" t="s">
        <v>162</v>
      </c>
      <c r="D64" s="44" t="s">
        <v>64</v>
      </c>
      <c r="E64" s="45">
        <v>72.5</v>
      </c>
      <c r="F64" s="46"/>
      <c r="G64" s="47">
        <f>ROUND(E64*F64,2)</f>
        <v>0</v>
      </c>
      <c r="H64" s="46"/>
      <c r="I64" s="47">
        <f>ROUND(E64*H64,2)</f>
        <v>0</v>
      </c>
      <c r="J64" s="46"/>
      <c r="K64" s="47">
        <f>ROUND(E64*J64,2)</f>
        <v>0</v>
      </c>
      <c r="L64" s="47">
        <v>21</v>
      </c>
      <c r="M64" s="47">
        <f>G64*(1+L64/100)</f>
        <v>0</v>
      </c>
      <c r="N64" s="45">
        <v>1.6000000000000001E-4</v>
      </c>
      <c r="O64" s="45">
        <f>ROUND(E64*N64,2)</f>
        <v>0.01</v>
      </c>
      <c r="P64" s="45">
        <v>6.4000000000000001E-2</v>
      </c>
      <c r="Q64" s="45">
        <f>ROUND(E64*P64,2)</f>
        <v>4.6399999999999997</v>
      </c>
      <c r="R64" s="47" t="s">
        <v>157</v>
      </c>
      <c r="S64" s="47" t="s">
        <v>66</v>
      </c>
      <c r="T64" s="48" t="s">
        <v>66</v>
      </c>
      <c r="U64" s="21">
        <v>0.26600000000000001</v>
      </c>
      <c r="V64" s="21">
        <f>ROUND(E64*U64,2)</f>
        <v>19.29</v>
      </c>
      <c r="W64" s="21"/>
      <c r="X64" s="21" t="s">
        <v>67</v>
      </c>
      <c r="Y64" s="21" t="s">
        <v>68</v>
      </c>
      <c r="Z64" s="15"/>
      <c r="AA64" s="15"/>
      <c r="AB64" s="15"/>
      <c r="AC64" s="15"/>
      <c r="AD64" s="15"/>
      <c r="AE64" s="15"/>
      <c r="AF64" s="15"/>
      <c r="AG64" s="15" t="s">
        <v>69</v>
      </c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</row>
    <row r="65" spans="1:60" x14ac:dyDescent="0.2">
      <c r="A65" s="29" t="s">
        <v>60</v>
      </c>
      <c r="B65" s="30" t="s">
        <v>25</v>
      </c>
      <c r="C65" s="50" t="s">
        <v>26</v>
      </c>
      <c r="D65" s="31"/>
      <c r="E65" s="32"/>
      <c r="F65" s="33"/>
      <c r="G65" s="33">
        <f>SUMIF(AG66:AG67,"&lt;&gt;NOR",G66:G67)</f>
        <v>0</v>
      </c>
      <c r="H65" s="33"/>
      <c r="I65" s="33">
        <f>SUM(I66:I67)</f>
        <v>0</v>
      </c>
      <c r="J65" s="33"/>
      <c r="K65" s="33">
        <f>SUM(K66:K67)</f>
        <v>0</v>
      </c>
      <c r="L65" s="33"/>
      <c r="M65" s="33">
        <f>SUM(M66:M67)</f>
        <v>0</v>
      </c>
      <c r="N65" s="32"/>
      <c r="O65" s="32">
        <f>SUM(O66:O67)</f>
        <v>0</v>
      </c>
      <c r="P65" s="32"/>
      <c r="Q65" s="32">
        <f>SUM(Q66:Q67)</f>
        <v>0</v>
      </c>
      <c r="R65" s="33"/>
      <c r="S65" s="33"/>
      <c r="T65" s="34"/>
      <c r="U65" s="28"/>
      <c r="V65" s="28">
        <f>SUM(V66:V67)</f>
        <v>15.13</v>
      </c>
      <c r="W65" s="28"/>
      <c r="X65" s="28"/>
      <c r="Y65" s="28"/>
      <c r="AG65" t="s">
        <v>61</v>
      </c>
    </row>
    <row r="66" spans="1:60" ht="22.5" outlineLevel="1" x14ac:dyDescent="0.2">
      <c r="A66" s="35">
        <v>28</v>
      </c>
      <c r="B66" s="36" t="s">
        <v>163</v>
      </c>
      <c r="C66" s="52" t="s">
        <v>164</v>
      </c>
      <c r="D66" s="37" t="s">
        <v>165</v>
      </c>
      <c r="E66" s="38">
        <v>5.87181</v>
      </c>
      <c r="F66" s="39"/>
      <c r="G66" s="40">
        <f>ROUND(E66*F66,2)</f>
        <v>0</v>
      </c>
      <c r="H66" s="39"/>
      <c r="I66" s="40">
        <f>ROUND(E66*H66,2)</f>
        <v>0</v>
      </c>
      <c r="J66" s="39"/>
      <c r="K66" s="40">
        <f>ROUND(E66*J66,2)</f>
        <v>0</v>
      </c>
      <c r="L66" s="40">
        <v>21</v>
      </c>
      <c r="M66" s="40">
        <f>G66*(1+L66/100)</f>
        <v>0</v>
      </c>
      <c r="N66" s="38">
        <v>0</v>
      </c>
      <c r="O66" s="38">
        <f>ROUND(E66*N66,2)</f>
        <v>0</v>
      </c>
      <c r="P66" s="38">
        <v>0</v>
      </c>
      <c r="Q66" s="38">
        <f>ROUND(E66*P66,2)</f>
        <v>0</v>
      </c>
      <c r="R66" s="40" t="s">
        <v>81</v>
      </c>
      <c r="S66" s="40" t="s">
        <v>66</v>
      </c>
      <c r="T66" s="41" t="s">
        <v>66</v>
      </c>
      <c r="U66" s="21">
        <v>2.577</v>
      </c>
      <c r="V66" s="21">
        <f>ROUND(E66*U66,2)</f>
        <v>15.13</v>
      </c>
      <c r="W66" s="21"/>
      <c r="X66" s="21" t="s">
        <v>166</v>
      </c>
      <c r="Y66" s="21" t="s">
        <v>68</v>
      </c>
      <c r="Z66" s="15"/>
      <c r="AA66" s="15"/>
      <c r="AB66" s="15"/>
      <c r="AC66" s="15"/>
      <c r="AD66" s="15"/>
      <c r="AE66" s="15"/>
      <c r="AF66" s="15"/>
      <c r="AG66" s="15" t="s">
        <v>167</v>
      </c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outlineLevel="2" x14ac:dyDescent="0.2">
      <c r="A67" s="18"/>
      <c r="B67" s="19"/>
      <c r="C67" s="85" t="s">
        <v>168</v>
      </c>
      <c r="D67" s="86"/>
      <c r="E67" s="86"/>
      <c r="F67" s="86"/>
      <c r="G67" s="86"/>
      <c r="H67" s="21"/>
      <c r="I67" s="21"/>
      <c r="J67" s="21"/>
      <c r="K67" s="21"/>
      <c r="L67" s="21"/>
      <c r="M67" s="21"/>
      <c r="N67" s="20"/>
      <c r="O67" s="20"/>
      <c r="P67" s="20"/>
      <c r="Q67" s="20"/>
      <c r="R67" s="21"/>
      <c r="S67" s="21"/>
      <c r="T67" s="21"/>
      <c r="U67" s="21"/>
      <c r="V67" s="21"/>
      <c r="W67" s="21"/>
      <c r="X67" s="21"/>
      <c r="Y67" s="21"/>
      <c r="Z67" s="15"/>
      <c r="AA67" s="15"/>
      <c r="AB67" s="15"/>
      <c r="AC67" s="15"/>
      <c r="AD67" s="15"/>
      <c r="AE67" s="15"/>
      <c r="AF67" s="15"/>
      <c r="AG67" s="15" t="s">
        <v>83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 x14ac:dyDescent="0.2">
      <c r="A68" s="29" t="s">
        <v>60</v>
      </c>
      <c r="B68" s="30" t="s">
        <v>27</v>
      </c>
      <c r="C68" s="50" t="s">
        <v>28</v>
      </c>
      <c r="D68" s="31"/>
      <c r="E68" s="32"/>
      <c r="F68" s="33"/>
      <c r="G68" s="33">
        <f>SUMIF(AG69:AG73,"&lt;&gt;NOR",G69:G73)</f>
        <v>0</v>
      </c>
      <c r="H68" s="33"/>
      <c r="I68" s="33">
        <f>SUM(I69:I73)</f>
        <v>0</v>
      </c>
      <c r="J68" s="33"/>
      <c r="K68" s="33">
        <f>SUM(K69:K73)</f>
        <v>0</v>
      </c>
      <c r="L68" s="33"/>
      <c r="M68" s="33">
        <f>SUM(M69:M73)</f>
        <v>0</v>
      </c>
      <c r="N68" s="32"/>
      <c r="O68" s="32">
        <f>SUM(O69:O73)</f>
        <v>0.6</v>
      </c>
      <c r="P68" s="32"/>
      <c r="Q68" s="32">
        <f>SUM(Q69:Q73)</f>
        <v>0</v>
      </c>
      <c r="R68" s="33"/>
      <c r="S68" s="33"/>
      <c r="T68" s="34"/>
      <c r="U68" s="28"/>
      <c r="V68" s="28">
        <f>SUM(V69:V73)</f>
        <v>25.83</v>
      </c>
      <c r="W68" s="28"/>
      <c r="X68" s="28"/>
      <c r="Y68" s="28"/>
      <c r="AG68" t="s">
        <v>61</v>
      </c>
    </row>
    <row r="69" spans="1:60" ht="22.5" outlineLevel="1" x14ac:dyDescent="0.2">
      <c r="A69" s="42">
        <v>29</v>
      </c>
      <c r="B69" s="43" t="s">
        <v>169</v>
      </c>
      <c r="C69" s="51" t="s">
        <v>170</v>
      </c>
      <c r="D69" s="44" t="s">
        <v>64</v>
      </c>
      <c r="E69" s="45">
        <v>72.5</v>
      </c>
      <c r="F69" s="46"/>
      <c r="G69" s="47">
        <f>ROUND(E69*F69,2)</f>
        <v>0</v>
      </c>
      <c r="H69" s="46"/>
      <c r="I69" s="47">
        <f>ROUND(E69*H69,2)</f>
        <v>0</v>
      </c>
      <c r="J69" s="46"/>
      <c r="K69" s="47">
        <f>ROUND(E69*J69,2)</f>
        <v>0</v>
      </c>
      <c r="L69" s="47">
        <v>21</v>
      </c>
      <c r="M69" s="47">
        <f>G69*(1+L69/100)</f>
        <v>0</v>
      </c>
      <c r="N69" s="45">
        <v>8.1600000000000006E-3</v>
      </c>
      <c r="O69" s="45">
        <f>ROUND(E69*N69,2)</f>
        <v>0.59</v>
      </c>
      <c r="P69" s="45">
        <v>0</v>
      </c>
      <c r="Q69" s="45">
        <f>ROUND(E69*P69,2)</f>
        <v>0</v>
      </c>
      <c r="R69" s="47" t="s">
        <v>171</v>
      </c>
      <c r="S69" s="47" t="s">
        <v>66</v>
      </c>
      <c r="T69" s="48" t="s">
        <v>66</v>
      </c>
      <c r="U69" s="21">
        <v>0.18</v>
      </c>
      <c r="V69" s="21">
        <f>ROUND(E69*U69,2)</f>
        <v>13.05</v>
      </c>
      <c r="W69" s="21"/>
      <c r="X69" s="21" t="s">
        <v>67</v>
      </c>
      <c r="Y69" s="21" t="s">
        <v>68</v>
      </c>
      <c r="Z69" s="15"/>
      <c r="AA69" s="15"/>
      <c r="AB69" s="15"/>
      <c r="AC69" s="15"/>
      <c r="AD69" s="15"/>
      <c r="AE69" s="15"/>
      <c r="AF69" s="15"/>
      <c r="AG69" s="15" t="s">
        <v>69</v>
      </c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</row>
    <row r="70" spans="1:60" ht="22.5" outlineLevel="1" x14ac:dyDescent="0.2">
      <c r="A70" s="35">
        <v>30</v>
      </c>
      <c r="B70" s="36" t="s">
        <v>172</v>
      </c>
      <c r="C70" s="52" t="s">
        <v>173</v>
      </c>
      <c r="D70" s="37" t="s">
        <v>64</v>
      </c>
      <c r="E70" s="38">
        <v>72.5</v>
      </c>
      <c r="F70" s="39"/>
      <c r="G70" s="40">
        <f>ROUND(E70*F70,2)</f>
        <v>0</v>
      </c>
      <c r="H70" s="39"/>
      <c r="I70" s="40">
        <f>ROUND(E70*H70,2)</f>
        <v>0</v>
      </c>
      <c r="J70" s="39"/>
      <c r="K70" s="40">
        <f>ROUND(E70*J70,2)</f>
        <v>0</v>
      </c>
      <c r="L70" s="40">
        <v>21</v>
      </c>
      <c r="M70" s="40">
        <f>G70*(1+L70/100)</f>
        <v>0</v>
      </c>
      <c r="N70" s="38">
        <v>1.4999999999999999E-4</v>
      </c>
      <c r="O70" s="38">
        <f>ROUND(E70*N70,2)</f>
        <v>0.01</v>
      </c>
      <c r="P70" s="38">
        <v>0</v>
      </c>
      <c r="Q70" s="38">
        <f>ROUND(E70*P70,2)</f>
        <v>0</v>
      </c>
      <c r="R70" s="40" t="s">
        <v>171</v>
      </c>
      <c r="S70" s="40" t="s">
        <v>66</v>
      </c>
      <c r="T70" s="41" t="s">
        <v>66</v>
      </c>
      <c r="U70" s="21">
        <v>0.16</v>
      </c>
      <c r="V70" s="21">
        <f>ROUND(E70*U70,2)</f>
        <v>11.6</v>
      </c>
      <c r="W70" s="21"/>
      <c r="X70" s="21" t="s">
        <v>67</v>
      </c>
      <c r="Y70" s="21" t="s">
        <v>68</v>
      </c>
      <c r="Z70" s="15"/>
      <c r="AA70" s="15"/>
      <c r="AB70" s="15"/>
      <c r="AC70" s="15"/>
      <c r="AD70" s="15"/>
      <c r="AE70" s="15"/>
      <c r="AF70" s="15"/>
      <c r="AG70" s="15" t="s">
        <v>69</v>
      </c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</row>
    <row r="71" spans="1:60" outlineLevel="2" x14ac:dyDescent="0.2">
      <c r="A71" s="18"/>
      <c r="B71" s="19"/>
      <c r="C71" s="73" t="s">
        <v>174</v>
      </c>
      <c r="D71" s="74"/>
      <c r="E71" s="74"/>
      <c r="F71" s="74"/>
      <c r="G71" s="74"/>
      <c r="H71" s="21"/>
      <c r="I71" s="21"/>
      <c r="J71" s="21"/>
      <c r="K71" s="21"/>
      <c r="L71" s="21"/>
      <c r="M71" s="21"/>
      <c r="N71" s="20"/>
      <c r="O71" s="20"/>
      <c r="P71" s="20"/>
      <c r="Q71" s="20"/>
      <c r="R71" s="21"/>
      <c r="S71" s="21"/>
      <c r="T71" s="21"/>
      <c r="U71" s="21"/>
      <c r="V71" s="21"/>
      <c r="W71" s="21"/>
      <c r="X71" s="21"/>
      <c r="Y71" s="21"/>
      <c r="Z71" s="15"/>
      <c r="AA71" s="15"/>
      <c r="AB71" s="15"/>
      <c r="AC71" s="15"/>
      <c r="AD71" s="15"/>
      <c r="AE71" s="15"/>
      <c r="AF71" s="15"/>
      <c r="AG71" s="15" t="s">
        <v>95</v>
      </c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</row>
    <row r="72" spans="1:60" outlineLevel="1" x14ac:dyDescent="0.2">
      <c r="A72" s="35">
        <v>31</v>
      </c>
      <c r="B72" s="36" t="s">
        <v>175</v>
      </c>
      <c r="C72" s="52" t="s">
        <v>176</v>
      </c>
      <c r="D72" s="37" t="s">
        <v>165</v>
      </c>
      <c r="E72" s="38">
        <v>0.60248000000000002</v>
      </c>
      <c r="F72" s="39"/>
      <c r="G72" s="40">
        <f>ROUND(E72*F72,2)</f>
        <v>0</v>
      </c>
      <c r="H72" s="39"/>
      <c r="I72" s="40">
        <f>ROUND(E72*H72,2)</f>
        <v>0</v>
      </c>
      <c r="J72" s="39"/>
      <c r="K72" s="40">
        <f>ROUND(E72*J72,2)</f>
        <v>0</v>
      </c>
      <c r="L72" s="40">
        <v>21</v>
      </c>
      <c r="M72" s="40">
        <f>G72*(1+L72/100)</f>
        <v>0</v>
      </c>
      <c r="N72" s="38">
        <v>0</v>
      </c>
      <c r="O72" s="38">
        <f>ROUND(E72*N72,2)</f>
        <v>0</v>
      </c>
      <c r="P72" s="38">
        <v>0</v>
      </c>
      <c r="Q72" s="38">
        <f>ROUND(E72*P72,2)</f>
        <v>0</v>
      </c>
      <c r="R72" s="40" t="s">
        <v>171</v>
      </c>
      <c r="S72" s="40" t="s">
        <v>66</v>
      </c>
      <c r="T72" s="41" t="s">
        <v>66</v>
      </c>
      <c r="U72" s="21">
        <v>1.966</v>
      </c>
      <c r="V72" s="21">
        <f>ROUND(E72*U72,2)</f>
        <v>1.18</v>
      </c>
      <c r="W72" s="21"/>
      <c r="X72" s="21" t="s">
        <v>166</v>
      </c>
      <c r="Y72" s="21" t="s">
        <v>68</v>
      </c>
      <c r="Z72" s="15"/>
      <c r="AA72" s="15"/>
      <c r="AB72" s="15"/>
      <c r="AC72" s="15"/>
      <c r="AD72" s="15"/>
      <c r="AE72" s="15"/>
      <c r="AF72" s="15"/>
      <c r="AG72" s="15" t="s">
        <v>167</v>
      </c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</row>
    <row r="73" spans="1:60" outlineLevel="2" x14ac:dyDescent="0.2">
      <c r="A73" s="18"/>
      <c r="B73" s="19"/>
      <c r="C73" s="85" t="s">
        <v>177</v>
      </c>
      <c r="D73" s="86"/>
      <c r="E73" s="86"/>
      <c r="F73" s="86"/>
      <c r="G73" s="86"/>
      <c r="H73" s="21"/>
      <c r="I73" s="21"/>
      <c r="J73" s="21"/>
      <c r="K73" s="21"/>
      <c r="L73" s="21"/>
      <c r="M73" s="21"/>
      <c r="N73" s="20"/>
      <c r="O73" s="20"/>
      <c r="P73" s="20"/>
      <c r="Q73" s="20"/>
      <c r="R73" s="21"/>
      <c r="S73" s="21"/>
      <c r="T73" s="21"/>
      <c r="U73" s="21"/>
      <c r="V73" s="21"/>
      <c r="W73" s="21"/>
      <c r="X73" s="21"/>
      <c r="Y73" s="21"/>
      <c r="Z73" s="15"/>
      <c r="AA73" s="15"/>
      <c r="AB73" s="15"/>
      <c r="AC73" s="15"/>
      <c r="AD73" s="15"/>
      <c r="AE73" s="15"/>
      <c r="AF73" s="15"/>
      <c r="AG73" s="15" t="s">
        <v>83</v>
      </c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</row>
    <row r="74" spans="1:60" x14ac:dyDescent="0.2">
      <c r="A74" s="29" t="s">
        <v>60</v>
      </c>
      <c r="B74" s="30" t="s">
        <v>29</v>
      </c>
      <c r="C74" s="50" t="s">
        <v>30</v>
      </c>
      <c r="D74" s="31"/>
      <c r="E74" s="32"/>
      <c r="F74" s="33"/>
      <c r="G74" s="33">
        <f>SUMIF(AG75:AG110,"&lt;&gt;NOR",G75:G110)</f>
        <v>0</v>
      </c>
      <c r="H74" s="33"/>
      <c r="I74" s="33">
        <f>SUM(I75:I110)</f>
        <v>0</v>
      </c>
      <c r="J74" s="33"/>
      <c r="K74" s="33">
        <f>SUM(K75:K110)</f>
        <v>0</v>
      </c>
      <c r="L74" s="33"/>
      <c r="M74" s="33">
        <f>SUM(M75:M110)</f>
        <v>0</v>
      </c>
      <c r="N74" s="32"/>
      <c r="O74" s="32">
        <f>SUM(O75:O110)</f>
        <v>5.9099999999999993</v>
      </c>
      <c r="P74" s="32"/>
      <c r="Q74" s="32">
        <f>SUM(Q75:Q110)</f>
        <v>0</v>
      </c>
      <c r="R74" s="33"/>
      <c r="S74" s="33"/>
      <c r="T74" s="34"/>
      <c r="U74" s="28"/>
      <c r="V74" s="28">
        <f>SUM(V75:V110)</f>
        <v>69.900000000000006</v>
      </c>
      <c r="W74" s="28"/>
      <c r="X74" s="28"/>
      <c r="Y74" s="28"/>
      <c r="AG74" t="s">
        <v>61</v>
      </c>
    </row>
    <row r="75" spans="1:60" ht="22.5" outlineLevel="1" x14ac:dyDescent="0.2">
      <c r="A75" s="35">
        <v>32</v>
      </c>
      <c r="B75" s="36" t="s">
        <v>178</v>
      </c>
      <c r="C75" s="52" t="s">
        <v>179</v>
      </c>
      <c r="D75" s="37" t="s">
        <v>80</v>
      </c>
      <c r="E75" s="38">
        <v>26</v>
      </c>
      <c r="F75" s="39"/>
      <c r="G75" s="40">
        <f>ROUND(E75*F75,2)</f>
        <v>0</v>
      </c>
      <c r="H75" s="39"/>
      <c r="I75" s="40">
        <f>ROUND(E75*H75,2)</f>
        <v>0</v>
      </c>
      <c r="J75" s="39"/>
      <c r="K75" s="40">
        <f>ROUND(E75*J75,2)</f>
        <v>0</v>
      </c>
      <c r="L75" s="40">
        <v>21</v>
      </c>
      <c r="M75" s="40">
        <f>G75*(1+L75/100)</f>
        <v>0</v>
      </c>
      <c r="N75" s="38">
        <v>5.9000000000000003E-4</v>
      </c>
      <c r="O75" s="38">
        <f>ROUND(E75*N75,2)</f>
        <v>0.02</v>
      </c>
      <c r="P75" s="38">
        <v>0</v>
      </c>
      <c r="Q75" s="38">
        <f>ROUND(E75*P75,2)</f>
        <v>0</v>
      </c>
      <c r="R75" s="40" t="s">
        <v>90</v>
      </c>
      <c r="S75" s="40" t="s">
        <v>66</v>
      </c>
      <c r="T75" s="41" t="s">
        <v>66</v>
      </c>
      <c r="U75" s="21">
        <v>6.8000000000000005E-2</v>
      </c>
      <c r="V75" s="21">
        <f>ROUND(E75*U75,2)</f>
        <v>1.77</v>
      </c>
      <c r="W75" s="21"/>
      <c r="X75" s="21" t="s">
        <v>67</v>
      </c>
      <c r="Y75" s="21" t="s">
        <v>68</v>
      </c>
      <c r="Z75" s="15"/>
      <c r="AA75" s="15"/>
      <c r="AB75" s="15"/>
      <c r="AC75" s="15"/>
      <c r="AD75" s="15"/>
      <c r="AE75" s="15"/>
      <c r="AF75" s="15"/>
      <c r="AG75" s="15" t="s">
        <v>69</v>
      </c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</row>
    <row r="76" spans="1:60" outlineLevel="2" x14ac:dyDescent="0.2">
      <c r="A76" s="18"/>
      <c r="B76" s="19"/>
      <c r="C76" s="85" t="s">
        <v>180</v>
      </c>
      <c r="D76" s="86"/>
      <c r="E76" s="86"/>
      <c r="F76" s="86"/>
      <c r="G76" s="86"/>
      <c r="H76" s="21"/>
      <c r="I76" s="21"/>
      <c r="J76" s="21"/>
      <c r="K76" s="21"/>
      <c r="L76" s="21"/>
      <c r="M76" s="21"/>
      <c r="N76" s="20"/>
      <c r="O76" s="20"/>
      <c r="P76" s="20"/>
      <c r="Q76" s="20"/>
      <c r="R76" s="21"/>
      <c r="S76" s="21"/>
      <c r="T76" s="21"/>
      <c r="U76" s="21"/>
      <c r="V76" s="21"/>
      <c r="W76" s="21"/>
      <c r="X76" s="21"/>
      <c r="Y76" s="21"/>
      <c r="Z76" s="15"/>
      <c r="AA76" s="15"/>
      <c r="AB76" s="15"/>
      <c r="AC76" s="15"/>
      <c r="AD76" s="15"/>
      <c r="AE76" s="15"/>
      <c r="AF76" s="15"/>
      <c r="AG76" s="15" t="s">
        <v>83</v>
      </c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49" t="str">
        <f>C76</f>
        <v>kladené jednotlivě volně s mezerami nasucho (např. pro schůdnost po měkké krytině, pro trvalé zatížení krytiny)</v>
      </c>
      <c r="BB76" s="15"/>
      <c r="BC76" s="15"/>
      <c r="BD76" s="15"/>
      <c r="BE76" s="15"/>
      <c r="BF76" s="15"/>
      <c r="BG76" s="15"/>
      <c r="BH76" s="15"/>
    </row>
    <row r="77" spans="1:60" outlineLevel="2" x14ac:dyDescent="0.2">
      <c r="A77" s="18"/>
      <c r="B77" s="19"/>
      <c r="C77" s="53" t="s">
        <v>181</v>
      </c>
      <c r="D77" s="22"/>
      <c r="E77" s="23">
        <v>26</v>
      </c>
      <c r="F77" s="21"/>
      <c r="G77" s="21"/>
      <c r="H77" s="21"/>
      <c r="I77" s="21"/>
      <c r="J77" s="21"/>
      <c r="K77" s="21"/>
      <c r="L77" s="21"/>
      <c r="M77" s="21"/>
      <c r="N77" s="20"/>
      <c r="O77" s="20"/>
      <c r="P77" s="20"/>
      <c r="Q77" s="20"/>
      <c r="R77" s="21"/>
      <c r="S77" s="21"/>
      <c r="T77" s="21"/>
      <c r="U77" s="21"/>
      <c r="V77" s="21"/>
      <c r="W77" s="21"/>
      <c r="X77" s="21"/>
      <c r="Y77" s="21"/>
      <c r="Z77" s="15"/>
      <c r="AA77" s="15"/>
      <c r="AB77" s="15"/>
      <c r="AC77" s="15"/>
      <c r="AD77" s="15"/>
      <c r="AE77" s="15"/>
      <c r="AF77" s="15"/>
      <c r="AG77" s="15" t="s">
        <v>76</v>
      </c>
      <c r="AH77" s="15">
        <v>5</v>
      </c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</row>
    <row r="78" spans="1:60" outlineLevel="1" x14ac:dyDescent="0.2">
      <c r="A78" s="42">
        <v>33</v>
      </c>
      <c r="B78" s="43" t="s">
        <v>182</v>
      </c>
      <c r="C78" s="51" t="s">
        <v>183</v>
      </c>
      <c r="D78" s="44" t="s">
        <v>64</v>
      </c>
      <c r="E78" s="45">
        <v>72.5</v>
      </c>
      <c r="F78" s="46"/>
      <c r="G78" s="47">
        <f>ROUND(E78*F78,2)</f>
        <v>0</v>
      </c>
      <c r="H78" s="46"/>
      <c r="I78" s="47">
        <f>ROUND(E78*H78,2)</f>
        <v>0</v>
      </c>
      <c r="J78" s="46"/>
      <c r="K78" s="47">
        <f>ROUND(E78*J78,2)</f>
        <v>0</v>
      </c>
      <c r="L78" s="47">
        <v>21</v>
      </c>
      <c r="M78" s="47">
        <f>G78*(1+L78/100)</f>
        <v>0</v>
      </c>
      <c r="N78" s="45">
        <v>2.4000000000000001E-4</v>
      </c>
      <c r="O78" s="45">
        <f>ROUND(E78*N78,2)</f>
        <v>0.02</v>
      </c>
      <c r="P78" s="45">
        <v>0</v>
      </c>
      <c r="Q78" s="45">
        <f>ROUND(E78*P78,2)</f>
        <v>0</v>
      </c>
      <c r="R78" s="47" t="s">
        <v>157</v>
      </c>
      <c r="S78" s="47" t="s">
        <v>66</v>
      </c>
      <c r="T78" s="48" t="s">
        <v>66</v>
      </c>
      <c r="U78" s="21">
        <v>0</v>
      </c>
      <c r="V78" s="21">
        <f>ROUND(E78*U78,2)</f>
        <v>0</v>
      </c>
      <c r="W78" s="21"/>
      <c r="X78" s="21" t="s">
        <v>67</v>
      </c>
      <c r="Y78" s="21" t="s">
        <v>68</v>
      </c>
      <c r="Z78" s="15"/>
      <c r="AA78" s="15"/>
      <c r="AB78" s="15"/>
      <c r="AC78" s="15"/>
      <c r="AD78" s="15"/>
      <c r="AE78" s="15"/>
      <c r="AF78" s="15"/>
      <c r="AG78" s="15" t="s">
        <v>69</v>
      </c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</row>
    <row r="79" spans="1:60" ht="22.5" outlineLevel="1" x14ac:dyDescent="0.2">
      <c r="A79" s="42">
        <v>34</v>
      </c>
      <c r="B79" s="43" t="s">
        <v>184</v>
      </c>
      <c r="C79" s="51" t="s">
        <v>185</v>
      </c>
      <c r="D79" s="44" t="s">
        <v>64</v>
      </c>
      <c r="E79" s="45">
        <v>72.5</v>
      </c>
      <c r="F79" s="46"/>
      <c r="G79" s="47">
        <f>ROUND(E79*F79,2)</f>
        <v>0</v>
      </c>
      <c r="H79" s="46"/>
      <c r="I79" s="47">
        <f>ROUND(E79*H79,2)</f>
        <v>0</v>
      </c>
      <c r="J79" s="46"/>
      <c r="K79" s="47">
        <f>ROUND(E79*J79,2)</f>
        <v>0</v>
      </c>
      <c r="L79" s="47">
        <v>21</v>
      </c>
      <c r="M79" s="47">
        <f>G79*(1+L79/100)</f>
        <v>0</v>
      </c>
      <c r="N79" s="45">
        <v>0</v>
      </c>
      <c r="O79" s="45">
        <f>ROUND(E79*N79,2)</f>
        <v>0</v>
      </c>
      <c r="P79" s="45">
        <v>0</v>
      </c>
      <c r="Q79" s="45">
        <f>ROUND(E79*P79,2)</f>
        <v>0</v>
      </c>
      <c r="R79" s="47" t="s">
        <v>157</v>
      </c>
      <c r="S79" s="47" t="s">
        <v>66</v>
      </c>
      <c r="T79" s="48" t="s">
        <v>66</v>
      </c>
      <c r="U79" s="21">
        <v>0.16200000000000001</v>
      </c>
      <c r="V79" s="21">
        <f>ROUND(E79*U79,2)</f>
        <v>11.75</v>
      </c>
      <c r="W79" s="21"/>
      <c r="X79" s="21" t="s">
        <v>67</v>
      </c>
      <c r="Y79" s="21" t="s">
        <v>68</v>
      </c>
      <c r="Z79" s="15"/>
      <c r="AA79" s="15"/>
      <c r="AB79" s="15"/>
      <c r="AC79" s="15"/>
      <c r="AD79" s="15"/>
      <c r="AE79" s="15"/>
      <c r="AF79" s="15"/>
      <c r="AG79" s="15" t="s">
        <v>69</v>
      </c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</row>
    <row r="80" spans="1:60" ht="22.5" outlineLevel="1" x14ac:dyDescent="0.2">
      <c r="A80" s="35">
        <v>35</v>
      </c>
      <c r="B80" s="36" t="s">
        <v>186</v>
      </c>
      <c r="C80" s="52" t="s">
        <v>187</v>
      </c>
      <c r="D80" s="37" t="s">
        <v>89</v>
      </c>
      <c r="E80" s="38">
        <v>23.2</v>
      </c>
      <c r="F80" s="39"/>
      <c r="G80" s="40">
        <f>ROUND(E80*F80,2)</f>
        <v>0</v>
      </c>
      <c r="H80" s="39"/>
      <c r="I80" s="40">
        <f>ROUND(E80*H80,2)</f>
        <v>0</v>
      </c>
      <c r="J80" s="39"/>
      <c r="K80" s="40">
        <f>ROUND(E80*J80,2)</f>
        <v>0</v>
      </c>
      <c r="L80" s="40">
        <v>21</v>
      </c>
      <c r="M80" s="40">
        <f>G80*(1+L80/100)</f>
        <v>0</v>
      </c>
      <c r="N80" s="38">
        <v>1.6000000000000001E-4</v>
      </c>
      <c r="O80" s="38">
        <f>ROUND(E80*N80,2)</f>
        <v>0</v>
      </c>
      <c r="P80" s="38">
        <v>0</v>
      </c>
      <c r="Q80" s="38">
        <f>ROUND(E80*P80,2)</f>
        <v>0</v>
      </c>
      <c r="R80" s="40" t="s">
        <v>157</v>
      </c>
      <c r="S80" s="40" t="s">
        <v>66</v>
      </c>
      <c r="T80" s="41" t="s">
        <v>66</v>
      </c>
      <c r="U80" s="21">
        <v>0.28399999999999997</v>
      </c>
      <c r="V80" s="21">
        <f>ROUND(E80*U80,2)</f>
        <v>6.59</v>
      </c>
      <c r="W80" s="21"/>
      <c r="X80" s="21" t="s">
        <v>67</v>
      </c>
      <c r="Y80" s="21" t="s">
        <v>68</v>
      </c>
      <c r="Z80" s="15"/>
      <c r="AA80" s="15"/>
      <c r="AB80" s="15"/>
      <c r="AC80" s="15"/>
      <c r="AD80" s="15"/>
      <c r="AE80" s="15"/>
      <c r="AF80" s="15"/>
      <c r="AG80" s="15" t="s">
        <v>69</v>
      </c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</row>
    <row r="81" spans="1:60" outlineLevel="2" x14ac:dyDescent="0.2">
      <c r="A81" s="18"/>
      <c r="B81" s="19"/>
      <c r="C81" s="53" t="s">
        <v>188</v>
      </c>
      <c r="D81" s="22"/>
      <c r="E81" s="23">
        <v>23.2</v>
      </c>
      <c r="F81" s="21"/>
      <c r="G81" s="21"/>
      <c r="H81" s="21"/>
      <c r="I81" s="21"/>
      <c r="J81" s="21"/>
      <c r="K81" s="21"/>
      <c r="L81" s="21"/>
      <c r="M81" s="21"/>
      <c r="N81" s="20"/>
      <c r="O81" s="20"/>
      <c r="P81" s="20"/>
      <c r="Q81" s="20"/>
      <c r="R81" s="21"/>
      <c r="S81" s="21"/>
      <c r="T81" s="21"/>
      <c r="U81" s="21"/>
      <c r="V81" s="21"/>
      <c r="W81" s="21"/>
      <c r="X81" s="21"/>
      <c r="Y81" s="21"/>
      <c r="Z81" s="15"/>
      <c r="AA81" s="15"/>
      <c r="AB81" s="15"/>
      <c r="AC81" s="15"/>
      <c r="AD81" s="15"/>
      <c r="AE81" s="15"/>
      <c r="AF81" s="15"/>
      <c r="AG81" s="15" t="s">
        <v>76</v>
      </c>
      <c r="AH81" s="15">
        <v>0</v>
      </c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</row>
    <row r="82" spans="1:60" ht="22.5" outlineLevel="1" x14ac:dyDescent="0.2">
      <c r="A82" s="35">
        <v>36</v>
      </c>
      <c r="B82" s="36" t="s">
        <v>189</v>
      </c>
      <c r="C82" s="52" t="s">
        <v>190</v>
      </c>
      <c r="D82" s="37" t="s">
        <v>64</v>
      </c>
      <c r="E82" s="38">
        <v>547.22159999999997</v>
      </c>
      <c r="F82" s="39"/>
      <c r="G82" s="40">
        <f>ROUND(E82*F82,2)</f>
        <v>0</v>
      </c>
      <c r="H82" s="39"/>
      <c r="I82" s="40">
        <f>ROUND(E82*H82,2)</f>
        <v>0</v>
      </c>
      <c r="J82" s="39"/>
      <c r="K82" s="40">
        <f>ROUND(E82*J82,2)</f>
        <v>0</v>
      </c>
      <c r="L82" s="40">
        <v>21</v>
      </c>
      <c r="M82" s="40">
        <f>G82*(1+L82/100)</f>
        <v>0</v>
      </c>
      <c r="N82" s="38">
        <v>6.0000000000000002E-5</v>
      </c>
      <c r="O82" s="38">
        <f>ROUND(E82*N82,2)</f>
        <v>0.03</v>
      </c>
      <c r="P82" s="38">
        <v>0</v>
      </c>
      <c r="Q82" s="38">
        <f>ROUND(E82*P82,2)</f>
        <v>0</v>
      </c>
      <c r="R82" s="40" t="s">
        <v>157</v>
      </c>
      <c r="S82" s="40" t="s">
        <v>66</v>
      </c>
      <c r="T82" s="41" t="s">
        <v>66</v>
      </c>
      <c r="U82" s="21">
        <v>0</v>
      </c>
      <c r="V82" s="21">
        <f>ROUND(E82*U82,2)</f>
        <v>0</v>
      </c>
      <c r="W82" s="21"/>
      <c r="X82" s="21" t="s">
        <v>67</v>
      </c>
      <c r="Y82" s="21" t="s">
        <v>68</v>
      </c>
      <c r="Z82" s="15"/>
      <c r="AA82" s="15"/>
      <c r="AB82" s="15"/>
      <c r="AC82" s="15"/>
      <c r="AD82" s="15"/>
      <c r="AE82" s="15"/>
      <c r="AF82" s="15"/>
      <c r="AG82" s="15" t="s">
        <v>69</v>
      </c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</row>
    <row r="83" spans="1:60" outlineLevel="2" x14ac:dyDescent="0.2">
      <c r="A83" s="18"/>
      <c r="B83" s="19"/>
      <c r="C83" s="54" t="s">
        <v>191</v>
      </c>
      <c r="D83" s="24"/>
      <c r="E83" s="25"/>
      <c r="F83" s="21"/>
      <c r="G83" s="21"/>
      <c r="H83" s="21"/>
      <c r="I83" s="21"/>
      <c r="J83" s="21"/>
      <c r="K83" s="21"/>
      <c r="L83" s="21"/>
      <c r="M83" s="21"/>
      <c r="N83" s="20"/>
      <c r="O83" s="20"/>
      <c r="P83" s="20"/>
      <c r="Q83" s="20"/>
      <c r="R83" s="21"/>
      <c r="S83" s="21"/>
      <c r="T83" s="21"/>
      <c r="U83" s="21"/>
      <c r="V83" s="21"/>
      <c r="W83" s="21"/>
      <c r="X83" s="21"/>
      <c r="Y83" s="21"/>
      <c r="Z83" s="15"/>
      <c r="AA83" s="15"/>
      <c r="AB83" s="15"/>
      <c r="AC83" s="15"/>
      <c r="AD83" s="15"/>
      <c r="AE83" s="15"/>
      <c r="AF83" s="15"/>
      <c r="AG83" s="15" t="s">
        <v>76</v>
      </c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</row>
    <row r="84" spans="1:60" outlineLevel="3" x14ac:dyDescent="0.2">
      <c r="A84" s="18"/>
      <c r="B84" s="19"/>
      <c r="C84" s="55" t="s">
        <v>192</v>
      </c>
      <c r="D84" s="24"/>
      <c r="E84" s="25">
        <v>69.474400000000003</v>
      </c>
      <c r="F84" s="21"/>
      <c r="G84" s="21"/>
      <c r="H84" s="21"/>
      <c r="I84" s="21"/>
      <c r="J84" s="21"/>
      <c r="K84" s="21"/>
      <c r="L84" s="21"/>
      <c r="M84" s="21"/>
      <c r="N84" s="20"/>
      <c r="O84" s="20"/>
      <c r="P84" s="20"/>
      <c r="Q84" s="20"/>
      <c r="R84" s="21"/>
      <c r="S84" s="21"/>
      <c r="T84" s="21"/>
      <c r="U84" s="21"/>
      <c r="V84" s="21"/>
      <c r="W84" s="21"/>
      <c r="X84" s="21"/>
      <c r="Y84" s="21"/>
      <c r="Z84" s="15"/>
      <c r="AA84" s="15"/>
      <c r="AB84" s="15"/>
      <c r="AC84" s="15"/>
      <c r="AD84" s="15"/>
      <c r="AE84" s="15"/>
      <c r="AF84" s="15"/>
      <c r="AG84" s="15" t="s">
        <v>76</v>
      </c>
      <c r="AH84" s="15">
        <v>2</v>
      </c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</row>
    <row r="85" spans="1:60" outlineLevel="3" x14ac:dyDescent="0.2">
      <c r="A85" s="18"/>
      <c r="B85" s="19"/>
      <c r="C85" s="55" t="s">
        <v>193</v>
      </c>
      <c r="D85" s="24"/>
      <c r="E85" s="25">
        <v>22.886399999999998</v>
      </c>
      <c r="F85" s="21"/>
      <c r="G85" s="21"/>
      <c r="H85" s="21"/>
      <c r="I85" s="21"/>
      <c r="J85" s="21"/>
      <c r="K85" s="21"/>
      <c r="L85" s="21"/>
      <c r="M85" s="21"/>
      <c r="N85" s="20"/>
      <c r="O85" s="20"/>
      <c r="P85" s="20"/>
      <c r="Q85" s="20"/>
      <c r="R85" s="21"/>
      <c r="S85" s="21"/>
      <c r="T85" s="21"/>
      <c r="U85" s="21"/>
      <c r="V85" s="21"/>
      <c r="W85" s="21"/>
      <c r="X85" s="21"/>
      <c r="Y85" s="21"/>
      <c r="Z85" s="15"/>
      <c r="AA85" s="15"/>
      <c r="AB85" s="15"/>
      <c r="AC85" s="15"/>
      <c r="AD85" s="15"/>
      <c r="AE85" s="15"/>
      <c r="AF85" s="15"/>
      <c r="AG85" s="15" t="s">
        <v>76</v>
      </c>
      <c r="AH85" s="15">
        <v>2</v>
      </c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</row>
    <row r="86" spans="1:60" outlineLevel="3" x14ac:dyDescent="0.2">
      <c r="A86" s="18"/>
      <c r="B86" s="19"/>
      <c r="C86" s="55" t="s">
        <v>194</v>
      </c>
      <c r="D86" s="24"/>
      <c r="E86" s="25">
        <v>181.25</v>
      </c>
      <c r="F86" s="21"/>
      <c r="G86" s="21"/>
      <c r="H86" s="21"/>
      <c r="I86" s="21"/>
      <c r="J86" s="21"/>
      <c r="K86" s="21"/>
      <c r="L86" s="21"/>
      <c r="M86" s="21"/>
      <c r="N86" s="20"/>
      <c r="O86" s="20"/>
      <c r="P86" s="20"/>
      <c r="Q86" s="20"/>
      <c r="R86" s="21"/>
      <c r="S86" s="21"/>
      <c r="T86" s="21"/>
      <c r="U86" s="21"/>
      <c r="V86" s="21"/>
      <c r="W86" s="21"/>
      <c r="X86" s="21"/>
      <c r="Y86" s="21"/>
      <c r="Z86" s="15"/>
      <c r="AA86" s="15"/>
      <c r="AB86" s="15"/>
      <c r="AC86" s="15"/>
      <c r="AD86" s="15"/>
      <c r="AE86" s="15"/>
      <c r="AF86" s="15"/>
      <c r="AG86" s="15" t="s">
        <v>76</v>
      </c>
      <c r="AH86" s="15">
        <v>2</v>
      </c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</row>
    <row r="87" spans="1:60" outlineLevel="3" x14ac:dyDescent="0.2">
      <c r="A87" s="18"/>
      <c r="B87" s="19"/>
      <c r="C87" s="56" t="s">
        <v>195</v>
      </c>
      <c r="D87" s="26"/>
      <c r="E87" s="27">
        <v>273.61079999999998</v>
      </c>
      <c r="F87" s="21"/>
      <c r="G87" s="21"/>
      <c r="H87" s="21"/>
      <c r="I87" s="21"/>
      <c r="J87" s="21"/>
      <c r="K87" s="21"/>
      <c r="L87" s="21"/>
      <c r="M87" s="21"/>
      <c r="N87" s="20"/>
      <c r="O87" s="20"/>
      <c r="P87" s="20"/>
      <c r="Q87" s="20"/>
      <c r="R87" s="21"/>
      <c r="S87" s="21"/>
      <c r="T87" s="21"/>
      <c r="U87" s="21"/>
      <c r="V87" s="21"/>
      <c r="W87" s="21"/>
      <c r="X87" s="21"/>
      <c r="Y87" s="21"/>
      <c r="Z87" s="15"/>
      <c r="AA87" s="15"/>
      <c r="AB87" s="15"/>
      <c r="AC87" s="15"/>
      <c r="AD87" s="15"/>
      <c r="AE87" s="15"/>
      <c r="AF87" s="15"/>
      <c r="AG87" s="15" t="s">
        <v>76</v>
      </c>
      <c r="AH87" s="15">
        <v>3</v>
      </c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</row>
    <row r="88" spans="1:60" outlineLevel="3" x14ac:dyDescent="0.2">
      <c r="A88" s="18"/>
      <c r="B88" s="19"/>
      <c r="C88" s="54" t="s">
        <v>196</v>
      </c>
      <c r="D88" s="24"/>
      <c r="E88" s="25"/>
      <c r="F88" s="21"/>
      <c r="G88" s="21"/>
      <c r="H88" s="21"/>
      <c r="I88" s="21"/>
      <c r="J88" s="21"/>
      <c r="K88" s="21"/>
      <c r="L88" s="21"/>
      <c r="M88" s="21"/>
      <c r="N88" s="20"/>
      <c r="O88" s="20"/>
      <c r="P88" s="20"/>
      <c r="Q88" s="20"/>
      <c r="R88" s="21"/>
      <c r="S88" s="21"/>
      <c r="T88" s="21"/>
      <c r="U88" s="21"/>
      <c r="V88" s="21"/>
      <c r="W88" s="21"/>
      <c r="X88" s="21"/>
      <c r="Y88" s="21"/>
      <c r="Z88" s="15"/>
      <c r="AA88" s="15"/>
      <c r="AB88" s="15"/>
      <c r="AC88" s="15"/>
      <c r="AD88" s="15"/>
      <c r="AE88" s="15"/>
      <c r="AF88" s="15"/>
      <c r="AG88" s="15" t="s">
        <v>76</v>
      </c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</row>
    <row r="89" spans="1:60" outlineLevel="3" x14ac:dyDescent="0.2">
      <c r="A89" s="18"/>
      <c r="B89" s="19"/>
      <c r="C89" s="53" t="s">
        <v>197</v>
      </c>
      <c r="D89" s="22"/>
      <c r="E89" s="23">
        <v>547.22159999999997</v>
      </c>
      <c r="F89" s="21"/>
      <c r="G89" s="21"/>
      <c r="H89" s="21"/>
      <c r="I89" s="21"/>
      <c r="J89" s="21"/>
      <c r="K89" s="21"/>
      <c r="L89" s="21"/>
      <c r="M89" s="21"/>
      <c r="N89" s="20"/>
      <c r="O89" s="20"/>
      <c r="P89" s="20"/>
      <c r="Q89" s="20"/>
      <c r="R89" s="21"/>
      <c r="S89" s="21"/>
      <c r="T89" s="21"/>
      <c r="U89" s="21"/>
      <c r="V89" s="21"/>
      <c r="W89" s="21"/>
      <c r="X89" s="21"/>
      <c r="Y89" s="21"/>
      <c r="Z89" s="15"/>
      <c r="AA89" s="15"/>
      <c r="AB89" s="15"/>
      <c r="AC89" s="15"/>
      <c r="AD89" s="15"/>
      <c r="AE89" s="15"/>
      <c r="AF89" s="15"/>
      <c r="AG89" s="15" t="s">
        <v>76</v>
      </c>
      <c r="AH89" s="15">
        <v>0</v>
      </c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</row>
    <row r="90" spans="1:60" outlineLevel="1" x14ac:dyDescent="0.2">
      <c r="A90" s="35">
        <v>37</v>
      </c>
      <c r="B90" s="36" t="s">
        <v>198</v>
      </c>
      <c r="C90" s="52" t="s">
        <v>199</v>
      </c>
      <c r="D90" s="37" t="s">
        <v>64</v>
      </c>
      <c r="E90" s="38">
        <v>72.5</v>
      </c>
      <c r="F90" s="39"/>
      <c r="G90" s="40">
        <f>ROUND(E90*F90,2)</f>
        <v>0</v>
      </c>
      <c r="H90" s="39"/>
      <c r="I90" s="40">
        <f>ROUND(E90*H90,2)</f>
        <v>0</v>
      </c>
      <c r="J90" s="39"/>
      <c r="K90" s="40">
        <f>ROUND(E90*J90,2)</f>
        <v>0</v>
      </c>
      <c r="L90" s="40">
        <v>21</v>
      </c>
      <c r="M90" s="40">
        <f>G90*(1+L90/100)</f>
        <v>0</v>
      </c>
      <c r="N90" s="38">
        <v>6.9999999999999994E-5</v>
      </c>
      <c r="O90" s="38">
        <f>ROUND(E90*N90,2)</f>
        <v>0.01</v>
      </c>
      <c r="P90" s="38">
        <v>0</v>
      </c>
      <c r="Q90" s="38">
        <f>ROUND(E90*P90,2)</f>
        <v>0</v>
      </c>
      <c r="R90" s="40" t="s">
        <v>200</v>
      </c>
      <c r="S90" s="40" t="s">
        <v>66</v>
      </c>
      <c r="T90" s="41" t="s">
        <v>66</v>
      </c>
      <c r="U90" s="21">
        <v>0.28499999999999998</v>
      </c>
      <c r="V90" s="21">
        <f>ROUND(E90*U90,2)</f>
        <v>20.66</v>
      </c>
      <c r="W90" s="21"/>
      <c r="X90" s="21" t="s">
        <v>67</v>
      </c>
      <c r="Y90" s="21" t="s">
        <v>68</v>
      </c>
      <c r="Z90" s="15"/>
      <c r="AA90" s="15"/>
      <c r="AB90" s="15"/>
      <c r="AC90" s="15"/>
      <c r="AD90" s="15"/>
      <c r="AE90" s="15"/>
      <c r="AF90" s="15"/>
      <c r="AG90" s="15" t="s">
        <v>69</v>
      </c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</row>
    <row r="91" spans="1:60" outlineLevel="2" x14ac:dyDescent="0.2">
      <c r="A91" s="18"/>
      <c r="B91" s="19"/>
      <c r="C91" s="85" t="s">
        <v>201</v>
      </c>
      <c r="D91" s="86"/>
      <c r="E91" s="86"/>
      <c r="F91" s="86"/>
      <c r="G91" s="86"/>
      <c r="H91" s="21"/>
      <c r="I91" s="21"/>
      <c r="J91" s="21"/>
      <c r="K91" s="21"/>
      <c r="L91" s="21"/>
      <c r="M91" s="21"/>
      <c r="N91" s="20"/>
      <c r="O91" s="20"/>
      <c r="P91" s="20"/>
      <c r="Q91" s="20"/>
      <c r="R91" s="21"/>
      <c r="S91" s="21"/>
      <c r="T91" s="21"/>
      <c r="U91" s="21"/>
      <c r="V91" s="21"/>
      <c r="W91" s="21"/>
      <c r="X91" s="21"/>
      <c r="Y91" s="21"/>
      <c r="Z91" s="15"/>
      <c r="AA91" s="15"/>
      <c r="AB91" s="15"/>
      <c r="AC91" s="15"/>
      <c r="AD91" s="15"/>
      <c r="AE91" s="15"/>
      <c r="AF91" s="15"/>
      <c r="AG91" s="15" t="s">
        <v>83</v>
      </c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</row>
    <row r="92" spans="1:60" outlineLevel="1" x14ac:dyDescent="0.2">
      <c r="A92" s="35">
        <v>38</v>
      </c>
      <c r="B92" s="36" t="s">
        <v>202</v>
      </c>
      <c r="C92" s="52" t="s">
        <v>203</v>
      </c>
      <c r="D92" s="37" t="s">
        <v>89</v>
      </c>
      <c r="E92" s="38">
        <v>59.96</v>
      </c>
      <c r="F92" s="39"/>
      <c r="G92" s="40">
        <f>ROUND(E92*F92,2)</f>
        <v>0</v>
      </c>
      <c r="H92" s="39"/>
      <c r="I92" s="40">
        <f>ROUND(E92*H92,2)</f>
        <v>0</v>
      </c>
      <c r="J92" s="39"/>
      <c r="K92" s="40">
        <f>ROUND(E92*J92,2)</f>
        <v>0</v>
      </c>
      <c r="L92" s="40">
        <v>21</v>
      </c>
      <c r="M92" s="40">
        <f>G92*(1+L92/100)</f>
        <v>0</v>
      </c>
      <c r="N92" s="38">
        <v>1.6000000000000001E-4</v>
      </c>
      <c r="O92" s="38">
        <f>ROUND(E92*N92,2)</f>
        <v>0.01</v>
      </c>
      <c r="P92" s="38">
        <v>0</v>
      </c>
      <c r="Q92" s="38">
        <f>ROUND(E92*P92,2)</f>
        <v>0</v>
      </c>
      <c r="R92" s="40"/>
      <c r="S92" s="40" t="s">
        <v>109</v>
      </c>
      <c r="T92" s="41" t="s">
        <v>110</v>
      </c>
      <c r="U92" s="21">
        <v>0.28399999999999997</v>
      </c>
      <c r="V92" s="21">
        <f>ROUND(E92*U92,2)</f>
        <v>17.03</v>
      </c>
      <c r="W92" s="21"/>
      <c r="X92" s="21" t="s">
        <v>67</v>
      </c>
      <c r="Y92" s="21" t="s">
        <v>68</v>
      </c>
      <c r="Z92" s="15"/>
      <c r="AA92" s="15"/>
      <c r="AB92" s="15"/>
      <c r="AC92" s="15"/>
      <c r="AD92" s="15"/>
      <c r="AE92" s="15"/>
      <c r="AF92" s="15"/>
      <c r="AG92" s="15" t="s">
        <v>69</v>
      </c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</row>
    <row r="93" spans="1:60" outlineLevel="2" x14ac:dyDescent="0.2">
      <c r="A93" s="18"/>
      <c r="B93" s="19"/>
      <c r="C93" s="53" t="s">
        <v>204</v>
      </c>
      <c r="D93" s="22"/>
      <c r="E93" s="23">
        <v>59.96</v>
      </c>
      <c r="F93" s="21"/>
      <c r="G93" s="21"/>
      <c r="H93" s="21"/>
      <c r="I93" s="21"/>
      <c r="J93" s="21"/>
      <c r="K93" s="21"/>
      <c r="L93" s="21"/>
      <c r="M93" s="21"/>
      <c r="N93" s="20"/>
      <c r="O93" s="20"/>
      <c r="P93" s="20"/>
      <c r="Q93" s="20"/>
      <c r="R93" s="21"/>
      <c r="S93" s="21"/>
      <c r="T93" s="21"/>
      <c r="U93" s="21"/>
      <c r="V93" s="21"/>
      <c r="W93" s="21"/>
      <c r="X93" s="21"/>
      <c r="Y93" s="21"/>
      <c r="Z93" s="15"/>
      <c r="AA93" s="15"/>
      <c r="AB93" s="15"/>
      <c r="AC93" s="15"/>
      <c r="AD93" s="15"/>
      <c r="AE93" s="15"/>
      <c r="AF93" s="15"/>
      <c r="AG93" s="15" t="s">
        <v>76</v>
      </c>
      <c r="AH93" s="15">
        <v>0</v>
      </c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</row>
    <row r="94" spans="1:60" outlineLevel="1" x14ac:dyDescent="0.2">
      <c r="A94" s="35">
        <v>39</v>
      </c>
      <c r="B94" s="36" t="s">
        <v>205</v>
      </c>
      <c r="C94" s="52" t="s">
        <v>206</v>
      </c>
      <c r="D94" s="37" t="s">
        <v>80</v>
      </c>
      <c r="E94" s="38">
        <v>26</v>
      </c>
      <c r="F94" s="39"/>
      <c r="G94" s="40">
        <f>ROUND(E94*F94,2)</f>
        <v>0</v>
      </c>
      <c r="H94" s="39"/>
      <c r="I94" s="40">
        <f>ROUND(E94*H94,2)</f>
        <v>0</v>
      </c>
      <c r="J94" s="39"/>
      <c r="K94" s="40">
        <f>ROUND(E94*J94,2)</f>
        <v>0</v>
      </c>
      <c r="L94" s="40">
        <v>21</v>
      </c>
      <c r="M94" s="40">
        <f>G94*(1+L94/100)</f>
        <v>0</v>
      </c>
      <c r="N94" s="38">
        <v>2.0799999999999998E-3</v>
      </c>
      <c r="O94" s="38">
        <f>ROUND(E94*N94,2)</f>
        <v>0.05</v>
      </c>
      <c r="P94" s="38">
        <v>0</v>
      </c>
      <c r="Q94" s="38">
        <f>ROUND(E94*P94,2)</f>
        <v>0</v>
      </c>
      <c r="R94" s="40"/>
      <c r="S94" s="40" t="s">
        <v>109</v>
      </c>
      <c r="T94" s="41" t="s">
        <v>66</v>
      </c>
      <c r="U94" s="21">
        <v>4.2000000000000003E-2</v>
      </c>
      <c r="V94" s="21">
        <f>ROUND(E94*U94,2)</f>
        <v>1.0900000000000001</v>
      </c>
      <c r="W94" s="21"/>
      <c r="X94" s="21" t="s">
        <v>67</v>
      </c>
      <c r="Y94" s="21" t="s">
        <v>68</v>
      </c>
      <c r="Z94" s="15"/>
      <c r="AA94" s="15"/>
      <c r="AB94" s="15"/>
      <c r="AC94" s="15"/>
      <c r="AD94" s="15"/>
      <c r="AE94" s="15"/>
      <c r="AF94" s="15"/>
      <c r="AG94" s="15" t="s">
        <v>69</v>
      </c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</row>
    <row r="95" spans="1:60" outlineLevel="2" x14ac:dyDescent="0.2">
      <c r="A95" s="18"/>
      <c r="B95" s="19"/>
      <c r="C95" s="53" t="s">
        <v>207</v>
      </c>
      <c r="D95" s="22"/>
      <c r="E95" s="23">
        <v>14</v>
      </c>
      <c r="F95" s="21"/>
      <c r="G95" s="21"/>
      <c r="H95" s="21"/>
      <c r="I95" s="21"/>
      <c r="J95" s="21"/>
      <c r="K95" s="21"/>
      <c r="L95" s="21"/>
      <c r="M95" s="21"/>
      <c r="N95" s="20"/>
      <c r="O95" s="20"/>
      <c r="P95" s="20"/>
      <c r="Q95" s="20"/>
      <c r="R95" s="21"/>
      <c r="S95" s="21"/>
      <c r="T95" s="21"/>
      <c r="U95" s="21"/>
      <c r="V95" s="21"/>
      <c r="W95" s="21"/>
      <c r="X95" s="21"/>
      <c r="Y95" s="21"/>
      <c r="Z95" s="15"/>
      <c r="AA95" s="15"/>
      <c r="AB95" s="15"/>
      <c r="AC95" s="15"/>
      <c r="AD95" s="15"/>
      <c r="AE95" s="15"/>
      <c r="AF95" s="15"/>
      <c r="AG95" s="15" t="s">
        <v>76</v>
      </c>
      <c r="AH95" s="15">
        <v>0</v>
      </c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</row>
    <row r="96" spans="1:60" outlineLevel="3" x14ac:dyDescent="0.2">
      <c r="A96" s="18"/>
      <c r="B96" s="19"/>
      <c r="C96" s="53" t="s">
        <v>208</v>
      </c>
      <c r="D96" s="22"/>
      <c r="E96" s="23">
        <v>12</v>
      </c>
      <c r="F96" s="21"/>
      <c r="G96" s="21"/>
      <c r="H96" s="21"/>
      <c r="I96" s="21"/>
      <c r="J96" s="21"/>
      <c r="K96" s="21"/>
      <c r="L96" s="21"/>
      <c r="M96" s="21"/>
      <c r="N96" s="20"/>
      <c r="O96" s="20"/>
      <c r="P96" s="20"/>
      <c r="Q96" s="20"/>
      <c r="R96" s="21"/>
      <c r="S96" s="21"/>
      <c r="T96" s="21"/>
      <c r="U96" s="21"/>
      <c r="V96" s="21"/>
      <c r="W96" s="21"/>
      <c r="X96" s="21"/>
      <c r="Y96" s="21"/>
      <c r="Z96" s="15"/>
      <c r="AA96" s="15"/>
      <c r="AB96" s="15"/>
      <c r="AC96" s="15"/>
      <c r="AD96" s="15"/>
      <c r="AE96" s="15"/>
      <c r="AF96" s="15"/>
      <c r="AG96" s="15" t="s">
        <v>76</v>
      </c>
      <c r="AH96" s="15">
        <v>0</v>
      </c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</row>
    <row r="97" spans="1:60" outlineLevel="1" x14ac:dyDescent="0.2">
      <c r="A97" s="35">
        <v>40</v>
      </c>
      <c r="B97" s="36" t="s">
        <v>209</v>
      </c>
      <c r="C97" s="52" t="s">
        <v>210</v>
      </c>
      <c r="D97" s="37" t="s">
        <v>149</v>
      </c>
      <c r="E97" s="38">
        <v>2.7404999999999999</v>
      </c>
      <c r="F97" s="39"/>
      <c r="G97" s="40">
        <f>ROUND(E97*F97,2)</f>
        <v>0</v>
      </c>
      <c r="H97" s="39"/>
      <c r="I97" s="40">
        <f>ROUND(E97*H97,2)</f>
        <v>0</v>
      </c>
      <c r="J97" s="39"/>
      <c r="K97" s="40">
        <f>ROUND(E97*J97,2)</f>
        <v>0</v>
      </c>
      <c r="L97" s="40">
        <v>21</v>
      </c>
      <c r="M97" s="40">
        <f>G97*(1+L97/100)</f>
        <v>0</v>
      </c>
      <c r="N97" s="38">
        <v>0.55000000000000004</v>
      </c>
      <c r="O97" s="38">
        <f>ROUND(E97*N97,2)</f>
        <v>1.51</v>
      </c>
      <c r="P97" s="38">
        <v>0</v>
      </c>
      <c r="Q97" s="38">
        <f>ROUND(E97*P97,2)</f>
        <v>0</v>
      </c>
      <c r="R97" s="40" t="s">
        <v>72</v>
      </c>
      <c r="S97" s="40" t="s">
        <v>66</v>
      </c>
      <c r="T97" s="41" t="s">
        <v>66</v>
      </c>
      <c r="U97" s="21">
        <v>0</v>
      </c>
      <c r="V97" s="21">
        <f>ROUND(E97*U97,2)</f>
        <v>0</v>
      </c>
      <c r="W97" s="21"/>
      <c r="X97" s="21" t="s">
        <v>73</v>
      </c>
      <c r="Y97" s="21" t="s">
        <v>68</v>
      </c>
      <c r="Z97" s="15"/>
      <c r="AA97" s="15"/>
      <c r="AB97" s="15"/>
      <c r="AC97" s="15"/>
      <c r="AD97" s="15"/>
      <c r="AE97" s="15"/>
      <c r="AF97" s="15"/>
      <c r="AG97" s="15" t="s">
        <v>74</v>
      </c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</row>
    <row r="98" spans="1:60" outlineLevel="2" x14ac:dyDescent="0.2">
      <c r="A98" s="18"/>
      <c r="B98" s="19"/>
      <c r="C98" s="53" t="s">
        <v>211</v>
      </c>
      <c r="D98" s="22"/>
      <c r="E98" s="23">
        <v>2.7404999999999999</v>
      </c>
      <c r="F98" s="21"/>
      <c r="G98" s="21"/>
      <c r="H98" s="21"/>
      <c r="I98" s="21"/>
      <c r="J98" s="21"/>
      <c r="K98" s="21"/>
      <c r="L98" s="21"/>
      <c r="M98" s="21"/>
      <c r="N98" s="20"/>
      <c r="O98" s="20"/>
      <c r="P98" s="20"/>
      <c r="Q98" s="20"/>
      <c r="R98" s="21"/>
      <c r="S98" s="21"/>
      <c r="T98" s="21"/>
      <c r="U98" s="21"/>
      <c r="V98" s="21"/>
      <c r="W98" s="21"/>
      <c r="X98" s="21"/>
      <c r="Y98" s="21"/>
      <c r="Z98" s="15"/>
      <c r="AA98" s="15"/>
      <c r="AB98" s="15"/>
      <c r="AC98" s="15"/>
      <c r="AD98" s="15"/>
      <c r="AE98" s="15"/>
      <c r="AF98" s="15"/>
      <c r="AG98" s="15" t="s">
        <v>76</v>
      </c>
      <c r="AH98" s="15">
        <v>0</v>
      </c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</row>
    <row r="99" spans="1:60" outlineLevel="1" x14ac:dyDescent="0.2">
      <c r="A99" s="35">
        <v>41</v>
      </c>
      <c r="B99" s="36" t="s">
        <v>212</v>
      </c>
      <c r="C99" s="52" t="s">
        <v>213</v>
      </c>
      <c r="D99" s="37" t="s">
        <v>149</v>
      </c>
      <c r="E99" s="38">
        <v>6.4634099999999997</v>
      </c>
      <c r="F99" s="39"/>
      <c r="G99" s="40">
        <f>ROUND(E99*F99,2)</f>
        <v>0</v>
      </c>
      <c r="H99" s="39"/>
      <c r="I99" s="40">
        <f>ROUND(E99*H99,2)</f>
        <v>0</v>
      </c>
      <c r="J99" s="39"/>
      <c r="K99" s="40">
        <f>ROUND(E99*J99,2)</f>
        <v>0</v>
      </c>
      <c r="L99" s="40">
        <v>21</v>
      </c>
      <c r="M99" s="40">
        <f>G99*(1+L99/100)</f>
        <v>0</v>
      </c>
      <c r="N99" s="38">
        <v>0.55000000000000004</v>
      </c>
      <c r="O99" s="38">
        <f>ROUND(E99*N99,2)</f>
        <v>3.55</v>
      </c>
      <c r="P99" s="38">
        <v>0</v>
      </c>
      <c r="Q99" s="38">
        <f>ROUND(E99*P99,2)</f>
        <v>0</v>
      </c>
      <c r="R99" s="40" t="s">
        <v>72</v>
      </c>
      <c r="S99" s="40" t="s">
        <v>66</v>
      </c>
      <c r="T99" s="41" t="s">
        <v>66</v>
      </c>
      <c r="U99" s="21">
        <v>0</v>
      </c>
      <c r="V99" s="21">
        <f>ROUND(E99*U99,2)</f>
        <v>0</v>
      </c>
      <c r="W99" s="21"/>
      <c r="X99" s="21" t="s">
        <v>73</v>
      </c>
      <c r="Y99" s="21" t="s">
        <v>68</v>
      </c>
      <c r="Z99" s="15"/>
      <c r="AA99" s="15"/>
      <c r="AB99" s="15"/>
      <c r="AC99" s="15"/>
      <c r="AD99" s="15"/>
      <c r="AE99" s="15"/>
      <c r="AF99" s="15"/>
      <c r="AG99" s="15" t="s">
        <v>74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</row>
    <row r="100" spans="1:60" outlineLevel="2" x14ac:dyDescent="0.2">
      <c r="A100" s="18"/>
      <c r="B100" s="19"/>
      <c r="C100" s="54" t="s">
        <v>191</v>
      </c>
      <c r="D100" s="24"/>
      <c r="E100" s="25"/>
      <c r="F100" s="21"/>
      <c r="G100" s="21"/>
      <c r="H100" s="21"/>
      <c r="I100" s="21"/>
      <c r="J100" s="21"/>
      <c r="K100" s="21"/>
      <c r="L100" s="21"/>
      <c r="M100" s="21"/>
      <c r="N100" s="20"/>
      <c r="O100" s="20"/>
      <c r="P100" s="20"/>
      <c r="Q100" s="20"/>
      <c r="R100" s="21"/>
      <c r="S100" s="21"/>
      <c r="T100" s="21"/>
      <c r="U100" s="21"/>
      <c r="V100" s="21"/>
      <c r="W100" s="21"/>
      <c r="X100" s="21"/>
      <c r="Y100" s="21"/>
      <c r="Z100" s="15"/>
      <c r="AA100" s="15"/>
      <c r="AB100" s="15"/>
      <c r="AC100" s="15"/>
      <c r="AD100" s="15"/>
      <c r="AE100" s="15"/>
      <c r="AF100" s="15"/>
      <c r="AG100" s="15" t="s">
        <v>76</v>
      </c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</row>
    <row r="101" spans="1:60" outlineLevel="3" x14ac:dyDescent="0.2">
      <c r="A101" s="18"/>
      <c r="B101" s="19"/>
      <c r="C101" s="55" t="s">
        <v>214</v>
      </c>
      <c r="D101" s="24"/>
      <c r="E101" s="25">
        <v>4.7968000000000002</v>
      </c>
      <c r="F101" s="21"/>
      <c r="G101" s="21"/>
      <c r="H101" s="21"/>
      <c r="I101" s="21"/>
      <c r="J101" s="21"/>
      <c r="K101" s="21"/>
      <c r="L101" s="21"/>
      <c r="M101" s="21"/>
      <c r="N101" s="20"/>
      <c r="O101" s="20"/>
      <c r="P101" s="20"/>
      <c r="Q101" s="20"/>
      <c r="R101" s="21"/>
      <c r="S101" s="21"/>
      <c r="T101" s="21"/>
      <c r="U101" s="21"/>
      <c r="V101" s="21"/>
      <c r="W101" s="21"/>
      <c r="X101" s="21"/>
      <c r="Y101" s="21"/>
      <c r="Z101" s="15"/>
      <c r="AA101" s="15"/>
      <c r="AB101" s="15"/>
      <c r="AC101" s="15"/>
      <c r="AD101" s="15"/>
      <c r="AE101" s="15"/>
      <c r="AF101" s="15"/>
      <c r="AG101" s="15" t="s">
        <v>76</v>
      </c>
      <c r="AH101" s="15">
        <v>2</v>
      </c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</row>
    <row r="102" spans="1:60" outlineLevel="3" x14ac:dyDescent="0.2">
      <c r="A102" s="18"/>
      <c r="B102" s="19"/>
      <c r="C102" s="55" t="s">
        <v>215</v>
      </c>
      <c r="D102" s="24"/>
      <c r="E102" s="25">
        <v>1.18784</v>
      </c>
      <c r="F102" s="21"/>
      <c r="G102" s="21"/>
      <c r="H102" s="21"/>
      <c r="I102" s="21"/>
      <c r="J102" s="21"/>
      <c r="K102" s="21"/>
      <c r="L102" s="21"/>
      <c r="M102" s="21"/>
      <c r="N102" s="20"/>
      <c r="O102" s="20"/>
      <c r="P102" s="20"/>
      <c r="Q102" s="20"/>
      <c r="R102" s="21"/>
      <c r="S102" s="21"/>
      <c r="T102" s="21"/>
      <c r="U102" s="21"/>
      <c r="V102" s="21"/>
      <c r="W102" s="21"/>
      <c r="X102" s="21"/>
      <c r="Y102" s="21"/>
      <c r="Z102" s="15"/>
      <c r="AA102" s="15"/>
      <c r="AB102" s="15"/>
      <c r="AC102" s="15"/>
      <c r="AD102" s="15"/>
      <c r="AE102" s="15"/>
      <c r="AF102" s="15"/>
      <c r="AG102" s="15" t="s">
        <v>76</v>
      </c>
      <c r="AH102" s="15">
        <v>2</v>
      </c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</row>
    <row r="103" spans="1:60" outlineLevel="3" x14ac:dyDescent="0.2">
      <c r="A103" s="18"/>
      <c r="B103" s="19"/>
      <c r="C103" s="56" t="s">
        <v>195</v>
      </c>
      <c r="D103" s="26"/>
      <c r="E103" s="27">
        <v>5.9846399999999997</v>
      </c>
      <c r="F103" s="21"/>
      <c r="G103" s="21"/>
      <c r="H103" s="21"/>
      <c r="I103" s="21"/>
      <c r="J103" s="21"/>
      <c r="K103" s="21"/>
      <c r="L103" s="21"/>
      <c r="M103" s="21"/>
      <c r="N103" s="20"/>
      <c r="O103" s="20"/>
      <c r="P103" s="20"/>
      <c r="Q103" s="20"/>
      <c r="R103" s="21"/>
      <c r="S103" s="21"/>
      <c r="T103" s="21"/>
      <c r="U103" s="21"/>
      <c r="V103" s="21"/>
      <c r="W103" s="21"/>
      <c r="X103" s="21"/>
      <c r="Y103" s="21"/>
      <c r="Z103" s="15"/>
      <c r="AA103" s="15"/>
      <c r="AB103" s="15"/>
      <c r="AC103" s="15"/>
      <c r="AD103" s="15"/>
      <c r="AE103" s="15"/>
      <c r="AF103" s="15"/>
      <c r="AG103" s="15" t="s">
        <v>76</v>
      </c>
      <c r="AH103" s="15">
        <v>3</v>
      </c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</row>
    <row r="104" spans="1:60" outlineLevel="3" x14ac:dyDescent="0.2">
      <c r="A104" s="18"/>
      <c r="B104" s="19"/>
      <c r="C104" s="54" t="s">
        <v>196</v>
      </c>
      <c r="D104" s="24"/>
      <c r="E104" s="25"/>
      <c r="F104" s="21"/>
      <c r="G104" s="21"/>
      <c r="H104" s="21"/>
      <c r="I104" s="21"/>
      <c r="J104" s="21"/>
      <c r="K104" s="21"/>
      <c r="L104" s="21"/>
      <c r="M104" s="21"/>
      <c r="N104" s="20"/>
      <c r="O104" s="20"/>
      <c r="P104" s="20"/>
      <c r="Q104" s="20"/>
      <c r="R104" s="21"/>
      <c r="S104" s="21"/>
      <c r="T104" s="21"/>
      <c r="U104" s="21"/>
      <c r="V104" s="21"/>
      <c r="W104" s="21"/>
      <c r="X104" s="21"/>
      <c r="Y104" s="21"/>
      <c r="Z104" s="15"/>
      <c r="AA104" s="15"/>
      <c r="AB104" s="15"/>
      <c r="AC104" s="15"/>
      <c r="AD104" s="15"/>
      <c r="AE104" s="15"/>
      <c r="AF104" s="15"/>
      <c r="AG104" s="15" t="s">
        <v>76</v>
      </c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</row>
    <row r="105" spans="1:60" outlineLevel="3" x14ac:dyDescent="0.2">
      <c r="A105" s="18"/>
      <c r="B105" s="19"/>
      <c r="C105" s="53" t="s">
        <v>216</v>
      </c>
      <c r="D105" s="22"/>
      <c r="E105" s="23">
        <v>6.4634099999999997</v>
      </c>
      <c r="F105" s="21"/>
      <c r="G105" s="21"/>
      <c r="H105" s="21"/>
      <c r="I105" s="21"/>
      <c r="J105" s="21"/>
      <c r="K105" s="21"/>
      <c r="L105" s="21"/>
      <c r="M105" s="21"/>
      <c r="N105" s="20"/>
      <c r="O105" s="20"/>
      <c r="P105" s="20"/>
      <c r="Q105" s="20"/>
      <c r="R105" s="21"/>
      <c r="S105" s="21"/>
      <c r="T105" s="21"/>
      <c r="U105" s="21"/>
      <c r="V105" s="21"/>
      <c r="W105" s="21"/>
      <c r="X105" s="21"/>
      <c r="Y105" s="21"/>
      <c r="Z105" s="15"/>
      <c r="AA105" s="15"/>
      <c r="AB105" s="15"/>
      <c r="AC105" s="15"/>
      <c r="AD105" s="15"/>
      <c r="AE105" s="15"/>
      <c r="AF105" s="15"/>
      <c r="AG105" s="15" t="s">
        <v>76</v>
      </c>
      <c r="AH105" s="15">
        <v>0</v>
      </c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</row>
    <row r="106" spans="1:60" outlineLevel="1" x14ac:dyDescent="0.2">
      <c r="A106" s="35">
        <v>42</v>
      </c>
      <c r="B106" s="36" t="s">
        <v>217</v>
      </c>
      <c r="C106" s="52" t="s">
        <v>218</v>
      </c>
      <c r="D106" s="37" t="s">
        <v>64</v>
      </c>
      <c r="E106" s="38">
        <v>78.3</v>
      </c>
      <c r="F106" s="39"/>
      <c r="G106" s="40">
        <f>ROUND(E106*F106,2)</f>
        <v>0</v>
      </c>
      <c r="H106" s="39"/>
      <c r="I106" s="40">
        <f>ROUND(E106*H106,2)</f>
        <v>0</v>
      </c>
      <c r="J106" s="39"/>
      <c r="K106" s="40">
        <f>ROUND(E106*J106,2)</f>
        <v>0</v>
      </c>
      <c r="L106" s="40">
        <v>21</v>
      </c>
      <c r="M106" s="40">
        <f>G106*(1+L106/100)</f>
        <v>0</v>
      </c>
      <c r="N106" s="38">
        <v>9.0799999999999995E-3</v>
      </c>
      <c r="O106" s="38">
        <f>ROUND(E106*N106,2)</f>
        <v>0.71</v>
      </c>
      <c r="P106" s="38">
        <v>0</v>
      </c>
      <c r="Q106" s="38">
        <f>ROUND(E106*P106,2)</f>
        <v>0</v>
      </c>
      <c r="R106" s="40" t="s">
        <v>72</v>
      </c>
      <c r="S106" s="40" t="s">
        <v>66</v>
      </c>
      <c r="T106" s="41" t="s">
        <v>66</v>
      </c>
      <c r="U106" s="21">
        <v>0</v>
      </c>
      <c r="V106" s="21">
        <f>ROUND(E106*U106,2)</f>
        <v>0</v>
      </c>
      <c r="W106" s="21"/>
      <c r="X106" s="21" t="s">
        <v>73</v>
      </c>
      <c r="Y106" s="21" t="s">
        <v>68</v>
      </c>
      <c r="Z106" s="15"/>
      <c r="AA106" s="15"/>
      <c r="AB106" s="15"/>
      <c r="AC106" s="15"/>
      <c r="AD106" s="15"/>
      <c r="AE106" s="15"/>
      <c r="AF106" s="15"/>
      <c r="AG106" s="15" t="s">
        <v>74</v>
      </c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</row>
    <row r="107" spans="1:60" outlineLevel="2" x14ac:dyDescent="0.2">
      <c r="A107" s="18"/>
      <c r="B107" s="19"/>
      <c r="C107" s="53" t="s">
        <v>219</v>
      </c>
      <c r="D107" s="22"/>
      <c r="E107" s="23"/>
      <c r="F107" s="21"/>
      <c r="G107" s="21"/>
      <c r="H107" s="21"/>
      <c r="I107" s="21"/>
      <c r="J107" s="21"/>
      <c r="K107" s="21"/>
      <c r="L107" s="21"/>
      <c r="M107" s="21"/>
      <c r="N107" s="20"/>
      <c r="O107" s="20"/>
      <c r="P107" s="20"/>
      <c r="Q107" s="20"/>
      <c r="R107" s="21"/>
      <c r="S107" s="21"/>
      <c r="T107" s="21"/>
      <c r="U107" s="21"/>
      <c r="V107" s="21"/>
      <c r="W107" s="21"/>
      <c r="X107" s="21"/>
      <c r="Y107" s="21"/>
      <c r="Z107" s="15"/>
      <c r="AA107" s="15"/>
      <c r="AB107" s="15"/>
      <c r="AC107" s="15"/>
      <c r="AD107" s="15"/>
      <c r="AE107" s="15"/>
      <c r="AF107" s="15"/>
      <c r="AG107" s="15" t="s">
        <v>76</v>
      </c>
      <c r="AH107" s="15">
        <v>0</v>
      </c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</row>
    <row r="108" spans="1:60" outlineLevel="3" x14ac:dyDescent="0.2">
      <c r="A108" s="18"/>
      <c r="B108" s="19"/>
      <c r="C108" s="53" t="s">
        <v>220</v>
      </c>
      <c r="D108" s="22"/>
      <c r="E108" s="23">
        <v>78.3</v>
      </c>
      <c r="F108" s="21"/>
      <c r="G108" s="21"/>
      <c r="H108" s="21"/>
      <c r="I108" s="21"/>
      <c r="J108" s="21"/>
      <c r="K108" s="21"/>
      <c r="L108" s="21"/>
      <c r="M108" s="21"/>
      <c r="N108" s="20"/>
      <c r="O108" s="20"/>
      <c r="P108" s="20"/>
      <c r="Q108" s="20"/>
      <c r="R108" s="21"/>
      <c r="S108" s="21"/>
      <c r="T108" s="21"/>
      <c r="U108" s="21"/>
      <c r="V108" s="21"/>
      <c r="W108" s="21"/>
      <c r="X108" s="21"/>
      <c r="Y108" s="21"/>
      <c r="Z108" s="15"/>
      <c r="AA108" s="15"/>
      <c r="AB108" s="15"/>
      <c r="AC108" s="15"/>
      <c r="AD108" s="15"/>
      <c r="AE108" s="15"/>
      <c r="AF108" s="15"/>
      <c r="AG108" s="15" t="s">
        <v>76</v>
      </c>
      <c r="AH108" s="15">
        <v>5</v>
      </c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</row>
    <row r="109" spans="1:60" outlineLevel="1" x14ac:dyDescent="0.2">
      <c r="A109" s="35">
        <v>43</v>
      </c>
      <c r="B109" s="36" t="s">
        <v>221</v>
      </c>
      <c r="C109" s="52" t="s">
        <v>222</v>
      </c>
      <c r="D109" s="37" t="s">
        <v>165</v>
      </c>
      <c r="E109" s="38">
        <v>5.9111500000000001</v>
      </c>
      <c r="F109" s="39"/>
      <c r="G109" s="40">
        <f>ROUND(E109*F109,2)</f>
        <v>0</v>
      </c>
      <c r="H109" s="39"/>
      <c r="I109" s="40">
        <f>ROUND(E109*H109,2)</f>
        <v>0</v>
      </c>
      <c r="J109" s="39"/>
      <c r="K109" s="40">
        <f>ROUND(E109*J109,2)</f>
        <v>0</v>
      </c>
      <c r="L109" s="40">
        <v>21</v>
      </c>
      <c r="M109" s="40">
        <f>G109*(1+L109/100)</f>
        <v>0</v>
      </c>
      <c r="N109" s="38">
        <v>0</v>
      </c>
      <c r="O109" s="38">
        <f>ROUND(E109*N109,2)</f>
        <v>0</v>
      </c>
      <c r="P109" s="38">
        <v>0</v>
      </c>
      <c r="Q109" s="38">
        <f>ROUND(E109*P109,2)</f>
        <v>0</v>
      </c>
      <c r="R109" s="40" t="s">
        <v>157</v>
      </c>
      <c r="S109" s="40" t="s">
        <v>66</v>
      </c>
      <c r="T109" s="41" t="s">
        <v>66</v>
      </c>
      <c r="U109" s="21">
        <v>1.863</v>
      </c>
      <c r="V109" s="21">
        <f>ROUND(E109*U109,2)</f>
        <v>11.01</v>
      </c>
      <c r="W109" s="21"/>
      <c r="X109" s="21" t="s">
        <v>166</v>
      </c>
      <c r="Y109" s="21" t="s">
        <v>68</v>
      </c>
      <c r="Z109" s="15"/>
      <c r="AA109" s="15"/>
      <c r="AB109" s="15"/>
      <c r="AC109" s="15"/>
      <c r="AD109" s="15"/>
      <c r="AE109" s="15"/>
      <c r="AF109" s="15"/>
      <c r="AG109" s="15" t="s">
        <v>167</v>
      </c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</row>
    <row r="110" spans="1:60" outlineLevel="2" x14ac:dyDescent="0.2">
      <c r="A110" s="18"/>
      <c r="B110" s="19"/>
      <c r="C110" s="85" t="s">
        <v>177</v>
      </c>
      <c r="D110" s="86"/>
      <c r="E110" s="86"/>
      <c r="F110" s="86"/>
      <c r="G110" s="86"/>
      <c r="H110" s="21"/>
      <c r="I110" s="21"/>
      <c r="J110" s="21"/>
      <c r="K110" s="21"/>
      <c r="L110" s="21"/>
      <c r="M110" s="21"/>
      <c r="N110" s="20"/>
      <c r="O110" s="20"/>
      <c r="P110" s="20"/>
      <c r="Q110" s="20"/>
      <c r="R110" s="21"/>
      <c r="S110" s="21"/>
      <c r="T110" s="21"/>
      <c r="U110" s="21"/>
      <c r="V110" s="21"/>
      <c r="W110" s="21"/>
      <c r="X110" s="21"/>
      <c r="Y110" s="21"/>
      <c r="Z110" s="15"/>
      <c r="AA110" s="15"/>
      <c r="AB110" s="15"/>
      <c r="AC110" s="15"/>
      <c r="AD110" s="15"/>
      <c r="AE110" s="15"/>
      <c r="AF110" s="15"/>
      <c r="AG110" s="15" t="s">
        <v>83</v>
      </c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</row>
    <row r="111" spans="1:60" x14ac:dyDescent="0.2">
      <c r="A111" s="29" t="s">
        <v>60</v>
      </c>
      <c r="B111" s="30" t="s">
        <v>31</v>
      </c>
      <c r="C111" s="50" t="s">
        <v>32</v>
      </c>
      <c r="D111" s="31"/>
      <c r="E111" s="32"/>
      <c r="F111" s="33"/>
      <c r="G111" s="33">
        <f>SUMIF(AG112:AG125,"&lt;&gt;NOR",G112:G125)</f>
        <v>0</v>
      </c>
      <c r="H111" s="33"/>
      <c r="I111" s="33">
        <f>SUM(I112:I125)</f>
        <v>0</v>
      </c>
      <c r="J111" s="33"/>
      <c r="K111" s="33">
        <f>SUM(K112:K125)</f>
        <v>0</v>
      </c>
      <c r="L111" s="33"/>
      <c r="M111" s="33">
        <f>SUM(M112:M125)</f>
        <v>0</v>
      </c>
      <c r="N111" s="32"/>
      <c r="O111" s="32">
        <f>SUM(O112:O125)</f>
        <v>0</v>
      </c>
      <c r="P111" s="32"/>
      <c r="Q111" s="32">
        <f>SUM(Q112:Q125)</f>
        <v>0</v>
      </c>
      <c r="R111" s="33"/>
      <c r="S111" s="33"/>
      <c r="T111" s="34"/>
      <c r="U111" s="28"/>
      <c r="V111" s="28">
        <f>SUM(V112:V125)</f>
        <v>94.52</v>
      </c>
      <c r="W111" s="28"/>
      <c r="X111" s="28"/>
      <c r="Y111" s="28"/>
      <c r="AG111" t="s">
        <v>61</v>
      </c>
    </row>
    <row r="112" spans="1:60" ht="22.5" outlineLevel="1" x14ac:dyDescent="0.2">
      <c r="A112" s="42">
        <v>44</v>
      </c>
      <c r="B112" s="43" t="s">
        <v>223</v>
      </c>
      <c r="C112" s="51" t="s">
        <v>224</v>
      </c>
      <c r="D112" s="44" t="s">
        <v>80</v>
      </c>
      <c r="E112" s="45">
        <v>1</v>
      </c>
      <c r="F112" s="46"/>
      <c r="G112" s="47">
        <f>ROUND(E112*F112,2)</f>
        <v>0</v>
      </c>
      <c r="H112" s="46"/>
      <c r="I112" s="47">
        <f>ROUND(E112*H112,2)</f>
        <v>0</v>
      </c>
      <c r="J112" s="46"/>
      <c r="K112" s="47">
        <f>ROUND(E112*J112,2)</f>
        <v>0</v>
      </c>
      <c r="L112" s="47">
        <v>21</v>
      </c>
      <c r="M112" s="47">
        <f>G112*(1+L112/100)</f>
        <v>0</v>
      </c>
      <c r="N112" s="45">
        <v>0</v>
      </c>
      <c r="O112" s="45">
        <f>ROUND(E112*N112,2)</f>
        <v>0</v>
      </c>
      <c r="P112" s="45">
        <v>0</v>
      </c>
      <c r="Q112" s="45">
        <f>ROUND(E112*P112,2)</f>
        <v>0</v>
      </c>
      <c r="R112" s="47" t="s">
        <v>141</v>
      </c>
      <c r="S112" s="47" t="s">
        <v>66</v>
      </c>
      <c r="T112" s="48" t="s">
        <v>66</v>
      </c>
      <c r="U112" s="21">
        <v>8.84</v>
      </c>
      <c r="V112" s="21">
        <f>ROUND(E112*U112,2)</f>
        <v>8.84</v>
      </c>
      <c r="W112" s="21"/>
      <c r="X112" s="21" t="s">
        <v>67</v>
      </c>
      <c r="Y112" s="21" t="s">
        <v>68</v>
      </c>
      <c r="Z112" s="15"/>
      <c r="AA112" s="15"/>
      <c r="AB112" s="15"/>
      <c r="AC112" s="15"/>
      <c r="AD112" s="15"/>
      <c r="AE112" s="15"/>
      <c r="AF112" s="15"/>
      <c r="AG112" s="15" t="s">
        <v>69</v>
      </c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</row>
    <row r="113" spans="1:60" ht="22.5" outlineLevel="1" x14ac:dyDescent="0.2">
      <c r="A113" s="42">
        <v>45</v>
      </c>
      <c r="B113" s="43" t="s">
        <v>225</v>
      </c>
      <c r="C113" s="51" t="s">
        <v>226</v>
      </c>
      <c r="D113" s="44" t="s">
        <v>227</v>
      </c>
      <c r="E113" s="45">
        <v>1</v>
      </c>
      <c r="F113" s="46"/>
      <c r="G113" s="47">
        <f>ROUND(E113*F113,2)</f>
        <v>0</v>
      </c>
      <c r="H113" s="46"/>
      <c r="I113" s="47">
        <f>ROUND(E113*H113,2)</f>
        <v>0</v>
      </c>
      <c r="J113" s="46"/>
      <c r="K113" s="47">
        <f>ROUND(E113*J113,2)</f>
        <v>0</v>
      </c>
      <c r="L113" s="47">
        <v>21</v>
      </c>
      <c r="M113" s="47">
        <f>G113*(1+L113/100)</f>
        <v>0</v>
      </c>
      <c r="N113" s="45">
        <v>0</v>
      </c>
      <c r="O113" s="45">
        <f>ROUND(E113*N113,2)</f>
        <v>0</v>
      </c>
      <c r="P113" s="45">
        <v>0</v>
      </c>
      <c r="Q113" s="45">
        <f>ROUND(E113*P113,2)</f>
        <v>0</v>
      </c>
      <c r="R113" s="47" t="s">
        <v>141</v>
      </c>
      <c r="S113" s="47" t="s">
        <v>66</v>
      </c>
      <c r="T113" s="48" t="s">
        <v>66</v>
      </c>
      <c r="U113" s="21">
        <v>0.53500000000000003</v>
      </c>
      <c r="V113" s="21">
        <f>ROUND(E113*U113,2)</f>
        <v>0.54</v>
      </c>
      <c r="W113" s="21"/>
      <c r="X113" s="21" t="s">
        <v>67</v>
      </c>
      <c r="Y113" s="21" t="s">
        <v>68</v>
      </c>
      <c r="Z113" s="15"/>
      <c r="AA113" s="15"/>
      <c r="AB113" s="15"/>
      <c r="AC113" s="15"/>
      <c r="AD113" s="15"/>
      <c r="AE113" s="15"/>
      <c r="AF113" s="15"/>
      <c r="AG113" s="15" t="s">
        <v>69</v>
      </c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</row>
    <row r="114" spans="1:60" outlineLevel="1" x14ac:dyDescent="0.2">
      <c r="A114" s="35">
        <v>46</v>
      </c>
      <c r="B114" s="36" t="s">
        <v>228</v>
      </c>
      <c r="C114" s="52" t="s">
        <v>229</v>
      </c>
      <c r="D114" s="37" t="s">
        <v>230</v>
      </c>
      <c r="E114" s="38">
        <v>50</v>
      </c>
      <c r="F114" s="39"/>
      <c r="G114" s="40">
        <f>ROUND(E114*F114,2)</f>
        <v>0</v>
      </c>
      <c r="H114" s="39"/>
      <c r="I114" s="40">
        <f>ROUND(E114*H114,2)</f>
        <v>0</v>
      </c>
      <c r="J114" s="39"/>
      <c r="K114" s="40">
        <f>ROUND(E114*J114,2)</f>
        <v>0</v>
      </c>
      <c r="L114" s="40">
        <v>21</v>
      </c>
      <c r="M114" s="40">
        <f>G114*(1+L114/100)</f>
        <v>0</v>
      </c>
      <c r="N114" s="38">
        <v>0</v>
      </c>
      <c r="O114" s="38">
        <f>ROUND(E114*N114,2)</f>
        <v>0</v>
      </c>
      <c r="P114" s="38">
        <v>0</v>
      </c>
      <c r="Q114" s="38">
        <f>ROUND(E114*P114,2)</f>
        <v>0</v>
      </c>
      <c r="R114" s="40" t="s">
        <v>141</v>
      </c>
      <c r="S114" s="40" t="s">
        <v>66</v>
      </c>
      <c r="T114" s="41" t="s">
        <v>66</v>
      </c>
      <c r="U114" s="21">
        <v>0</v>
      </c>
      <c r="V114" s="21">
        <f>ROUND(E114*U114,2)</f>
        <v>0</v>
      </c>
      <c r="W114" s="21"/>
      <c r="X114" s="21" t="s">
        <v>67</v>
      </c>
      <c r="Y114" s="21" t="s">
        <v>68</v>
      </c>
      <c r="Z114" s="15"/>
      <c r="AA114" s="15"/>
      <c r="AB114" s="15"/>
      <c r="AC114" s="15"/>
      <c r="AD114" s="15"/>
      <c r="AE114" s="15"/>
      <c r="AF114" s="15"/>
      <c r="AG114" s="15" t="s">
        <v>69</v>
      </c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</row>
    <row r="115" spans="1:60" outlineLevel="2" x14ac:dyDescent="0.2">
      <c r="A115" s="18"/>
      <c r="B115" s="19"/>
      <c r="C115" s="53" t="s">
        <v>231</v>
      </c>
      <c r="D115" s="22"/>
      <c r="E115" s="23">
        <v>50</v>
      </c>
      <c r="F115" s="21"/>
      <c r="G115" s="21"/>
      <c r="H115" s="21"/>
      <c r="I115" s="21"/>
      <c r="J115" s="21"/>
      <c r="K115" s="21"/>
      <c r="L115" s="21"/>
      <c r="M115" s="21"/>
      <c r="N115" s="20"/>
      <c r="O115" s="20"/>
      <c r="P115" s="20"/>
      <c r="Q115" s="20"/>
      <c r="R115" s="21"/>
      <c r="S115" s="21"/>
      <c r="T115" s="21"/>
      <c r="U115" s="21"/>
      <c r="V115" s="21"/>
      <c r="W115" s="21"/>
      <c r="X115" s="21"/>
      <c r="Y115" s="21"/>
      <c r="Z115" s="15"/>
      <c r="AA115" s="15"/>
      <c r="AB115" s="15"/>
      <c r="AC115" s="15"/>
      <c r="AD115" s="15"/>
      <c r="AE115" s="15"/>
      <c r="AF115" s="15"/>
      <c r="AG115" s="15" t="s">
        <v>76</v>
      </c>
      <c r="AH115" s="15">
        <v>0</v>
      </c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</row>
    <row r="116" spans="1:60" outlineLevel="1" x14ac:dyDescent="0.2">
      <c r="A116" s="42">
        <v>47</v>
      </c>
      <c r="B116" s="43" t="s">
        <v>232</v>
      </c>
      <c r="C116" s="51" t="s">
        <v>233</v>
      </c>
      <c r="D116" s="44" t="s">
        <v>230</v>
      </c>
      <c r="E116" s="45">
        <v>5</v>
      </c>
      <c r="F116" s="46"/>
      <c r="G116" s="47">
        <f t="shared" ref="G116:G122" si="0">ROUND(E116*F116,2)</f>
        <v>0</v>
      </c>
      <c r="H116" s="46"/>
      <c r="I116" s="47">
        <f t="shared" ref="I116:I122" si="1">ROUND(E116*H116,2)</f>
        <v>0</v>
      </c>
      <c r="J116" s="46"/>
      <c r="K116" s="47">
        <f t="shared" ref="K116:K122" si="2">ROUND(E116*J116,2)</f>
        <v>0</v>
      </c>
      <c r="L116" s="47">
        <v>21</v>
      </c>
      <c r="M116" s="47">
        <f t="shared" ref="M116:M122" si="3">G116*(1+L116/100)</f>
        <v>0</v>
      </c>
      <c r="N116" s="45">
        <v>0</v>
      </c>
      <c r="O116" s="45">
        <f t="shared" ref="O116:O122" si="4">ROUND(E116*N116,2)</f>
        <v>0</v>
      </c>
      <c r="P116" s="45">
        <v>0</v>
      </c>
      <c r="Q116" s="45">
        <f t="shared" ref="Q116:Q122" si="5">ROUND(E116*P116,2)</f>
        <v>0</v>
      </c>
      <c r="R116" s="47" t="s">
        <v>141</v>
      </c>
      <c r="S116" s="47" t="s">
        <v>66</v>
      </c>
      <c r="T116" s="48" t="s">
        <v>66</v>
      </c>
      <c r="U116" s="21">
        <v>0</v>
      </c>
      <c r="V116" s="21">
        <f t="shared" ref="V116:V122" si="6">ROUND(E116*U116,2)</f>
        <v>0</v>
      </c>
      <c r="W116" s="21"/>
      <c r="X116" s="21" t="s">
        <v>67</v>
      </c>
      <c r="Y116" s="21" t="s">
        <v>68</v>
      </c>
      <c r="Z116" s="15"/>
      <c r="AA116" s="15"/>
      <c r="AB116" s="15"/>
      <c r="AC116" s="15"/>
      <c r="AD116" s="15"/>
      <c r="AE116" s="15"/>
      <c r="AF116" s="15"/>
      <c r="AG116" s="15" t="s">
        <v>69</v>
      </c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</row>
    <row r="117" spans="1:60" outlineLevel="1" x14ac:dyDescent="0.2">
      <c r="A117" s="42">
        <v>48</v>
      </c>
      <c r="B117" s="43" t="s">
        <v>234</v>
      </c>
      <c r="C117" s="51" t="s">
        <v>235</v>
      </c>
      <c r="D117" s="44" t="s">
        <v>165</v>
      </c>
      <c r="E117" s="45">
        <v>33.543700000000001</v>
      </c>
      <c r="F117" s="46"/>
      <c r="G117" s="47">
        <f t="shared" si="0"/>
        <v>0</v>
      </c>
      <c r="H117" s="46"/>
      <c r="I117" s="47">
        <f t="shared" si="1"/>
        <v>0</v>
      </c>
      <c r="J117" s="46"/>
      <c r="K117" s="47">
        <f t="shared" si="2"/>
        <v>0</v>
      </c>
      <c r="L117" s="47">
        <v>21</v>
      </c>
      <c r="M117" s="47">
        <f t="shared" si="3"/>
        <v>0</v>
      </c>
      <c r="N117" s="45">
        <v>0</v>
      </c>
      <c r="O117" s="45">
        <f t="shared" si="4"/>
        <v>0</v>
      </c>
      <c r="P117" s="45">
        <v>0</v>
      </c>
      <c r="Q117" s="45">
        <f t="shared" si="5"/>
        <v>0</v>
      </c>
      <c r="R117" s="47" t="s">
        <v>141</v>
      </c>
      <c r="S117" s="47" t="s">
        <v>66</v>
      </c>
      <c r="T117" s="48" t="s">
        <v>66</v>
      </c>
      <c r="U117" s="21">
        <v>0.55000000000000004</v>
      </c>
      <c r="V117" s="21">
        <f t="shared" si="6"/>
        <v>18.45</v>
      </c>
      <c r="W117" s="21"/>
      <c r="X117" s="21" t="s">
        <v>236</v>
      </c>
      <c r="Y117" s="21" t="s">
        <v>68</v>
      </c>
      <c r="Z117" s="15"/>
      <c r="AA117" s="15"/>
      <c r="AB117" s="15"/>
      <c r="AC117" s="15"/>
      <c r="AD117" s="15"/>
      <c r="AE117" s="15"/>
      <c r="AF117" s="15"/>
      <c r="AG117" s="15" t="s">
        <v>237</v>
      </c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</row>
    <row r="118" spans="1:60" outlineLevel="1" x14ac:dyDescent="0.2">
      <c r="A118" s="42">
        <v>49</v>
      </c>
      <c r="B118" s="43" t="s">
        <v>238</v>
      </c>
      <c r="C118" s="51" t="s">
        <v>235</v>
      </c>
      <c r="D118" s="44" t="s">
        <v>165</v>
      </c>
      <c r="E118" s="45">
        <v>33.543700000000001</v>
      </c>
      <c r="F118" s="46"/>
      <c r="G118" s="47">
        <f t="shared" si="0"/>
        <v>0</v>
      </c>
      <c r="H118" s="46"/>
      <c r="I118" s="47">
        <f t="shared" si="1"/>
        <v>0</v>
      </c>
      <c r="J118" s="46"/>
      <c r="K118" s="47">
        <f t="shared" si="2"/>
        <v>0</v>
      </c>
      <c r="L118" s="47">
        <v>21</v>
      </c>
      <c r="M118" s="47">
        <f t="shared" si="3"/>
        <v>0</v>
      </c>
      <c r="N118" s="45">
        <v>0</v>
      </c>
      <c r="O118" s="45">
        <f t="shared" si="4"/>
        <v>0</v>
      </c>
      <c r="P118" s="45">
        <v>0</v>
      </c>
      <c r="Q118" s="45">
        <f t="shared" si="5"/>
        <v>0</v>
      </c>
      <c r="R118" s="47" t="s">
        <v>141</v>
      </c>
      <c r="S118" s="47" t="s">
        <v>66</v>
      </c>
      <c r="T118" s="48" t="s">
        <v>66</v>
      </c>
      <c r="U118" s="21">
        <v>0.55000000000000004</v>
      </c>
      <c r="V118" s="21">
        <f t="shared" si="6"/>
        <v>18.45</v>
      </c>
      <c r="W118" s="21"/>
      <c r="X118" s="21" t="s">
        <v>236</v>
      </c>
      <c r="Y118" s="21" t="s">
        <v>68</v>
      </c>
      <c r="Z118" s="15"/>
      <c r="AA118" s="15"/>
      <c r="AB118" s="15"/>
      <c r="AC118" s="15"/>
      <c r="AD118" s="15"/>
      <c r="AE118" s="15"/>
      <c r="AF118" s="15"/>
      <c r="AG118" s="15" t="s">
        <v>237</v>
      </c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</row>
    <row r="119" spans="1:60" outlineLevel="1" x14ac:dyDescent="0.2">
      <c r="A119" s="42">
        <v>50</v>
      </c>
      <c r="B119" s="43" t="s">
        <v>239</v>
      </c>
      <c r="C119" s="51" t="s">
        <v>240</v>
      </c>
      <c r="D119" s="44" t="s">
        <v>165</v>
      </c>
      <c r="E119" s="45">
        <v>33.543700000000001</v>
      </c>
      <c r="F119" s="46"/>
      <c r="G119" s="47">
        <f t="shared" si="0"/>
        <v>0</v>
      </c>
      <c r="H119" s="46"/>
      <c r="I119" s="47">
        <f t="shared" si="1"/>
        <v>0</v>
      </c>
      <c r="J119" s="46"/>
      <c r="K119" s="47">
        <f t="shared" si="2"/>
        <v>0</v>
      </c>
      <c r="L119" s="47">
        <v>21</v>
      </c>
      <c r="M119" s="47">
        <f t="shared" si="3"/>
        <v>0</v>
      </c>
      <c r="N119" s="45">
        <v>0</v>
      </c>
      <c r="O119" s="45">
        <f t="shared" si="4"/>
        <v>0</v>
      </c>
      <c r="P119" s="45">
        <v>0</v>
      </c>
      <c r="Q119" s="45">
        <f t="shared" si="5"/>
        <v>0</v>
      </c>
      <c r="R119" s="47" t="s">
        <v>141</v>
      </c>
      <c r="S119" s="47" t="s">
        <v>66</v>
      </c>
      <c r="T119" s="48" t="s">
        <v>66</v>
      </c>
      <c r="U119" s="21">
        <v>0.49</v>
      </c>
      <c r="V119" s="21">
        <f t="shared" si="6"/>
        <v>16.440000000000001</v>
      </c>
      <c r="W119" s="21"/>
      <c r="X119" s="21" t="s">
        <v>236</v>
      </c>
      <c r="Y119" s="21" t="s">
        <v>68</v>
      </c>
      <c r="Z119" s="15"/>
      <c r="AA119" s="15"/>
      <c r="AB119" s="15"/>
      <c r="AC119" s="15"/>
      <c r="AD119" s="15"/>
      <c r="AE119" s="15"/>
      <c r="AF119" s="15"/>
      <c r="AG119" s="15" t="s">
        <v>237</v>
      </c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</row>
    <row r="120" spans="1:60" outlineLevel="1" x14ac:dyDescent="0.2">
      <c r="A120" s="42">
        <v>51</v>
      </c>
      <c r="B120" s="43" t="s">
        <v>241</v>
      </c>
      <c r="C120" s="51" t="s">
        <v>242</v>
      </c>
      <c r="D120" s="44" t="s">
        <v>165</v>
      </c>
      <c r="E120" s="45">
        <v>301.89330000000001</v>
      </c>
      <c r="F120" s="46"/>
      <c r="G120" s="47">
        <f t="shared" si="0"/>
        <v>0</v>
      </c>
      <c r="H120" s="46"/>
      <c r="I120" s="47">
        <f t="shared" si="1"/>
        <v>0</v>
      </c>
      <c r="J120" s="46"/>
      <c r="K120" s="47">
        <f t="shared" si="2"/>
        <v>0</v>
      </c>
      <c r="L120" s="47">
        <v>21</v>
      </c>
      <c r="M120" s="47">
        <f t="shared" si="3"/>
        <v>0</v>
      </c>
      <c r="N120" s="45">
        <v>0</v>
      </c>
      <c r="O120" s="45">
        <f t="shared" si="4"/>
        <v>0</v>
      </c>
      <c r="P120" s="45">
        <v>0</v>
      </c>
      <c r="Q120" s="45">
        <f t="shared" si="5"/>
        <v>0</v>
      </c>
      <c r="R120" s="47" t="s">
        <v>141</v>
      </c>
      <c r="S120" s="47" t="s">
        <v>66</v>
      </c>
      <c r="T120" s="48" t="s">
        <v>66</v>
      </c>
      <c r="U120" s="21">
        <v>0</v>
      </c>
      <c r="V120" s="21">
        <f t="shared" si="6"/>
        <v>0</v>
      </c>
      <c r="W120" s="21"/>
      <c r="X120" s="21" t="s">
        <v>236</v>
      </c>
      <c r="Y120" s="21" t="s">
        <v>68</v>
      </c>
      <c r="Z120" s="15"/>
      <c r="AA120" s="15"/>
      <c r="AB120" s="15"/>
      <c r="AC120" s="15"/>
      <c r="AD120" s="15"/>
      <c r="AE120" s="15"/>
      <c r="AF120" s="15"/>
      <c r="AG120" s="15" t="s">
        <v>237</v>
      </c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</row>
    <row r="121" spans="1:60" outlineLevel="1" x14ac:dyDescent="0.2">
      <c r="A121" s="42">
        <v>52</v>
      </c>
      <c r="B121" s="43" t="s">
        <v>243</v>
      </c>
      <c r="C121" s="51" t="s">
        <v>244</v>
      </c>
      <c r="D121" s="44" t="s">
        <v>165</v>
      </c>
      <c r="E121" s="45">
        <v>33.543700000000001</v>
      </c>
      <c r="F121" s="46"/>
      <c r="G121" s="47">
        <f t="shared" si="0"/>
        <v>0</v>
      </c>
      <c r="H121" s="46"/>
      <c r="I121" s="47">
        <f t="shared" si="1"/>
        <v>0</v>
      </c>
      <c r="J121" s="46"/>
      <c r="K121" s="47">
        <f t="shared" si="2"/>
        <v>0</v>
      </c>
      <c r="L121" s="47">
        <v>21</v>
      </c>
      <c r="M121" s="47">
        <f t="shared" si="3"/>
        <v>0</v>
      </c>
      <c r="N121" s="45">
        <v>0</v>
      </c>
      <c r="O121" s="45">
        <f t="shared" si="4"/>
        <v>0</v>
      </c>
      <c r="P121" s="45">
        <v>0</v>
      </c>
      <c r="Q121" s="45">
        <f t="shared" si="5"/>
        <v>0</v>
      </c>
      <c r="R121" s="47" t="s">
        <v>141</v>
      </c>
      <c r="S121" s="47" t="s">
        <v>66</v>
      </c>
      <c r="T121" s="48" t="s">
        <v>66</v>
      </c>
      <c r="U121" s="21">
        <v>0.94199999999999995</v>
      </c>
      <c r="V121" s="21">
        <f t="shared" si="6"/>
        <v>31.6</v>
      </c>
      <c r="W121" s="21"/>
      <c r="X121" s="21" t="s">
        <v>236</v>
      </c>
      <c r="Y121" s="21" t="s">
        <v>68</v>
      </c>
      <c r="Z121" s="15"/>
      <c r="AA121" s="15"/>
      <c r="AB121" s="15"/>
      <c r="AC121" s="15"/>
      <c r="AD121" s="15"/>
      <c r="AE121" s="15"/>
      <c r="AF121" s="15"/>
      <c r="AG121" s="15" t="s">
        <v>237</v>
      </c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</row>
    <row r="122" spans="1:60" outlineLevel="1" x14ac:dyDescent="0.2">
      <c r="A122" s="35">
        <v>53</v>
      </c>
      <c r="B122" s="36" t="s">
        <v>245</v>
      </c>
      <c r="C122" s="52" t="s">
        <v>246</v>
      </c>
      <c r="D122" s="37" t="s">
        <v>165</v>
      </c>
      <c r="E122" s="38">
        <v>33.543700000000001</v>
      </c>
      <c r="F122" s="39"/>
      <c r="G122" s="40">
        <f t="shared" si="0"/>
        <v>0</v>
      </c>
      <c r="H122" s="39"/>
      <c r="I122" s="40">
        <f t="shared" si="1"/>
        <v>0</v>
      </c>
      <c r="J122" s="39"/>
      <c r="K122" s="40">
        <f t="shared" si="2"/>
        <v>0</v>
      </c>
      <c r="L122" s="40">
        <v>21</v>
      </c>
      <c r="M122" s="40">
        <f t="shared" si="3"/>
        <v>0</v>
      </c>
      <c r="N122" s="38">
        <v>0</v>
      </c>
      <c r="O122" s="38">
        <f t="shared" si="4"/>
        <v>0</v>
      </c>
      <c r="P122" s="38">
        <v>0</v>
      </c>
      <c r="Q122" s="38">
        <f t="shared" si="5"/>
        <v>0</v>
      </c>
      <c r="R122" s="40" t="s">
        <v>141</v>
      </c>
      <c r="S122" s="40" t="s">
        <v>66</v>
      </c>
      <c r="T122" s="41" t="s">
        <v>66</v>
      </c>
      <c r="U122" s="21">
        <v>0</v>
      </c>
      <c r="V122" s="21">
        <f t="shared" si="6"/>
        <v>0</v>
      </c>
      <c r="W122" s="21"/>
      <c r="X122" s="21" t="s">
        <v>236</v>
      </c>
      <c r="Y122" s="21" t="s">
        <v>68</v>
      </c>
      <c r="Z122" s="15"/>
      <c r="AA122" s="15"/>
      <c r="AB122" s="15"/>
      <c r="AC122" s="15"/>
      <c r="AD122" s="15"/>
      <c r="AE122" s="15"/>
      <c r="AF122" s="15"/>
      <c r="AG122" s="15" t="s">
        <v>237</v>
      </c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</row>
    <row r="123" spans="1:60" outlineLevel="2" x14ac:dyDescent="0.2">
      <c r="A123" s="18"/>
      <c r="B123" s="19"/>
      <c r="C123" s="73" t="s">
        <v>247</v>
      </c>
      <c r="D123" s="74"/>
      <c r="E123" s="74"/>
      <c r="F123" s="74"/>
      <c r="G123" s="74"/>
      <c r="H123" s="21"/>
      <c r="I123" s="21"/>
      <c r="J123" s="21"/>
      <c r="K123" s="21"/>
      <c r="L123" s="21"/>
      <c r="M123" s="21"/>
      <c r="N123" s="20"/>
      <c r="O123" s="20"/>
      <c r="P123" s="20"/>
      <c r="Q123" s="20"/>
      <c r="R123" s="21"/>
      <c r="S123" s="21"/>
      <c r="T123" s="21"/>
      <c r="U123" s="21"/>
      <c r="V123" s="21"/>
      <c r="W123" s="21"/>
      <c r="X123" s="21"/>
      <c r="Y123" s="21"/>
      <c r="Z123" s="15"/>
      <c r="AA123" s="15"/>
      <c r="AB123" s="15"/>
      <c r="AC123" s="15"/>
      <c r="AD123" s="15"/>
      <c r="AE123" s="15"/>
      <c r="AF123" s="15"/>
      <c r="AG123" s="15" t="s">
        <v>95</v>
      </c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</row>
    <row r="124" spans="1:60" outlineLevel="1" x14ac:dyDescent="0.2">
      <c r="A124" s="35">
        <v>54</v>
      </c>
      <c r="B124" s="36" t="s">
        <v>248</v>
      </c>
      <c r="C124" s="52" t="s">
        <v>249</v>
      </c>
      <c r="D124" s="37" t="s">
        <v>165</v>
      </c>
      <c r="E124" s="38">
        <v>33.543700000000001</v>
      </c>
      <c r="F124" s="39"/>
      <c r="G124" s="40">
        <f>ROUND(E124*F124,2)</f>
        <v>0</v>
      </c>
      <c r="H124" s="39"/>
      <c r="I124" s="40">
        <f>ROUND(E124*H124,2)</f>
        <v>0</v>
      </c>
      <c r="J124" s="39"/>
      <c r="K124" s="40">
        <f>ROUND(E124*J124,2)</f>
        <v>0</v>
      </c>
      <c r="L124" s="40">
        <v>21</v>
      </c>
      <c r="M124" s="40">
        <f>G124*(1+L124/100)</f>
        <v>0</v>
      </c>
      <c r="N124" s="38">
        <v>0</v>
      </c>
      <c r="O124" s="38">
        <f>ROUND(E124*N124,2)</f>
        <v>0</v>
      </c>
      <c r="P124" s="38">
        <v>0</v>
      </c>
      <c r="Q124" s="38">
        <f>ROUND(E124*P124,2)</f>
        <v>0</v>
      </c>
      <c r="R124" s="40" t="s">
        <v>250</v>
      </c>
      <c r="S124" s="40" t="s">
        <v>66</v>
      </c>
      <c r="T124" s="41" t="s">
        <v>66</v>
      </c>
      <c r="U124" s="21">
        <v>6.0000000000000001E-3</v>
      </c>
      <c r="V124" s="21">
        <f>ROUND(E124*U124,2)</f>
        <v>0.2</v>
      </c>
      <c r="W124" s="21"/>
      <c r="X124" s="21" t="s">
        <v>236</v>
      </c>
      <c r="Y124" s="21" t="s">
        <v>68</v>
      </c>
      <c r="Z124" s="15"/>
      <c r="AA124" s="15"/>
      <c r="AB124" s="15"/>
      <c r="AC124" s="15"/>
      <c r="AD124" s="15"/>
      <c r="AE124" s="15"/>
      <c r="AF124" s="15"/>
      <c r="AG124" s="15" t="s">
        <v>237</v>
      </c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</row>
    <row r="125" spans="1:60" outlineLevel="2" x14ac:dyDescent="0.2">
      <c r="A125" s="18"/>
      <c r="B125" s="19"/>
      <c r="C125" s="85" t="s">
        <v>251</v>
      </c>
      <c r="D125" s="86"/>
      <c r="E125" s="86"/>
      <c r="F125" s="86"/>
      <c r="G125" s="86"/>
      <c r="H125" s="21"/>
      <c r="I125" s="21"/>
      <c r="J125" s="21"/>
      <c r="K125" s="21"/>
      <c r="L125" s="21"/>
      <c r="M125" s="21"/>
      <c r="N125" s="20"/>
      <c r="O125" s="20"/>
      <c r="P125" s="20"/>
      <c r="Q125" s="20"/>
      <c r="R125" s="21"/>
      <c r="S125" s="21"/>
      <c r="T125" s="21"/>
      <c r="U125" s="21"/>
      <c r="V125" s="21"/>
      <c r="W125" s="21"/>
      <c r="X125" s="21"/>
      <c r="Y125" s="21"/>
      <c r="Z125" s="15"/>
      <c r="AA125" s="15"/>
      <c r="AB125" s="15"/>
      <c r="AC125" s="15"/>
      <c r="AD125" s="15"/>
      <c r="AE125" s="15"/>
      <c r="AF125" s="15"/>
      <c r="AG125" s="15" t="s">
        <v>83</v>
      </c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</row>
    <row r="126" spans="1:60" ht="13.5" thickBot="1" x14ac:dyDescent="0.25">
      <c r="A126" s="1"/>
      <c r="B126" s="2"/>
      <c r="C126" s="57"/>
      <c r="D126" s="4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AE126">
        <v>12</v>
      </c>
      <c r="AF126">
        <v>21</v>
      </c>
      <c r="AG126" t="s">
        <v>46</v>
      </c>
    </row>
    <row r="127" spans="1:60" s="92" customFormat="1" ht="20.25" customHeight="1" thickBot="1" x14ac:dyDescent="0.25">
      <c r="A127" s="88"/>
      <c r="B127" s="87" t="s">
        <v>260</v>
      </c>
      <c r="C127" s="89"/>
      <c r="D127" s="90"/>
      <c r="E127" s="91"/>
      <c r="F127" s="91"/>
      <c r="G127" s="93">
        <f>G9+G14+G19+G28+G34+G38+G47+G50+G65+G68+G74+G111</f>
        <v>0</v>
      </c>
      <c r="AE127" s="92">
        <f>SUMIF(L8:L125,AE126,G8:G125)</f>
        <v>0</v>
      </c>
      <c r="AF127" s="92">
        <f>SUMIF(L8:L125,AF126,G8:G125)</f>
        <v>0</v>
      </c>
      <c r="AG127" s="92" t="s">
        <v>252</v>
      </c>
    </row>
    <row r="128" spans="1:60" x14ac:dyDescent="0.2">
      <c r="C128" s="58"/>
      <c r="D128" s="6"/>
      <c r="AG128" t="s">
        <v>253</v>
      </c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</sheetData>
  <sheetProtection password="C014" sheet="1" objects="1" scenarios="1" autoFilter="0"/>
  <autoFilter ref="A8:AP127"/>
  <mergeCells count="23">
    <mergeCell ref="C76:G76"/>
    <mergeCell ref="C91:G91"/>
    <mergeCell ref="C110:G110"/>
    <mergeCell ref="C123:G123"/>
    <mergeCell ref="C125:G125"/>
    <mergeCell ref="C73:G73"/>
    <mergeCell ref="C25:G25"/>
    <mergeCell ref="C27:G27"/>
    <mergeCell ref="C30:G30"/>
    <mergeCell ref="C32:G32"/>
    <mergeCell ref="C36:G36"/>
    <mergeCell ref="C44:G44"/>
    <mergeCell ref="C46:G46"/>
    <mergeCell ref="C52:G52"/>
    <mergeCell ref="C55:G55"/>
    <mergeCell ref="C67:G67"/>
    <mergeCell ref="C71:G71"/>
    <mergeCell ref="C23:G23"/>
    <mergeCell ref="A1:G1"/>
    <mergeCell ref="C2:G2"/>
    <mergeCell ref="C4:G4"/>
    <mergeCell ref="C5:G5"/>
    <mergeCell ref="C16:G16"/>
  </mergeCells>
  <pageMargins left="0.59055118110236227" right="0.19685039370078741" top="0.68" bottom="0.78740157480314965" header="0.31496062992125984" footer="0.31496062992125984"/>
  <pageSetup paperSize="9" scale="78" fitToHeight="11" orientation="portrait" r:id="rId1"/>
  <headerFooter>
    <oddFooter>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část A_NÁROŽNÍ MÍSTNOST_stavař</vt:lpstr>
      <vt:lpstr>'část A_NÁROŽNÍ MÍSTNOST_stavař'!Názvy_tisku</vt:lpstr>
      <vt:lpstr>'část A_NÁROŽNÍ MÍSTNOST_stavař'!Oblast_tisku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Soňa Mrkvicová</cp:lastModifiedBy>
  <cp:lastPrinted>2025-05-02T13:55:32Z</cp:lastPrinted>
  <dcterms:created xsi:type="dcterms:W3CDTF">2009-04-08T07:15:50Z</dcterms:created>
  <dcterms:modified xsi:type="dcterms:W3CDTF">2025-05-05T15:13:47Z</dcterms:modified>
</cp:coreProperties>
</file>