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CD_stavby\Sona\MS_Udolni 9_2025-2026_ZATEPLENI a VYMENA OKEN-STAVBA\1_Soutěž_E-ZAK\1_Výkazy výměr\"/>
    </mc:Choice>
  </mc:AlternateContent>
  <bookViews>
    <workbookView xWindow="0" yWindow="0" windowWidth="19368" windowHeight="8904"/>
  </bookViews>
  <sheets>
    <sheet name="02 - Elektroinstalace" sheetId="1" r:id="rId1"/>
  </sheets>
  <definedNames>
    <definedName name="_xlnm._FilterDatabase" localSheetId="0" hidden="1">'02 - Elektroinstalace'!$C$6:$J$35</definedName>
    <definedName name="_xlnm.Print_Titles" localSheetId="0">'02 - Elektroinstalace'!$6:$6</definedName>
    <definedName name="_xlnm.Print_Area" localSheetId="0">'02 - Elektroinstalace'!$B$2:$J$37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" l="1"/>
  <c r="N8" i="1"/>
  <c r="P8" i="1"/>
  <c r="R8" i="1"/>
  <c r="AD8" i="1"/>
  <c r="AE8" i="1"/>
  <c r="AF8" i="1"/>
  <c r="AG8" i="1"/>
  <c r="AH8" i="1"/>
  <c r="AJ8" i="1"/>
  <c r="J9" i="1"/>
  <c r="AD9" i="1" s="1"/>
  <c r="N9" i="1"/>
  <c r="P9" i="1"/>
  <c r="R9" i="1"/>
  <c r="AE9" i="1"/>
  <c r="AF9" i="1"/>
  <c r="AG9" i="1"/>
  <c r="AH9" i="1"/>
  <c r="AJ9" i="1"/>
  <c r="J11" i="1"/>
  <c r="AD11" i="1" s="1"/>
  <c r="N11" i="1"/>
  <c r="P11" i="1"/>
  <c r="R11" i="1"/>
  <c r="AE11" i="1"/>
  <c r="AF11" i="1"/>
  <c r="AG11" i="1"/>
  <c r="AH11" i="1"/>
  <c r="AJ11" i="1"/>
  <c r="J12" i="1"/>
  <c r="AD12" i="1" s="1"/>
  <c r="N12" i="1"/>
  <c r="P12" i="1"/>
  <c r="R12" i="1"/>
  <c r="AE12" i="1"/>
  <c r="AF12" i="1"/>
  <c r="AG12" i="1"/>
  <c r="AH12" i="1"/>
  <c r="AJ12" i="1"/>
  <c r="J15" i="1"/>
  <c r="N15" i="1"/>
  <c r="P15" i="1"/>
  <c r="R15" i="1"/>
  <c r="AE15" i="1"/>
  <c r="AF15" i="1"/>
  <c r="AG15" i="1"/>
  <c r="AH15" i="1"/>
  <c r="AJ15" i="1"/>
  <c r="J16" i="1"/>
  <c r="AD16" i="1" s="1"/>
  <c r="N16" i="1"/>
  <c r="P16" i="1"/>
  <c r="R16" i="1"/>
  <c r="AE16" i="1"/>
  <c r="AF16" i="1"/>
  <c r="AG16" i="1"/>
  <c r="AH16" i="1"/>
  <c r="AJ16" i="1"/>
  <c r="J17" i="1"/>
  <c r="AD17" i="1" s="1"/>
  <c r="N17" i="1"/>
  <c r="P17" i="1"/>
  <c r="R17" i="1"/>
  <c r="AE17" i="1"/>
  <c r="AF17" i="1"/>
  <c r="AG17" i="1"/>
  <c r="AH17" i="1"/>
  <c r="AJ17" i="1"/>
  <c r="J18" i="1"/>
  <c r="AD18" i="1" s="1"/>
  <c r="N18" i="1"/>
  <c r="P18" i="1"/>
  <c r="R18" i="1"/>
  <c r="AE18" i="1"/>
  <c r="AF18" i="1"/>
  <c r="AG18" i="1"/>
  <c r="AH18" i="1"/>
  <c r="AJ18" i="1"/>
  <c r="J19" i="1"/>
  <c r="AD19" i="1" s="1"/>
  <c r="N19" i="1"/>
  <c r="P19" i="1"/>
  <c r="R19" i="1"/>
  <c r="AE19" i="1"/>
  <c r="AF19" i="1"/>
  <c r="AG19" i="1"/>
  <c r="AH19" i="1"/>
  <c r="AJ19" i="1"/>
  <c r="J20" i="1"/>
  <c r="AD20" i="1" s="1"/>
  <c r="N20" i="1"/>
  <c r="P20" i="1"/>
  <c r="R20" i="1"/>
  <c r="AE20" i="1"/>
  <c r="AF20" i="1"/>
  <c r="AG20" i="1"/>
  <c r="AH20" i="1"/>
  <c r="AJ20" i="1"/>
  <c r="J21" i="1"/>
  <c r="AD21" i="1" s="1"/>
  <c r="N21" i="1"/>
  <c r="P21" i="1"/>
  <c r="R21" i="1"/>
  <c r="AE21" i="1"/>
  <c r="AF21" i="1"/>
  <c r="AG21" i="1"/>
  <c r="AH21" i="1"/>
  <c r="AJ21" i="1"/>
  <c r="J22" i="1"/>
  <c r="AD22" i="1" s="1"/>
  <c r="N22" i="1"/>
  <c r="P22" i="1"/>
  <c r="R22" i="1"/>
  <c r="AE22" i="1"/>
  <c r="AF22" i="1"/>
  <c r="AG22" i="1"/>
  <c r="AH22" i="1"/>
  <c r="AJ22" i="1"/>
  <c r="J23" i="1"/>
  <c r="AD23" i="1" s="1"/>
  <c r="N23" i="1"/>
  <c r="P23" i="1"/>
  <c r="R23" i="1"/>
  <c r="AE23" i="1"/>
  <c r="AF23" i="1"/>
  <c r="AG23" i="1"/>
  <c r="AH23" i="1"/>
  <c r="AJ23" i="1"/>
  <c r="J24" i="1"/>
  <c r="AD24" i="1" s="1"/>
  <c r="N24" i="1"/>
  <c r="P24" i="1"/>
  <c r="R24" i="1"/>
  <c r="AE24" i="1"/>
  <c r="AF24" i="1"/>
  <c r="AG24" i="1"/>
  <c r="AH24" i="1"/>
  <c r="AJ24" i="1"/>
  <c r="J25" i="1"/>
  <c r="AD25" i="1" s="1"/>
  <c r="N25" i="1"/>
  <c r="P25" i="1"/>
  <c r="R25" i="1"/>
  <c r="AE25" i="1"/>
  <c r="AF25" i="1"/>
  <c r="AG25" i="1"/>
  <c r="AH25" i="1"/>
  <c r="AJ25" i="1"/>
  <c r="J26" i="1"/>
  <c r="AD26" i="1" s="1"/>
  <c r="N26" i="1"/>
  <c r="P26" i="1"/>
  <c r="R26" i="1"/>
  <c r="AE26" i="1"/>
  <c r="AF26" i="1"/>
  <c r="AG26" i="1"/>
  <c r="AH26" i="1"/>
  <c r="AJ26" i="1"/>
  <c r="J27" i="1"/>
  <c r="AD27" i="1" s="1"/>
  <c r="N27" i="1"/>
  <c r="P27" i="1"/>
  <c r="R27" i="1"/>
  <c r="AE27" i="1"/>
  <c r="AF27" i="1"/>
  <c r="AG27" i="1"/>
  <c r="AH27" i="1"/>
  <c r="AJ27" i="1"/>
  <c r="J28" i="1"/>
  <c r="AD28" i="1" s="1"/>
  <c r="N28" i="1"/>
  <c r="P28" i="1"/>
  <c r="R28" i="1"/>
  <c r="AE28" i="1"/>
  <c r="AF28" i="1"/>
  <c r="AG28" i="1"/>
  <c r="AH28" i="1"/>
  <c r="AJ28" i="1"/>
  <c r="J29" i="1"/>
  <c r="AD29" i="1" s="1"/>
  <c r="N29" i="1"/>
  <c r="P29" i="1"/>
  <c r="R29" i="1"/>
  <c r="AE29" i="1"/>
  <c r="AF29" i="1"/>
  <c r="AG29" i="1"/>
  <c r="AH29" i="1"/>
  <c r="AJ29" i="1"/>
  <c r="J30" i="1"/>
  <c r="AD30" i="1" s="1"/>
  <c r="N30" i="1"/>
  <c r="P30" i="1"/>
  <c r="R30" i="1"/>
  <c r="AE30" i="1"/>
  <c r="AF30" i="1"/>
  <c r="AG30" i="1"/>
  <c r="AH30" i="1"/>
  <c r="AJ30" i="1"/>
  <c r="J31" i="1"/>
  <c r="AD31" i="1" s="1"/>
  <c r="N31" i="1"/>
  <c r="P31" i="1"/>
  <c r="R31" i="1"/>
  <c r="AE31" i="1"/>
  <c r="AF31" i="1"/>
  <c r="AG31" i="1"/>
  <c r="AH31" i="1"/>
  <c r="AJ31" i="1"/>
  <c r="J32" i="1"/>
  <c r="AD32" i="1" s="1"/>
  <c r="N32" i="1"/>
  <c r="P32" i="1"/>
  <c r="R32" i="1"/>
  <c r="AE32" i="1"/>
  <c r="AF32" i="1"/>
  <c r="AG32" i="1"/>
  <c r="AH32" i="1"/>
  <c r="AJ32" i="1"/>
  <c r="J33" i="1"/>
  <c r="AD33" i="1" s="1"/>
  <c r="N33" i="1"/>
  <c r="P33" i="1"/>
  <c r="R33" i="1"/>
  <c r="AE33" i="1"/>
  <c r="AF33" i="1"/>
  <c r="AG33" i="1"/>
  <c r="AH33" i="1"/>
  <c r="AJ33" i="1"/>
  <c r="J34" i="1"/>
  <c r="AD34" i="1" s="1"/>
  <c r="N34" i="1"/>
  <c r="P34" i="1"/>
  <c r="R34" i="1"/>
  <c r="AE34" i="1"/>
  <c r="AF34" i="1"/>
  <c r="AG34" i="1"/>
  <c r="AH34" i="1"/>
  <c r="AJ34" i="1"/>
  <c r="J35" i="1"/>
  <c r="AD35" i="1" s="1"/>
  <c r="N35" i="1"/>
  <c r="P35" i="1"/>
  <c r="R35" i="1"/>
  <c r="AE35" i="1"/>
  <c r="AF35" i="1"/>
  <c r="AG35" i="1"/>
  <c r="AH35" i="1"/>
  <c r="AJ35" i="1"/>
  <c r="AD15" i="1" l="1"/>
  <c r="J14" i="1"/>
  <c r="J7" i="1"/>
  <c r="P7" i="1"/>
  <c r="N14" i="1"/>
  <c r="R14" i="1"/>
  <c r="P14" i="1"/>
  <c r="R7" i="1"/>
  <c r="AJ7" i="1"/>
  <c r="N7" i="1"/>
  <c r="AJ14" i="1"/>
  <c r="J37" i="1" l="1"/>
  <c r="R37" i="1"/>
  <c r="N37" i="1"/>
  <c r="AJ37" i="1"/>
  <c r="P37" i="1"/>
</calcChain>
</file>

<file path=xl/sharedStrings.xml><?xml version="1.0" encoding="utf-8"?>
<sst xmlns="http://schemas.openxmlformats.org/spreadsheetml/2006/main" count="381" uniqueCount="132">
  <si>
    <t>1863820556</t>
  </si>
  <si>
    <t>16</t>
  </si>
  <si>
    <t>1</t>
  </si>
  <si>
    <t>ROZPOCET</t>
  </si>
  <si>
    <t>K</t>
  </si>
  <si>
    <t>základní</t>
  </si>
  <si>
    <t/>
  </si>
  <si>
    <t>%</t>
  </si>
  <si>
    <t>Přesun hmot procentní pro silnoproud v objektech v do 6 m</t>
  </si>
  <si>
    <t>998741201</t>
  </si>
  <si>
    <t>25</t>
  </si>
  <si>
    <t>40</t>
  </si>
  <si>
    <t>4</t>
  </si>
  <si>
    <t>kpl</t>
  </si>
  <si>
    <t>Nespecifikované položky</t>
  </si>
  <si>
    <t>Pol20</t>
  </si>
  <si>
    <t>24</t>
  </si>
  <si>
    <t>38</t>
  </si>
  <si>
    <t>Doprava osob a materiálu</t>
  </si>
  <si>
    <t>Pol19</t>
  </si>
  <si>
    <t>23</t>
  </si>
  <si>
    <t>36</t>
  </si>
  <si>
    <t>Likvidace demontovaného materiálu</t>
  </si>
  <si>
    <t>Pol18</t>
  </si>
  <si>
    <t>22</t>
  </si>
  <si>
    <t>34</t>
  </si>
  <si>
    <t>hod</t>
  </si>
  <si>
    <t>Demontáž stávající jímací soustavy</t>
  </si>
  <si>
    <t>Pol17</t>
  </si>
  <si>
    <t>21</t>
  </si>
  <si>
    <t>32</t>
  </si>
  <si>
    <t>Dokumentace skutečného provedení</t>
  </si>
  <si>
    <t>Pol16</t>
  </si>
  <si>
    <t>20</t>
  </si>
  <si>
    <t>30</t>
  </si>
  <si>
    <t>Napojení na stávající vývody z uzemnění</t>
  </si>
  <si>
    <t>Pol15</t>
  </si>
  <si>
    <t>19</t>
  </si>
  <si>
    <t>28</t>
  </si>
  <si>
    <t>Revize bleskosvodu</t>
  </si>
  <si>
    <t>Pol14</t>
  </si>
  <si>
    <t>18</t>
  </si>
  <si>
    <t>26</t>
  </si>
  <si>
    <t>Fotodokumentace realizace bleskosvodu</t>
  </si>
  <si>
    <t>Pol13</t>
  </si>
  <si>
    <t>17</t>
  </si>
  <si>
    <t>Připojení plechových stříšek, okapových žlabů</t>
  </si>
  <si>
    <t>Pol12</t>
  </si>
  <si>
    <t>ks</t>
  </si>
  <si>
    <t>Podpěra vedení pro svody po fasádě do zateplení</t>
  </si>
  <si>
    <t>Pol11</t>
  </si>
  <si>
    <t>15</t>
  </si>
  <si>
    <t>Podpěra vedení pro svody po okapu</t>
  </si>
  <si>
    <t>Pol10</t>
  </si>
  <si>
    <t>14</t>
  </si>
  <si>
    <t>Podpěra vedení pro šikmé plechové střechy</t>
  </si>
  <si>
    <t>Pol9</t>
  </si>
  <si>
    <t>13</t>
  </si>
  <si>
    <t>Podpěra vedení pro ploché střechy s balastní záteží</t>
  </si>
  <si>
    <t>Pol8</t>
  </si>
  <si>
    <t>12</t>
  </si>
  <si>
    <t>Jímací tyč 2,0 m, včetně izolačních tyčí 2 ks a podružný materiál k uchycení ke komínu</t>
  </si>
  <si>
    <t>Pol7</t>
  </si>
  <si>
    <t>11</t>
  </si>
  <si>
    <t>Jímač z ohnutého drátu 0,75 m</t>
  </si>
  <si>
    <t>Pol6</t>
  </si>
  <si>
    <t>10</t>
  </si>
  <si>
    <t>Svorka připojovací</t>
  </si>
  <si>
    <t>Pol5</t>
  </si>
  <si>
    <t>9</t>
  </si>
  <si>
    <t>8</t>
  </si>
  <si>
    <t>Svorka spojovací drát-drát</t>
  </si>
  <si>
    <t>Pol4</t>
  </si>
  <si>
    <t>6</t>
  </si>
  <si>
    <t>m</t>
  </si>
  <si>
    <t>Stávající drát - zpětná montáž</t>
  </si>
  <si>
    <t>Pol3</t>
  </si>
  <si>
    <t>7</t>
  </si>
  <si>
    <t>Podpěra vedení pro šikmé plechové střechy na hřebenu</t>
  </si>
  <si>
    <t>Pol2</t>
  </si>
  <si>
    <t>2</t>
  </si>
  <si>
    <t>Drát AlMgSi 8 mm, polotvrdý</t>
  </si>
  <si>
    <t>Pol1</t>
  </si>
  <si>
    <t>5</t>
  </si>
  <si>
    <t>0</t>
  </si>
  <si>
    <t>D</t>
  </si>
  <si>
    <t>Bleskosvod</t>
  </si>
  <si>
    <t>D1</t>
  </si>
  <si>
    <t>True</t>
  </si>
  <si>
    <t>VV</t>
  </si>
  <si>
    <t>"specifikace dle PD, OST/07"3</t>
  </si>
  <si>
    <t>-2008970470</t>
  </si>
  <si>
    <t>M</t>
  </si>
  <si>
    <t>kus</t>
  </si>
  <si>
    <t>svítidlo exteriérové vestavné orientační LED kruhové do 100mm s pohybovým čidlem</t>
  </si>
  <si>
    <t>34845013</t>
  </si>
  <si>
    <t>2010303534</t>
  </si>
  <si>
    <t>Montáž svítidlo LED exteriérové přisazené nástěnné hranaté nebo kruhové se zapojením vodičů</t>
  </si>
  <si>
    <t>741372063</t>
  </si>
  <si>
    <t>3</t>
  </si>
  <si>
    <t>"včetně nutné úpravy kotev pro zateplení"2</t>
  </si>
  <si>
    <t>-1592465388</t>
  </si>
  <si>
    <t>Demontáž a následná zpětná montáž elektrozařízení na fasádě</t>
  </si>
  <si>
    <t>741371900.01</t>
  </si>
  <si>
    <t>-1681420106</t>
  </si>
  <si>
    <t>Demontáž svítidla exteriérového s integrovaným zdrojem LED přisazeného nástěnného bez zachování funkčnosti</t>
  </si>
  <si>
    <t>741371900</t>
  </si>
  <si>
    <t>Elektroinstalace - silnoproud</t>
  </si>
  <si>
    <t>741</t>
  </si>
  <si>
    <t>-1</t>
  </si>
  <si>
    <t>Suť Celkem [t]</t>
  </si>
  <si>
    <t>J. suť [t]</t>
  </si>
  <si>
    <t>Hmotnost celkem [t]</t>
  </si>
  <si>
    <t>J. hmotnost [t]</t>
  </si>
  <si>
    <t>Nh celkem [h]</t>
  </si>
  <si>
    <t>J. Nh [h]</t>
  </si>
  <si>
    <t>DPH</t>
  </si>
  <si>
    <t>Cena celkem [CZK]</t>
  </si>
  <si>
    <t>J.cena [CZK]</t>
  </si>
  <si>
    <t>Množství</t>
  </si>
  <si>
    <t>MJ</t>
  </si>
  <si>
    <t>Popis</t>
  </si>
  <si>
    <t>Kód</t>
  </si>
  <si>
    <t>Typ</t>
  </si>
  <si>
    <t>PČ</t>
  </si>
  <si>
    <t>Stavba:</t>
  </si>
  <si>
    <t>Rozpočet:</t>
  </si>
  <si>
    <t>Položkový soupis prací a dodávek</t>
  </si>
  <si>
    <t>MŠ Pod Špilberkem, Brno, Úvoz 9a – zateplení fasády a výměna vnějších otvorových výplní</t>
  </si>
  <si>
    <t>2/ Elektroinstalace - silnoproud + bleskosvod</t>
  </si>
  <si>
    <t>Celkem bez DPH</t>
  </si>
  <si>
    <t>Cenová soustava: ÚRS, 1. pololetí 2025               Soutež na zhotovitele: 03/2026                 Realizace stavby: 27.06. - 02.11.2026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</si>
</sst>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,##0.000"/>
  </numFmts>
  <fonts count="17" x14ac:knownFonts="1">
    <font>
      <sz val="8"/>
      <name val="Arial CE"/>
      <family val="2"/>
    </font>
    <font>
      <sz val="9"/>
      <name val="Arial CE"/>
    </font>
    <font>
      <sz val="9"/>
      <color rgb="FF969696"/>
      <name val="Arial CE"/>
    </font>
    <font>
      <sz val="8"/>
      <color rgb="FF003366"/>
      <name val="Arial CE"/>
    </font>
    <font>
      <sz val="12"/>
      <color rgb="FF003366"/>
      <name val="Arial CE"/>
    </font>
    <font>
      <sz val="8"/>
      <color rgb="FF505050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8"/>
      <name val="Arial CE"/>
    </font>
    <font>
      <sz val="8"/>
      <color rgb="FF960000"/>
      <name val="Arial CE"/>
    </font>
    <font>
      <b/>
      <sz val="12"/>
      <name val="Arial CE"/>
      <family val="2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sz val="9"/>
      <name val="Arial CE"/>
      <family val="2"/>
    </font>
    <font>
      <i/>
      <sz val="9"/>
      <name val="Arial CE"/>
      <family val="2"/>
    </font>
    <font>
      <b/>
      <sz val="12"/>
      <color rgb="FF003366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/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4" fontId="1" fillId="0" borderId="2" xfId="0" applyNumberFormat="1" applyFont="1" applyBorder="1" applyAlignment="1" applyProtection="1">
      <alignment vertical="center"/>
    </xf>
    <xf numFmtId="4" fontId="1" fillId="2" borderId="2" xfId="0" applyNumberFormat="1" applyFont="1" applyFill="1" applyBorder="1" applyAlignment="1" applyProtection="1">
      <alignment vertical="center"/>
      <protection locked="0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left" vertical="center" wrapText="1"/>
    </xf>
    <xf numFmtId="49" fontId="1" fillId="0" borderId="2" xfId="0" applyNumberFormat="1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center" vertical="center"/>
    </xf>
    <xf numFmtId="164" fontId="2" fillId="0" borderId="3" xfId="0" applyNumberFormat="1" applyFont="1" applyBorder="1" applyAlignment="1" applyProtection="1">
      <alignment vertical="center"/>
    </xf>
    <xf numFmtId="164" fontId="2" fillId="0" borderId="0" xfId="0" applyNumberFormat="1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165" fontId="1" fillId="0" borderId="2" xfId="0" applyNumberFormat="1" applyFont="1" applyBorder="1" applyAlignment="1" applyProtection="1">
      <alignment vertical="center"/>
    </xf>
    <xf numFmtId="0" fontId="3" fillId="0" borderId="0" xfId="0" applyFont="1" applyAlignment="1"/>
    <xf numFmtId="4" fontId="3" fillId="0" borderId="0" xfId="0" applyNumberFormat="1" applyFont="1" applyAlignment="1">
      <alignment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64" fontId="3" fillId="0" borderId="3" xfId="0" applyNumberFormat="1" applyFont="1" applyBorder="1" applyAlignment="1" applyProtection="1"/>
    <xf numFmtId="0" fontId="3" fillId="0" borderId="0" xfId="0" applyFont="1" applyBorder="1" applyAlignment="1" applyProtection="1"/>
    <xf numFmtId="164" fontId="3" fillId="0" borderId="0" xfId="0" applyNumberFormat="1" applyFont="1" applyBorder="1" applyAlignment="1" applyProtection="1"/>
    <xf numFmtId="0" fontId="3" fillId="0" borderId="1" xfId="0" applyFont="1" applyBorder="1" applyAlignment="1"/>
    <xf numFmtId="0" fontId="3" fillId="0" borderId="0" xfId="0" applyFont="1" applyAlignment="1" applyProtection="1"/>
    <xf numFmtId="4" fontId="4" fillId="0" borderId="0" xfId="0" applyNumberFormat="1" applyFont="1" applyAlignment="1" applyProtection="1"/>
    <xf numFmtId="0" fontId="3" fillId="0" borderId="0" xfId="0" applyFont="1" applyAlignment="1" applyProtection="1">
      <protection locked="0"/>
    </xf>
    <xf numFmtId="0" fontId="4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1" xfId="0" applyFont="1" applyBorder="1" applyAlignment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165" fontId="5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7" fillId="0" borderId="0" xfId="0" applyFont="1" applyBorder="1" applyAlignment="1" applyProtection="1">
      <alignment horizontal="center" vertical="center"/>
    </xf>
    <xf numFmtId="0" fontId="8" fillId="0" borderId="1" xfId="0" applyFont="1" applyBorder="1" applyAlignment="1">
      <alignment vertical="center"/>
    </xf>
    <xf numFmtId="4" fontId="7" fillId="0" borderId="2" xfId="0" applyNumberFormat="1" applyFont="1" applyBorder="1" applyAlignment="1" applyProtection="1">
      <alignment vertical="center"/>
    </xf>
    <xf numFmtId="4" fontId="7" fillId="2" borderId="2" xfId="0" applyNumberFormat="1" applyFont="1" applyFill="1" applyBorder="1" applyAlignment="1" applyProtection="1">
      <alignment vertical="center"/>
      <protection locked="0"/>
    </xf>
    <xf numFmtId="165" fontId="7" fillId="0" borderId="2" xfId="0" applyNumberFormat="1" applyFont="1" applyBorder="1" applyAlignment="1" applyProtection="1">
      <alignment vertical="center"/>
    </xf>
    <xf numFmtId="0" fontId="7" fillId="0" borderId="2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left" vertical="center" wrapText="1"/>
    </xf>
    <xf numFmtId="49" fontId="7" fillId="0" borderId="2" xfId="0" applyNumberFormat="1" applyFont="1" applyBorder="1" applyAlignment="1" applyProtection="1">
      <alignment horizontal="left" vertical="center" wrapText="1"/>
    </xf>
    <xf numFmtId="0" fontId="7" fillId="0" borderId="2" xfId="0" applyFont="1" applyBorder="1" applyAlignment="1" applyProtection="1">
      <alignment horizontal="center" vertical="center"/>
    </xf>
    <xf numFmtId="4" fontId="9" fillId="0" borderId="0" xfId="0" applyNumberFormat="1" applyFont="1" applyAlignment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 wrapText="1"/>
    </xf>
    <xf numFmtId="0" fontId="1" fillId="3" borderId="7" xfId="0" applyFon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0" xfId="0" applyFont="1" applyBorder="1" applyAlignment="1" applyProtection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vertical="center"/>
    </xf>
    <xf numFmtId="0" fontId="0" fillId="0" borderId="9" xfId="0" applyBorder="1" applyAlignment="1">
      <alignment vertical="center"/>
    </xf>
    <xf numFmtId="0" fontId="12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13" fillId="4" borderId="11" xfId="0" applyFont="1" applyFill="1" applyBorder="1" applyAlignment="1" applyProtection="1">
      <alignment vertical="center"/>
    </xf>
    <xf numFmtId="0" fontId="12" fillId="4" borderId="11" xfId="0" applyFont="1" applyFill="1" applyBorder="1" applyAlignment="1" applyProtection="1">
      <alignment vertical="center"/>
    </xf>
    <xf numFmtId="0" fontId="13" fillId="5" borderId="9" xfId="0" applyFont="1" applyFill="1" applyBorder="1" applyAlignment="1" applyProtection="1">
      <alignment vertical="center"/>
    </xf>
    <xf numFmtId="0" fontId="0" fillId="5" borderId="9" xfId="0" applyFill="1" applyBorder="1" applyAlignment="1">
      <alignment vertical="center"/>
    </xf>
    <xf numFmtId="0" fontId="0" fillId="4" borderId="11" xfId="0" applyFill="1" applyBorder="1" applyAlignment="1">
      <alignment vertical="center"/>
    </xf>
    <xf numFmtId="0" fontId="0" fillId="4" borderId="12" xfId="0" applyFont="1" applyFill="1" applyBorder="1" applyAlignment="1" applyProtection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Border="1" applyAlignment="1" applyProtection="1">
      <alignment vertical="center"/>
    </xf>
    <xf numFmtId="0" fontId="15" fillId="5" borderId="0" xfId="0" applyFont="1" applyFill="1" applyBorder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1" xfId="0" applyFont="1" applyBorder="1" applyAlignment="1">
      <alignment vertical="center"/>
    </xf>
    <xf numFmtId="0" fontId="1" fillId="0" borderId="0" xfId="0" applyFont="1" applyBorder="1" applyAlignment="1" applyProtection="1">
      <alignment horizontal="center" vertical="center"/>
    </xf>
    <xf numFmtId="49" fontId="1" fillId="0" borderId="0" xfId="0" applyNumberFormat="1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center" vertical="center" wrapText="1"/>
    </xf>
    <xf numFmtId="4" fontId="1" fillId="0" borderId="0" xfId="0" applyNumberFormat="1" applyFont="1" applyBorder="1" applyAlignment="1" applyProtection="1">
      <alignment vertical="center"/>
    </xf>
    <xf numFmtId="165" fontId="1" fillId="5" borderId="0" xfId="0" applyNumberFormat="1" applyFont="1" applyFill="1" applyBorder="1" applyAlignment="1" applyProtection="1">
      <alignment vertical="center"/>
      <protection locked="0"/>
    </xf>
    <xf numFmtId="4" fontId="1" fillId="5" borderId="0" xfId="0" applyNumberFormat="1" applyFont="1" applyFill="1" applyBorder="1" applyAlignment="1" applyProtection="1">
      <alignment vertical="center"/>
      <protection locked="0"/>
    </xf>
    <xf numFmtId="49" fontId="12" fillId="0" borderId="9" xfId="0" applyNumberFormat="1" applyFont="1" applyBorder="1" applyAlignment="1" applyProtection="1">
      <alignment horizontal="left" vertical="center" indent="1"/>
    </xf>
    <xf numFmtId="49" fontId="12" fillId="4" borderId="11" xfId="0" applyNumberFormat="1" applyFont="1" applyFill="1" applyBorder="1" applyAlignment="1" applyProtection="1">
      <alignment horizontal="left" vertical="center" indent="1"/>
    </xf>
    <xf numFmtId="0" fontId="0" fillId="5" borderId="13" xfId="0" applyFont="1" applyFill="1" applyBorder="1" applyAlignment="1" applyProtection="1">
      <alignment vertical="center"/>
    </xf>
    <xf numFmtId="0" fontId="11" fillId="0" borderId="0" xfId="0" applyFont="1" applyBorder="1" applyAlignment="1" applyProtection="1">
      <alignment horizontal="center"/>
    </xf>
    <xf numFmtId="0" fontId="11" fillId="0" borderId="11" xfId="0" applyFont="1" applyBorder="1" applyAlignment="1" applyProtection="1">
      <alignment horizontal="center"/>
    </xf>
    <xf numFmtId="0" fontId="16" fillId="0" borderId="0" xfId="0" applyFont="1" applyAlignment="1" applyProtection="1">
      <alignment horizontal="left" vertical="center"/>
    </xf>
    <xf numFmtId="164" fontId="10" fillId="0" borderId="5" xfId="0" applyNumberFormat="1" applyFont="1" applyBorder="1" applyAlignment="1" applyProtection="1">
      <alignment vertical="center"/>
    </xf>
    <xf numFmtId="164" fontId="10" fillId="0" borderId="4" xfId="0" applyNumberFormat="1" applyFont="1" applyBorder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7"/>
  <sheetViews>
    <sheetView showGridLines="0" tabSelected="1" view="pageBreakPreview" topLeftCell="A19" zoomScaleNormal="100" zoomScaleSheetLayoutView="100" workbookViewId="0">
      <selection activeCell="F12" sqref="F12"/>
    </sheetView>
  </sheetViews>
  <sheetFormatPr defaultRowHeight="10.199999999999999" x14ac:dyDescent="0.2"/>
  <cols>
    <col min="1" max="1" width="4.5703125" customWidth="1"/>
    <col min="2" max="2" width="1.140625" style="65" customWidth="1"/>
    <col min="3" max="3" width="4.85546875" customWidth="1"/>
    <col min="4" max="4" width="6" customWidth="1"/>
    <col min="5" max="5" width="17.140625" customWidth="1"/>
    <col min="6" max="6" width="56.4257812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9.28515625" customWidth="1"/>
    <col min="13" max="18" width="14.140625" customWidth="1"/>
  </cols>
  <sheetData>
    <row r="1" spans="1:38" s="76" customFormat="1" ht="14.4" customHeight="1" x14ac:dyDescent="0.2">
      <c r="B1" s="77"/>
      <c r="C1" s="78" t="s">
        <v>131</v>
      </c>
      <c r="D1" s="79"/>
      <c r="F1" s="79"/>
      <c r="G1" s="78"/>
      <c r="H1" s="79"/>
      <c r="I1" s="79"/>
      <c r="J1" s="79"/>
      <c r="K1" s="80"/>
    </row>
    <row r="2" spans="1:38" s="1" customFormat="1" ht="18" customHeight="1" thickBot="1" x14ac:dyDescent="0.35">
      <c r="A2" s="2"/>
      <c r="B2" s="91" t="s">
        <v>127</v>
      </c>
      <c r="C2" s="92"/>
      <c r="D2" s="92"/>
      <c r="E2" s="92"/>
      <c r="F2" s="92"/>
      <c r="G2" s="92"/>
      <c r="H2" s="92"/>
      <c r="I2" s="92"/>
      <c r="J2" s="92"/>
      <c r="K2" s="66"/>
      <c r="Q2" s="2"/>
      <c r="R2" s="2"/>
    </row>
    <row r="3" spans="1:38" s="1" customFormat="1" ht="19.8" customHeight="1" x14ac:dyDescent="0.2">
      <c r="A3" s="2"/>
      <c r="B3" s="90"/>
      <c r="C3" s="72" t="s">
        <v>125</v>
      </c>
      <c r="D3" s="73"/>
      <c r="E3" s="88" t="s">
        <v>128</v>
      </c>
      <c r="F3" s="67"/>
      <c r="G3" s="68"/>
      <c r="H3" s="68"/>
      <c r="I3" s="68"/>
      <c r="J3" s="69"/>
      <c r="K3" s="66"/>
      <c r="Q3" s="2"/>
      <c r="R3" s="2"/>
    </row>
    <row r="4" spans="1:38" s="1" customFormat="1" ht="19.8" customHeight="1" thickBot="1" x14ac:dyDescent="0.25">
      <c r="A4" s="2"/>
      <c r="B4" s="90"/>
      <c r="C4" s="70" t="s">
        <v>126</v>
      </c>
      <c r="D4" s="74"/>
      <c r="E4" s="89" t="s">
        <v>129</v>
      </c>
      <c r="F4" s="74"/>
      <c r="G4" s="71"/>
      <c r="H4" s="71"/>
      <c r="I4" s="71"/>
      <c r="J4" s="75"/>
      <c r="K4" s="66"/>
      <c r="Q4" s="2"/>
      <c r="R4" s="2"/>
    </row>
    <row r="5" spans="1:38" s="1" customFormat="1" ht="10.35" customHeight="1" x14ac:dyDescent="0.2">
      <c r="A5" s="2"/>
      <c r="B5" s="15"/>
      <c r="C5" s="54"/>
      <c r="D5" s="54"/>
      <c r="E5" s="54"/>
      <c r="F5" s="54"/>
      <c r="G5" s="54"/>
      <c r="H5" s="54"/>
      <c r="I5" s="54"/>
      <c r="J5" s="54"/>
      <c r="K5" s="63"/>
      <c r="Q5" s="2"/>
      <c r="R5" s="2"/>
    </row>
    <row r="6" spans="1:38" s="55" customFormat="1" ht="29.25" customHeight="1" x14ac:dyDescent="0.2">
      <c r="A6" s="56"/>
      <c r="B6" s="64"/>
      <c r="C6" s="62" t="s">
        <v>124</v>
      </c>
      <c r="D6" s="61" t="s">
        <v>123</v>
      </c>
      <c r="E6" s="61" t="s">
        <v>122</v>
      </c>
      <c r="F6" s="61" t="s">
        <v>121</v>
      </c>
      <c r="G6" s="61" t="s">
        <v>120</v>
      </c>
      <c r="H6" s="61" t="s">
        <v>119</v>
      </c>
      <c r="I6" s="61" t="s">
        <v>118</v>
      </c>
      <c r="J6" s="60" t="s">
        <v>117</v>
      </c>
      <c r="K6" s="59"/>
      <c r="L6" s="58" t="s">
        <v>116</v>
      </c>
      <c r="M6" s="58" t="s">
        <v>115</v>
      </c>
      <c r="N6" s="58" t="s">
        <v>114</v>
      </c>
      <c r="O6" s="58" t="s">
        <v>113</v>
      </c>
      <c r="P6" s="58" t="s">
        <v>112</v>
      </c>
      <c r="Q6" s="58" t="s">
        <v>111</v>
      </c>
      <c r="R6" s="57" t="s">
        <v>110</v>
      </c>
    </row>
    <row r="7" spans="1:38" s="18" customFormat="1" ht="25.95" customHeight="1" x14ac:dyDescent="0.25">
      <c r="B7" s="23"/>
      <c r="C7" s="26"/>
      <c r="D7" s="30" t="s">
        <v>85</v>
      </c>
      <c r="E7" s="29" t="s">
        <v>108</v>
      </c>
      <c r="F7" s="29" t="s">
        <v>107</v>
      </c>
      <c r="G7" s="26"/>
      <c r="H7" s="26"/>
      <c r="I7" s="28"/>
      <c r="J7" s="27">
        <f>SUM(J8:J12)</f>
        <v>0</v>
      </c>
      <c r="K7" s="25"/>
      <c r="L7" s="23"/>
      <c r="M7" s="23"/>
      <c r="N7" s="24">
        <f>SUM(N8:N13)</f>
        <v>0</v>
      </c>
      <c r="O7" s="23"/>
      <c r="P7" s="24">
        <f>SUM(P8:P13)</f>
        <v>9.6000000000000013E-4</v>
      </c>
      <c r="Q7" s="23"/>
      <c r="R7" s="22">
        <f>SUM(R8:R13)</f>
        <v>5.0000000000000001E-3</v>
      </c>
      <c r="T7" s="20" t="s">
        <v>80</v>
      </c>
      <c r="V7" s="21" t="s">
        <v>85</v>
      </c>
      <c r="W7" s="21" t="s">
        <v>84</v>
      </c>
      <c r="AA7" s="20" t="s">
        <v>3</v>
      </c>
      <c r="AJ7" s="19">
        <f>SUM(AJ8:AJ13)</f>
        <v>0</v>
      </c>
    </row>
    <row r="8" spans="1:38" s="1" customFormat="1" ht="25.8" customHeight="1" x14ac:dyDescent="0.2">
      <c r="A8" s="2"/>
      <c r="B8" s="15"/>
      <c r="C8" s="12" t="s">
        <v>2</v>
      </c>
      <c r="D8" s="12" t="s">
        <v>4</v>
      </c>
      <c r="E8" s="11" t="s">
        <v>106</v>
      </c>
      <c r="F8" s="10" t="s">
        <v>105</v>
      </c>
      <c r="G8" s="9" t="s">
        <v>93</v>
      </c>
      <c r="H8" s="17">
        <v>3</v>
      </c>
      <c r="I8" s="8"/>
      <c r="J8" s="7">
        <f>ROUND(I8*H8,2)</f>
        <v>0</v>
      </c>
      <c r="K8" s="3"/>
      <c r="L8" s="16" t="s">
        <v>5</v>
      </c>
      <c r="M8" s="15"/>
      <c r="N8" s="14">
        <f>M8*H8</f>
        <v>0</v>
      </c>
      <c r="O8" s="14">
        <v>0</v>
      </c>
      <c r="P8" s="14">
        <f>O8*H8</f>
        <v>0</v>
      </c>
      <c r="Q8" s="14">
        <v>1E-3</v>
      </c>
      <c r="R8" s="13">
        <f>Q8*H8</f>
        <v>3.0000000000000001E-3</v>
      </c>
      <c r="T8" s="4" t="s">
        <v>1</v>
      </c>
      <c r="V8" s="4" t="s">
        <v>4</v>
      </c>
      <c r="W8" s="4" t="s">
        <v>2</v>
      </c>
      <c r="AA8" s="5" t="s">
        <v>3</v>
      </c>
      <c r="AD8" s="6">
        <f>IF(L8="základní",J8,0)</f>
        <v>0</v>
      </c>
      <c r="AE8" s="6">
        <f>IF(L8="snížená",J8,0)</f>
        <v>0</v>
      </c>
      <c r="AF8" s="6">
        <f>IF(L8="zákl. přenesená",J8,0)</f>
        <v>0</v>
      </c>
      <c r="AG8" s="6">
        <f>IF(L8="sníž. přenesená",J8,0)</f>
        <v>0</v>
      </c>
      <c r="AH8" s="6">
        <f>IF(L8="nulová",J8,0)</f>
        <v>0</v>
      </c>
      <c r="AI8" s="5" t="s">
        <v>2</v>
      </c>
      <c r="AJ8" s="6">
        <f>ROUND(I8*H8,2)</f>
        <v>0</v>
      </c>
      <c r="AK8" s="5" t="s">
        <v>1</v>
      </c>
      <c r="AL8" s="4" t="s">
        <v>104</v>
      </c>
    </row>
    <row r="9" spans="1:38" s="1" customFormat="1" ht="24.15" customHeight="1" x14ac:dyDescent="0.2">
      <c r="A9" s="2"/>
      <c r="B9" s="15"/>
      <c r="C9" s="12" t="s">
        <v>80</v>
      </c>
      <c r="D9" s="12" t="s">
        <v>4</v>
      </c>
      <c r="E9" s="11" t="s">
        <v>103</v>
      </c>
      <c r="F9" s="10" t="s">
        <v>102</v>
      </c>
      <c r="G9" s="9" t="s">
        <v>93</v>
      </c>
      <c r="H9" s="17">
        <v>2</v>
      </c>
      <c r="I9" s="8"/>
      <c r="J9" s="7">
        <f>ROUND(I9*H9,2)</f>
        <v>0</v>
      </c>
      <c r="K9" s="3"/>
      <c r="L9" s="16" t="s">
        <v>5</v>
      </c>
      <c r="M9" s="15"/>
      <c r="N9" s="14">
        <f>M9*H9</f>
        <v>0</v>
      </c>
      <c r="O9" s="14">
        <v>0</v>
      </c>
      <c r="P9" s="14">
        <f>O9*H9</f>
        <v>0</v>
      </c>
      <c r="Q9" s="14">
        <v>1E-3</v>
      </c>
      <c r="R9" s="13">
        <f>Q9*H9</f>
        <v>2E-3</v>
      </c>
      <c r="T9" s="4" t="s">
        <v>1</v>
      </c>
      <c r="V9" s="4" t="s">
        <v>4</v>
      </c>
      <c r="W9" s="4" t="s">
        <v>2</v>
      </c>
      <c r="AA9" s="5" t="s">
        <v>3</v>
      </c>
      <c r="AD9" s="6">
        <f>IF(L9="základní",J9,0)</f>
        <v>0</v>
      </c>
      <c r="AE9" s="6">
        <f>IF(L9="snížená",J9,0)</f>
        <v>0</v>
      </c>
      <c r="AF9" s="6">
        <f>IF(L9="zákl. přenesená",J9,0)</f>
        <v>0</v>
      </c>
      <c r="AG9" s="6">
        <f>IF(L9="sníž. přenesená",J9,0)</f>
        <v>0</v>
      </c>
      <c r="AH9" s="6">
        <f>IF(L9="nulová",J9,0)</f>
        <v>0</v>
      </c>
      <c r="AI9" s="5" t="s">
        <v>2</v>
      </c>
      <c r="AJ9" s="6">
        <f>ROUND(I9*H9,2)</f>
        <v>0</v>
      </c>
      <c r="AK9" s="5" t="s">
        <v>1</v>
      </c>
      <c r="AL9" s="4" t="s">
        <v>101</v>
      </c>
    </row>
    <row r="10" spans="1:38" s="31" customFormat="1" x14ac:dyDescent="0.2">
      <c r="B10" s="34"/>
      <c r="C10" s="36"/>
      <c r="D10" s="41" t="s">
        <v>89</v>
      </c>
      <c r="E10" s="40" t="s">
        <v>6</v>
      </c>
      <c r="F10" s="39" t="s">
        <v>100</v>
      </c>
      <c r="G10" s="36"/>
      <c r="H10" s="38">
        <v>2</v>
      </c>
      <c r="I10" s="37"/>
      <c r="J10" s="36"/>
      <c r="K10" s="35"/>
      <c r="L10" s="34"/>
      <c r="M10" s="34"/>
      <c r="N10" s="34"/>
      <c r="O10" s="34"/>
      <c r="P10" s="34"/>
      <c r="Q10" s="34"/>
      <c r="R10" s="33"/>
      <c r="V10" s="32" t="s">
        <v>89</v>
      </c>
      <c r="W10" s="32" t="s">
        <v>2</v>
      </c>
      <c r="X10" s="31" t="s">
        <v>80</v>
      </c>
      <c r="Y10" s="31" t="s">
        <v>88</v>
      </c>
      <c r="Z10" s="31" t="s">
        <v>2</v>
      </c>
      <c r="AA10" s="32" t="s">
        <v>3</v>
      </c>
    </row>
    <row r="11" spans="1:38" s="1" customFormat="1" ht="25.8" customHeight="1" x14ac:dyDescent="0.2">
      <c r="A11" s="2"/>
      <c r="B11" s="15"/>
      <c r="C11" s="12" t="s">
        <v>99</v>
      </c>
      <c r="D11" s="12" t="s">
        <v>4</v>
      </c>
      <c r="E11" s="11" t="s">
        <v>98</v>
      </c>
      <c r="F11" s="10" t="s">
        <v>97</v>
      </c>
      <c r="G11" s="9" t="s">
        <v>93</v>
      </c>
      <c r="H11" s="17">
        <v>3</v>
      </c>
      <c r="I11" s="8"/>
      <c r="J11" s="7">
        <f>ROUND(I11*H11,2)</f>
        <v>0</v>
      </c>
      <c r="K11" s="3"/>
      <c r="L11" s="16" t="s">
        <v>5</v>
      </c>
      <c r="M11" s="15"/>
      <c r="N11" s="14">
        <f>M11*H11</f>
        <v>0</v>
      </c>
      <c r="O11" s="14">
        <v>0</v>
      </c>
      <c r="P11" s="14">
        <f>O11*H11</f>
        <v>0</v>
      </c>
      <c r="Q11" s="14">
        <v>0</v>
      </c>
      <c r="R11" s="13">
        <f>Q11*H11</f>
        <v>0</v>
      </c>
      <c r="T11" s="4" t="s">
        <v>1</v>
      </c>
      <c r="V11" s="4" t="s">
        <v>4</v>
      </c>
      <c r="W11" s="4" t="s">
        <v>2</v>
      </c>
      <c r="AA11" s="5" t="s">
        <v>3</v>
      </c>
      <c r="AD11" s="6">
        <f>IF(L11="základní",J11,0)</f>
        <v>0</v>
      </c>
      <c r="AE11" s="6">
        <f>IF(L11="snížená",J11,0)</f>
        <v>0</v>
      </c>
      <c r="AF11" s="6">
        <f>IF(L11="zákl. přenesená",J11,0)</f>
        <v>0</v>
      </c>
      <c r="AG11" s="6">
        <f>IF(L11="sníž. přenesená",J11,0)</f>
        <v>0</v>
      </c>
      <c r="AH11" s="6">
        <f>IF(L11="nulová",J11,0)</f>
        <v>0</v>
      </c>
      <c r="AI11" s="5" t="s">
        <v>2</v>
      </c>
      <c r="AJ11" s="6">
        <f>ROUND(I11*H11,2)</f>
        <v>0</v>
      </c>
      <c r="AK11" s="5" t="s">
        <v>1</v>
      </c>
      <c r="AL11" s="4" t="s">
        <v>96</v>
      </c>
    </row>
    <row r="12" spans="1:38" s="1" customFormat="1" ht="24.15" customHeight="1" x14ac:dyDescent="0.2">
      <c r="A12" s="2"/>
      <c r="B12" s="15"/>
      <c r="C12" s="50" t="s">
        <v>12</v>
      </c>
      <c r="D12" s="50" t="s">
        <v>92</v>
      </c>
      <c r="E12" s="49" t="s">
        <v>95</v>
      </c>
      <c r="F12" s="48" t="s">
        <v>94</v>
      </c>
      <c r="G12" s="47" t="s">
        <v>93</v>
      </c>
      <c r="H12" s="46">
        <v>3</v>
      </c>
      <c r="I12" s="45"/>
      <c r="J12" s="44">
        <f>ROUND(I12*H12,2)</f>
        <v>0</v>
      </c>
      <c r="K12" s="43"/>
      <c r="L12" s="42" t="s">
        <v>5</v>
      </c>
      <c r="M12" s="15"/>
      <c r="N12" s="14">
        <f>M12*H12</f>
        <v>0</v>
      </c>
      <c r="O12" s="14">
        <v>3.2000000000000003E-4</v>
      </c>
      <c r="P12" s="14">
        <f>O12*H12</f>
        <v>9.6000000000000013E-4</v>
      </c>
      <c r="Q12" s="14">
        <v>0</v>
      </c>
      <c r="R12" s="13">
        <f>Q12*H12</f>
        <v>0</v>
      </c>
      <c r="T12" s="4" t="s">
        <v>30</v>
      </c>
      <c r="V12" s="4" t="s">
        <v>92</v>
      </c>
      <c r="W12" s="4" t="s">
        <v>2</v>
      </c>
      <c r="AA12" s="5" t="s">
        <v>3</v>
      </c>
      <c r="AD12" s="6">
        <f>IF(L12="základní",J12,0)</f>
        <v>0</v>
      </c>
      <c r="AE12" s="6">
        <f>IF(L12="snížená",J12,0)</f>
        <v>0</v>
      </c>
      <c r="AF12" s="6">
        <f>IF(L12="zákl. přenesená",J12,0)</f>
        <v>0</v>
      </c>
      <c r="AG12" s="6">
        <f>IF(L12="sníž. přenesená",J12,0)</f>
        <v>0</v>
      </c>
      <c r="AH12" s="6">
        <f>IF(L12="nulová",J12,0)</f>
        <v>0</v>
      </c>
      <c r="AI12" s="5" t="s">
        <v>2</v>
      </c>
      <c r="AJ12" s="6">
        <f>ROUND(I12*H12,2)</f>
        <v>0</v>
      </c>
      <c r="AK12" s="5" t="s">
        <v>1</v>
      </c>
      <c r="AL12" s="4" t="s">
        <v>91</v>
      </c>
    </row>
    <row r="13" spans="1:38" s="31" customFormat="1" x14ac:dyDescent="0.2">
      <c r="B13" s="34"/>
      <c r="C13" s="36"/>
      <c r="D13" s="41" t="s">
        <v>89</v>
      </c>
      <c r="E13" s="40" t="s">
        <v>6</v>
      </c>
      <c r="F13" s="39" t="s">
        <v>90</v>
      </c>
      <c r="G13" s="36"/>
      <c r="H13" s="38">
        <v>3</v>
      </c>
      <c r="I13" s="37"/>
      <c r="J13" s="36"/>
      <c r="K13" s="35"/>
      <c r="L13" s="34"/>
      <c r="M13" s="34"/>
      <c r="N13" s="34"/>
      <c r="O13" s="34"/>
      <c r="P13" s="34"/>
      <c r="Q13" s="34"/>
      <c r="R13" s="33"/>
      <c r="V13" s="32" t="s">
        <v>89</v>
      </c>
      <c r="W13" s="32" t="s">
        <v>2</v>
      </c>
      <c r="X13" s="31" t="s">
        <v>80</v>
      </c>
      <c r="Y13" s="31" t="s">
        <v>88</v>
      </c>
      <c r="Z13" s="31" t="s">
        <v>2</v>
      </c>
      <c r="AA13" s="32" t="s">
        <v>3</v>
      </c>
    </row>
    <row r="14" spans="1:38" s="18" customFormat="1" ht="25.95" customHeight="1" x14ac:dyDescent="0.25">
      <c r="B14" s="23"/>
      <c r="C14" s="26"/>
      <c r="D14" s="30" t="s">
        <v>85</v>
      </c>
      <c r="E14" s="29" t="s">
        <v>87</v>
      </c>
      <c r="F14" s="29" t="s">
        <v>86</v>
      </c>
      <c r="G14" s="26"/>
      <c r="H14" s="26"/>
      <c r="I14" s="28"/>
      <c r="J14" s="27">
        <f>SUM(J15:J35)</f>
        <v>0</v>
      </c>
      <c r="K14" s="25"/>
      <c r="L14" s="23"/>
      <c r="M14" s="23"/>
      <c r="N14" s="24">
        <f>SUM(N15:N35)</f>
        <v>0</v>
      </c>
      <c r="O14" s="23"/>
      <c r="P14" s="24">
        <f>SUM(P15:P35)</f>
        <v>0</v>
      </c>
      <c r="Q14" s="23"/>
      <c r="R14" s="22">
        <f>SUM(R15:R35)</f>
        <v>0</v>
      </c>
      <c r="T14" s="20" t="s">
        <v>2</v>
      </c>
      <c r="V14" s="21" t="s">
        <v>85</v>
      </c>
      <c r="W14" s="21" t="s">
        <v>84</v>
      </c>
      <c r="AA14" s="20" t="s">
        <v>3</v>
      </c>
      <c r="AJ14" s="19">
        <f>SUM(AJ15:AJ35)</f>
        <v>0</v>
      </c>
    </row>
    <row r="15" spans="1:38" s="1" customFormat="1" ht="16.5" customHeight="1" x14ac:dyDescent="0.2">
      <c r="A15" s="2"/>
      <c r="B15" s="15"/>
      <c r="C15" s="12" t="s">
        <v>83</v>
      </c>
      <c r="D15" s="12" t="s">
        <v>4</v>
      </c>
      <c r="E15" s="11" t="s">
        <v>82</v>
      </c>
      <c r="F15" s="10" t="s">
        <v>81</v>
      </c>
      <c r="G15" s="9" t="s">
        <v>74</v>
      </c>
      <c r="H15" s="17">
        <v>96</v>
      </c>
      <c r="I15" s="8"/>
      <c r="J15" s="7">
        <f t="shared" ref="J15:J35" si="0">ROUND(I15*H15,2)</f>
        <v>0</v>
      </c>
      <c r="K15" s="3"/>
      <c r="L15" s="16" t="s">
        <v>5</v>
      </c>
      <c r="M15" s="15"/>
      <c r="N15" s="14">
        <f t="shared" ref="N15:N35" si="1">M15*H15</f>
        <v>0</v>
      </c>
      <c r="O15" s="14">
        <v>0</v>
      </c>
      <c r="P15" s="14">
        <f t="shared" ref="P15:P35" si="2">O15*H15</f>
        <v>0</v>
      </c>
      <c r="Q15" s="14">
        <v>0</v>
      </c>
      <c r="R15" s="13">
        <f t="shared" ref="R15:R35" si="3">Q15*H15</f>
        <v>0</v>
      </c>
      <c r="T15" s="4" t="s">
        <v>12</v>
      </c>
      <c r="V15" s="4" t="s">
        <v>4</v>
      </c>
      <c r="W15" s="4" t="s">
        <v>2</v>
      </c>
      <c r="AA15" s="5" t="s">
        <v>3</v>
      </c>
      <c r="AD15" s="6">
        <f t="shared" ref="AD15:AD35" si="4">IF(L15="základní",J15,0)</f>
        <v>0</v>
      </c>
      <c r="AE15" s="6">
        <f t="shared" ref="AE15:AE35" si="5">IF(L15="snížená",J15,0)</f>
        <v>0</v>
      </c>
      <c r="AF15" s="6">
        <f t="shared" ref="AF15:AF35" si="6">IF(L15="zákl. přenesená",J15,0)</f>
        <v>0</v>
      </c>
      <c r="AG15" s="6">
        <f t="shared" ref="AG15:AG35" si="7">IF(L15="sníž. přenesená",J15,0)</f>
        <v>0</v>
      </c>
      <c r="AH15" s="6">
        <f t="shared" ref="AH15:AH35" si="8">IF(L15="nulová",J15,0)</f>
        <v>0</v>
      </c>
      <c r="AI15" s="5" t="s">
        <v>2</v>
      </c>
      <c r="AJ15" s="6">
        <f t="shared" ref="AJ15:AJ35" si="9">ROUND(I15*H15,2)</f>
        <v>0</v>
      </c>
      <c r="AK15" s="5" t="s">
        <v>12</v>
      </c>
      <c r="AL15" s="4" t="s">
        <v>80</v>
      </c>
    </row>
    <row r="16" spans="1:38" s="1" customFormat="1" ht="16.5" customHeight="1" x14ac:dyDescent="0.2">
      <c r="A16" s="2"/>
      <c r="B16" s="15"/>
      <c r="C16" s="12" t="s">
        <v>73</v>
      </c>
      <c r="D16" s="12" t="s">
        <v>4</v>
      </c>
      <c r="E16" s="11" t="s">
        <v>79</v>
      </c>
      <c r="F16" s="10" t="s">
        <v>78</v>
      </c>
      <c r="G16" s="9" t="s">
        <v>48</v>
      </c>
      <c r="H16" s="17">
        <v>34</v>
      </c>
      <c r="I16" s="8"/>
      <c r="J16" s="7">
        <f t="shared" si="0"/>
        <v>0</v>
      </c>
      <c r="K16" s="3"/>
      <c r="L16" s="16" t="s">
        <v>5</v>
      </c>
      <c r="M16" s="15"/>
      <c r="N16" s="14">
        <f t="shared" si="1"/>
        <v>0</v>
      </c>
      <c r="O16" s="14">
        <v>0</v>
      </c>
      <c r="P16" s="14">
        <f t="shared" si="2"/>
        <v>0</v>
      </c>
      <c r="Q16" s="14">
        <v>0</v>
      </c>
      <c r="R16" s="13">
        <f t="shared" si="3"/>
        <v>0</v>
      </c>
      <c r="T16" s="4" t="s">
        <v>12</v>
      </c>
      <c r="V16" s="4" t="s">
        <v>4</v>
      </c>
      <c r="W16" s="4" t="s">
        <v>2</v>
      </c>
      <c r="AA16" s="5" t="s">
        <v>3</v>
      </c>
      <c r="AD16" s="6">
        <f t="shared" si="4"/>
        <v>0</v>
      </c>
      <c r="AE16" s="6">
        <f t="shared" si="5"/>
        <v>0</v>
      </c>
      <c r="AF16" s="6">
        <f t="shared" si="6"/>
        <v>0</v>
      </c>
      <c r="AG16" s="6">
        <f t="shared" si="7"/>
        <v>0</v>
      </c>
      <c r="AH16" s="6">
        <f t="shared" si="8"/>
        <v>0</v>
      </c>
      <c r="AI16" s="5" t="s">
        <v>2</v>
      </c>
      <c r="AJ16" s="6">
        <f t="shared" si="9"/>
        <v>0</v>
      </c>
      <c r="AK16" s="5" t="s">
        <v>12</v>
      </c>
      <c r="AL16" s="4" t="s">
        <v>12</v>
      </c>
    </row>
    <row r="17" spans="1:38" s="1" customFormat="1" ht="16.5" customHeight="1" x14ac:dyDescent="0.2">
      <c r="A17" s="2"/>
      <c r="B17" s="15"/>
      <c r="C17" s="12" t="s">
        <v>77</v>
      </c>
      <c r="D17" s="12" t="s">
        <v>4</v>
      </c>
      <c r="E17" s="11" t="s">
        <v>76</v>
      </c>
      <c r="F17" s="10" t="s">
        <v>75</v>
      </c>
      <c r="G17" s="9" t="s">
        <v>74</v>
      </c>
      <c r="H17" s="17">
        <v>68</v>
      </c>
      <c r="I17" s="8"/>
      <c r="J17" s="7">
        <f t="shared" si="0"/>
        <v>0</v>
      </c>
      <c r="K17" s="3"/>
      <c r="L17" s="16" t="s">
        <v>5</v>
      </c>
      <c r="M17" s="15"/>
      <c r="N17" s="14">
        <f t="shared" si="1"/>
        <v>0</v>
      </c>
      <c r="O17" s="14">
        <v>0</v>
      </c>
      <c r="P17" s="14">
        <f t="shared" si="2"/>
        <v>0</v>
      </c>
      <c r="Q17" s="14">
        <v>0</v>
      </c>
      <c r="R17" s="13">
        <f t="shared" si="3"/>
        <v>0</v>
      </c>
      <c r="T17" s="4" t="s">
        <v>12</v>
      </c>
      <c r="V17" s="4" t="s">
        <v>4</v>
      </c>
      <c r="W17" s="4" t="s">
        <v>2</v>
      </c>
      <c r="AA17" s="5" t="s">
        <v>3</v>
      </c>
      <c r="AD17" s="6">
        <f t="shared" si="4"/>
        <v>0</v>
      </c>
      <c r="AE17" s="6">
        <f t="shared" si="5"/>
        <v>0</v>
      </c>
      <c r="AF17" s="6">
        <f t="shared" si="6"/>
        <v>0</v>
      </c>
      <c r="AG17" s="6">
        <f t="shared" si="7"/>
        <v>0</v>
      </c>
      <c r="AH17" s="6">
        <f t="shared" si="8"/>
        <v>0</v>
      </c>
      <c r="AI17" s="5" t="s">
        <v>2</v>
      </c>
      <c r="AJ17" s="6">
        <f t="shared" si="9"/>
        <v>0</v>
      </c>
      <c r="AK17" s="5" t="s">
        <v>12</v>
      </c>
      <c r="AL17" s="4" t="s">
        <v>73</v>
      </c>
    </row>
    <row r="18" spans="1:38" s="1" customFormat="1" ht="16.5" customHeight="1" x14ac:dyDescent="0.2">
      <c r="A18" s="2"/>
      <c r="B18" s="15"/>
      <c r="C18" s="12" t="s">
        <v>70</v>
      </c>
      <c r="D18" s="12" t="s">
        <v>4</v>
      </c>
      <c r="E18" s="11" t="s">
        <v>72</v>
      </c>
      <c r="F18" s="10" t="s">
        <v>71</v>
      </c>
      <c r="G18" s="9" t="s">
        <v>48</v>
      </c>
      <c r="H18" s="17">
        <v>45</v>
      </c>
      <c r="I18" s="8"/>
      <c r="J18" s="7">
        <f t="shared" si="0"/>
        <v>0</v>
      </c>
      <c r="K18" s="3"/>
      <c r="L18" s="16" t="s">
        <v>5</v>
      </c>
      <c r="M18" s="15"/>
      <c r="N18" s="14">
        <f t="shared" si="1"/>
        <v>0</v>
      </c>
      <c r="O18" s="14">
        <v>0</v>
      </c>
      <c r="P18" s="14">
        <f t="shared" si="2"/>
        <v>0</v>
      </c>
      <c r="Q18" s="14">
        <v>0</v>
      </c>
      <c r="R18" s="13">
        <f t="shared" si="3"/>
        <v>0</v>
      </c>
      <c r="T18" s="4" t="s">
        <v>12</v>
      </c>
      <c r="V18" s="4" t="s">
        <v>4</v>
      </c>
      <c r="W18" s="4" t="s">
        <v>2</v>
      </c>
      <c r="AA18" s="5" t="s">
        <v>3</v>
      </c>
      <c r="AD18" s="6">
        <f t="shared" si="4"/>
        <v>0</v>
      </c>
      <c r="AE18" s="6">
        <f t="shared" si="5"/>
        <v>0</v>
      </c>
      <c r="AF18" s="6">
        <f t="shared" si="6"/>
        <v>0</v>
      </c>
      <c r="AG18" s="6">
        <f t="shared" si="7"/>
        <v>0</v>
      </c>
      <c r="AH18" s="6">
        <f t="shared" si="8"/>
        <v>0</v>
      </c>
      <c r="AI18" s="5" t="s">
        <v>2</v>
      </c>
      <c r="AJ18" s="6">
        <f t="shared" si="9"/>
        <v>0</v>
      </c>
      <c r="AK18" s="5" t="s">
        <v>12</v>
      </c>
      <c r="AL18" s="4" t="s">
        <v>70</v>
      </c>
    </row>
    <row r="19" spans="1:38" s="1" customFormat="1" ht="16.5" customHeight="1" x14ac:dyDescent="0.2">
      <c r="A19" s="2"/>
      <c r="B19" s="15"/>
      <c r="C19" s="12" t="s">
        <v>69</v>
      </c>
      <c r="D19" s="12" t="s">
        <v>4</v>
      </c>
      <c r="E19" s="11" t="s">
        <v>68</v>
      </c>
      <c r="F19" s="10" t="s">
        <v>67</v>
      </c>
      <c r="G19" s="9" t="s">
        <v>48</v>
      </c>
      <c r="H19" s="17">
        <v>25</v>
      </c>
      <c r="I19" s="8"/>
      <c r="J19" s="7">
        <f t="shared" si="0"/>
        <v>0</v>
      </c>
      <c r="K19" s="3"/>
      <c r="L19" s="16" t="s">
        <v>5</v>
      </c>
      <c r="M19" s="15"/>
      <c r="N19" s="14">
        <f t="shared" si="1"/>
        <v>0</v>
      </c>
      <c r="O19" s="14">
        <v>0</v>
      </c>
      <c r="P19" s="14">
        <f t="shared" si="2"/>
        <v>0</v>
      </c>
      <c r="Q19" s="14">
        <v>0</v>
      </c>
      <c r="R19" s="13">
        <f t="shared" si="3"/>
        <v>0</v>
      </c>
      <c r="T19" s="4" t="s">
        <v>12</v>
      </c>
      <c r="V19" s="4" t="s">
        <v>4</v>
      </c>
      <c r="W19" s="4" t="s">
        <v>2</v>
      </c>
      <c r="AA19" s="5" t="s">
        <v>3</v>
      </c>
      <c r="AD19" s="6">
        <f t="shared" si="4"/>
        <v>0</v>
      </c>
      <c r="AE19" s="6">
        <f t="shared" si="5"/>
        <v>0</v>
      </c>
      <c r="AF19" s="6">
        <f t="shared" si="6"/>
        <v>0</v>
      </c>
      <c r="AG19" s="6">
        <f t="shared" si="7"/>
        <v>0</v>
      </c>
      <c r="AH19" s="6">
        <f t="shared" si="8"/>
        <v>0</v>
      </c>
      <c r="AI19" s="5" t="s">
        <v>2</v>
      </c>
      <c r="AJ19" s="6">
        <f t="shared" si="9"/>
        <v>0</v>
      </c>
      <c r="AK19" s="5" t="s">
        <v>12</v>
      </c>
      <c r="AL19" s="4" t="s">
        <v>66</v>
      </c>
    </row>
    <row r="20" spans="1:38" s="1" customFormat="1" ht="16.5" customHeight="1" x14ac:dyDescent="0.2">
      <c r="A20" s="2"/>
      <c r="B20" s="15"/>
      <c r="C20" s="12" t="s">
        <v>66</v>
      </c>
      <c r="D20" s="12" t="s">
        <v>4</v>
      </c>
      <c r="E20" s="11" t="s">
        <v>65</v>
      </c>
      <c r="F20" s="10" t="s">
        <v>64</v>
      </c>
      <c r="G20" s="9" t="s">
        <v>48</v>
      </c>
      <c r="H20" s="17">
        <v>6</v>
      </c>
      <c r="I20" s="8"/>
      <c r="J20" s="7">
        <f t="shared" si="0"/>
        <v>0</v>
      </c>
      <c r="K20" s="3"/>
      <c r="L20" s="16" t="s">
        <v>5</v>
      </c>
      <c r="M20" s="15"/>
      <c r="N20" s="14">
        <f t="shared" si="1"/>
        <v>0</v>
      </c>
      <c r="O20" s="14">
        <v>0</v>
      </c>
      <c r="P20" s="14">
        <f t="shared" si="2"/>
        <v>0</v>
      </c>
      <c r="Q20" s="14">
        <v>0</v>
      </c>
      <c r="R20" s="13">
        <f t="shared" si="3"/>
        <v>0</v>
      </c>
      <c r="T20" s="4" t="s">
        <v>12</v>
      </c>
      <c r="V20" s="4" t="s">
        <v>4</v>
      </c>
      <c r="W20" s="4" t="s">
        <v>2</v>
      </c>
      <c r="AA20" s="5" t="s">
        <v>3</v>
      </c>
      <c r="AD20" s="6">
        <f t="shared" si="4"/>
        <v>0</v>
      </c>
      <c r="AE20" s="6">
        <f t="shared" si="5"/>
        <v>0</v>
      </c>
      <c r="AF20" s="6">
        <f t="shared" si="6"/>
        <v>0</v>
      </c>
      <c r="AG20" s="6">
        <f t="shared" si="7"/>
        <v>0</v>
      </c>
      <c r="AH20" s="6">
        <f t="shared" si="8"/>
        <v>0</v>
      </c>
      <c r="AI20" s="5" t="s">
        <v>2</v>
      </c>
      <c r="AJ20" s="6">
        <f t="shared" si="9"/>
        <v>0</v>
      </c>
      <c r="AK20" s="5" t="s">
        <v>12</v>
      </c>
      <c r="AL20" s="4" t="s">
        <v>60</v>
      </c>
    </row>
    <row r="21" spans="1:38" s="1" customFormat="1" ht="24.15" customHeight="1" x14ac:dyDescent="0.2">
      <c r="A21" s="2"/>
      <c r="B21" s="15"/>
      <c r="C21" s="12" t="s">
        <v>63</v>
      </c>
      <c r="D21" s="12" t="s">
        <v>4</v>
      </c>
      <c r="E21" s="11" t="s">
        <v>62</v>
      </c>
      <c r="F21" s="10" t="s">
        <v>61</v>
      </c>
      <c r="G21" s="9" t="s">
        <v>48</v>
      </c>
      <c r="H21" s="17">
        <v>1</v>
      </c>
      <c r="I21" s="8"/>
      <c r="J21" s="7">
        <f t="shared" si="0"/>
        <v>0</v>
      </c>
      <c r="K21" s="3"/>
      <c r="L21" s="16" t="s">
        <v>5</v>
      </c>
      <c r="M21" s="15"/>
      <c r="N21" s="14">
        <f t="shared" si="1"/>
        <v>0</v>
      </c>
      <c r="O21" s="14">
        <v>0</v>
      </c>
      <c r="P21" s="14">
        <f t="shared" si="2"/>
        <v>0</v>
      </c>
      <c r="Q21" s="14">
        <v>0</v>
      </c>
      <c r="R21" s="13">
        <f t="shared" si="3"/>
        <v>0</v>
      </c>
      <c r="T21" s="4" t="s">
        <v>12</v>
      </c>
      <c r="V21" s="4" t="s">
        <v>4</v>
      </c>
      <c r="W21" s="4" t="s">
        <v>2</v>
      </c>
      <c r="AA21" s="5" t="s">
        <v>3</v>
      </c>
      <c r="AD21" s="6">
        <f t="shared" si="4"/>
        <v>0</v>
      </c>
      <c r="AE21" s="6">
        <f t="shared" si="5"/>
        <v>0</v>
      </c>
      <c r="AF21" s="6">
        <f t="shared" si="6"/>
        <v>0</v>
      </c>
      <c r="AG21" s="6">
        <f t="shared" si="7"/>
        <v>0</v>
      </c>
      <c r="AH21" s="6">
        <f t="shared" si="8"/>
        <v>0</v>
      </c>
      <c r="AI21" s="5" t="s">
        <v>2</v>
      </c>
      <c r="AJ21" s="6">
        <f t="shared" si="9"/>
        <v>0</v>
      </c>
      <c r="AK21" s="5" t="s">
        <v>12</v>
      </c>
      <c r="AL21" s="4" t="s">
        <v>54</v>
      </c>
    </row>
    <row r="22" spans="1:38" s="1" customFormat="1" ht="16.5" customHeight="1" x14ac:dyDescent="0.2">
      <c r="A22" s="2"/>
      <c r="B22" s="15"/>
      <c r="C22" s="12" t="s">
        <v>60</v>
      </c>
      <c r="D22" s="12" t="s">
        <v>4</v>
      </c>
      <c r="E22" s="11" t="s">
        <v>59</v>
      </c>
      <c r="F22" s="10" t="s">
        <v>58</v>
      </c>
      <c r="G22" s="9" t="s">
        <v>48</v>
      </c>
      <c r="H22" s="17">
        <v>20</v>
      </c>
      <c r="I22" s="8"/>
      <c r="J22" s="7">
        <f t="shared" si="0"/>
        <v>0</v>
      </c>
      <c r="K22" s="3"/>
      <c r="L22" s="16" t="s">
        <v>5</v>
      </c>
      <c r="M22" s="15"/>
      <c r="N22" s="14">
        <f t="shared" si="1"/>
        <v>0</v>
      </c>
      <c r="O22" s="14">
        <v>0</v>
      </c>
      <c r="P22" s="14">
        <f t="shared" si="2"/>
        <v>0</v>
      </c>
      <c r="Q22" s="14">
        <v>0</v>
      </c>
      <c r="R22" s="13">
        <f t="shared" si="3"/>
        <v>0</v>
      </c>
      <c r="T22" s="4" t="s">
        <v>12</v>
      </c>
      <c r="V22" s="4" t="s">
        <v>4</v>
      </c>
      <c r="W22" s="4" t="s">
        <v>2</v>
      </c>
      <c r="AA22" s="5" t="s">
        <v>3</v>
      </c>
      <c r="AD22" s="6">
        <f t="shared" si="4"/>
        <v>0</v>
      </c>
      <c r="AE22" s="6">
        <f t="shared" si="5"/>
        <v>0</v>
      </c>
      <c r="AF22" s="6">
        <f t="shared" si="6"/>
        <v>0</v>
      </c>
      <c r="AG22" s="6">
        <f t="shared" si="7"/>
        <v>0</v>
      </c>
      <c r="AH22" s="6">
        <f t="shared" si="8"/>
        <v>0</v>
      </c>
      <c r="AI22" s="5" t="s">
        <v>2</v>
      </c>
      <c r="AJ22" s="6">
        <f t="shared" si="9"/>
        <v>0</v>
      </c>
      <c r="AK22" s="5" t="s">
        <v>12</v>
      </c>
      <c r="AL22" s="4" t="s">
        <v>1</v>
      </c>
    </row>
    <row r="23" spans="1:38" s="1" customFormat="1" ht="16.5" customHeight="1" x14ac:dyDescent="0.2">
      <c r="A23" s="2"/>
      <c r="B23" s="15"/>
      <c r="C23" s="12" t="s">
        <v>57</v>
      </c>
      <c r="D23" s="12" t="s">
        <v>4</v>
      </c>
      <c r="E23" s="11" t="s">
        <v>56</v>
      </c>
      <c r="F23" s="10" t="s">
        <v>55</v>
      </c>
      <c r="G23" s="9" t="s">
        <v>48</v>
      </c>
      <c r="H23" s="17">
        <v>22</v>
      </c>
      <c r="I23" s="8"/>
      <c r="J23" s="7">
        <f t="shared" si="0"/>
        <v>0</v>
      </c>
      <c r="K23" s="3"/>
      <c r="L23" s="16" t="s">
        <v>5</v>
      </c>
      <c r="M23" s="15"/>
      <c r="N23" s="14">
        <f t="shared" si="1"/>
        <v>0</v>
      </c>
      <c r="O23" s="14">
        <v>0</v>
      </c>
      <c r="P23" s="14">
        <f t="shared" si="2"/>
        <v>0</v>
      </c>
      <c r="Q23" s="14">
        <v>0</v>
      </c>
      <c r="R23" s="13">
        <f t="shared" si="3"/>
        <v>0</v>
      </c>
      <c r="T23" s="4" t="s">
        <v>12</v>
      </c>
      <c r="V23" s="4" t="s">
        <v>4</v>
      </c>
      <c r="W23" s="4" t="s">
        <v>2</v>
      </c>
      <c r="AA23" s="5" t="s">
        <v>3</v>
      </c>
      <c r="AD23" s="6">
        <f t="shared" si="4"/>
        <v>0</v>
      </c>
      <c r="AE23" s="6">
        <f t="shared" si="5"/>
        <v>0</v>
      </c>
      <c r="AF23" s="6">
        <f t="shared" si="6"/>
        <v>0</v>
      </c>
      <c r="AG23" s="6">
        <f t="shared" si="7"/>
        <v>0</v>
      </c>
      <c r="AH23" s="6">
        <f t="shared" si="8"/>
        <v>0</v>
      </c>
      <c r="AI23" s="5" t="s">
        <v>2</v>
      </c>
      <c r="AJ23" s="6">
        <f t="shared" si="9"/>
        <v>0</v>
      </c>
      <c r="AK23" s="5" t="s">
        <v>12</v>
      </c>
      <c r="AL23" s="4" t="s">
        <v>41</v>
      </c>
    </row>
    <row r="24" spans="1:38" s="1" customFormat="1" ht="16.5" customHeight="1" x14ac:dyDescent="0.2">
      <c r="A24" s="2"/>
      <c r="B24" s="15"/>
      <c r="C24" s="12" t="s">
        <v>54</v>
      </c>
      <c r="D24" s="12" t="s">
        <v>4</v>
      </c>
      <c r="E24" s="11" t="s">
        <v>53</v>
      </c>
      <c r="F24" s="10" t="s">
        <v>52</v>
      </c>
      <c r="G24" s="9" t="s">
        <v>48</v>
      </c>
      <c r="H24" s="17">
        <v>8</v>
      </c>
      <c r="I24" s="8"/>
      <c r="J24" s="7">
        <f t="shared" si="0"/>
        <v>0</v>
      </c>
      <c r="K24" s="3"/>
      <c r="L24" s="16" t="s">
        <v>5</v>
      </c>
      <c r="M24" s="15"/>
      <c r="N24" s="14">
        <f t="shared" si="1"/>
        <v>0</v>
      </c>
      <c r="O24" s="14">
        <v>0</v>
      </c>
      <c r="P24" s="14">
        <f t="shared" si="2"/>
        <v>0</v>
      </c>
      <c r="Q24" s="14">
        <v>0</v>
      </c>
      <c r="R24" s="13">
        <f t="shared" si="3"/>
        <v>0</v>
      </c>
      <c r="T24" s="4" t="s">
        <v>12</v>
      </c>
      <c r="V24" s="4" t="s">
        <v>4</v>
      </c>
      <c r="W24" s="4" t="s">
        <v>2</v>
      </c>
      <c r="AA24" s="5" t="s">
        <v>3</v>
      </c>
      <c r="AD24" s="6">
        <f t="shared" si="4"/>
        <v>0</v>
      </c>
      <c r="AE24" s="6">
        <f t="shared" si="5"/>
        <v>0</v>
      </c>
      <c r="AF24" s="6">
        <f t="shared" si="6"/>
        <v>0</v>
      </c>
      <c r="AG24" s="6">
        <f t="shared" si="7"/>
        <v>0</v>
      </c>
      <c r="AH24" s="6">
        <f t="shared" si="8"/>
        <v>0</v>
      </c>
      <c r="AI24" s="5" t="s">
        <v>2</v>
      </c>
      <c r="AJ24" s="6">
        <f t="shared" si="9"/>
        <v>0</v>
      </c>
      <c r="AK24" s="5" t="s">
        <v>12</v>
      </c>
      <c r="AL24" s="4" t="s">
        <v>33</v>
      </c>
    </row>
    <row r="25" spans="1:38" s="1" customFormat="1" ht="16.5" customHeight="1" x14ac:dyDescent="0.2">
      <c r="A25" s="2"/>
      <c r="B25" s="15"/>
      <c r="C25" s="12" t="s">
        <v>51</v>
      </c>
      <c r="D25" s="12" t="s">
        <v>4</v>
      </c>
      <c r="E25" s="11" t="s">
        <v>50</v>
      </c>
      <c r="F25" s="10" t="s">
        <v>49</v>
      </c>
      <c r="G25" s="9" t="s">
        <v>48</v>
      </c>
      <c r="H25" s="17">
        <v>25</v>
      </c>
      <c r="I25" s="8"/>
      <c r="J25" s="7">
        <f t="shared" si="0"/>
        <v>0</v>
      </c>
      <c r="K25" s="3"/>
      <c r="L25" s="16" t="s">
        <v>5</v>
      </c>
      <c r="M25" s="15"/>
      <c r="N25" s="14">
        <f t="shared" si="1"/>
        <v>0</v>
      </c>
      <c r="O25" s="14">
        <v>0</v>
      </c>
      <c r="P25" s="14">
        <f t="shared" si="2"/>
        <v>0</v>
      </c>
      <c r="Q25" s="14">
        <v>0</v>
      </c>
      <c r="R25" s="13">
        <f t="shared" si="3"/>
        <v>0</v>
      </c>
      <c r="T25" s="4" t="s">
        <v>12</v>
      </c>
      <c r="V25" s="4" t="s">
        <v>4</v>
      </c>
      <c r="W25" s="4" t="s">
        <v>2</v>
      </c>
      <c r="AA25" s="5" t="s">
        <v>3</v>
      </c>
      <c r="AD25" s="6">
        <f t="shared" si="4"/>
        <v>0</v>
      </c>
      <c r="AE25" s="6">
        <f t="shared" si="5"/>
        <v>0</v>
      </c>
      <c r="AF25" s="6">
        <f t="shared" si="6"/>
        <v>0</v>
      </c>
      <c r="AG25" s="6">
        <f t="shared" si="7"/>
        <v>0</v>
      </c>
      <c r="AH25" s="6">
        <f t="shared" si="8"/>
        <v>0</v>
      </c>
      <c r="AI25" s="5" t="s">
        <v>2</v>
      </c>
      <c r="AJ25" s="6">
        <f t="shared" si="9"/>
        <v>0</v>
      </c>
      <c r="AK25" s="5" t="s">
        <v>12</v>
      </c>
      <c r="AL25" s="4" t="s">
        <v>24</v>
      </c>
    </row>
    <row r="26" spans="1:38" s="1" customFormat="1" ht="16.5" customHeight="1" x14ac:dyDescent="0.2">
      <c r="A26" s="2"/>
      <c r="B26" s="15"/>
      <c r="C26" s="12" t="s">
        <v>1</v>
      </c>
      <c r="D26" s="12" t="s">
        <v>4</v>
      </c>
      <c r="E26" s="11" t="s">
        <v>47</v>
      </c>
      <c r="F26" s="10" t="s">
        <v>46</v>
      </c>
      <c r="G26" s="9" t="s">
        <v>13</v>
      </c>
      <c r="H26" s="17">
        <v>1</v>
      </c>
      <c r="I26" s="8"/>
      <c r="J26" s="7">
        <f t="shared" si="0"/>
        <v>0</v>
      </c>
      <c r="K26" s="3"/>
      <c r="L26" s="16" t="s">
        <v>5</v>
      </c>
      <c r="M26" s="15"/>
      <c r="N26" s="14">
        <f t="shared" si="1"/>
        <v>0</v>
      </c>
      <c r="O26" s="14">
        <v>0</v>
      </c>
      <c r="P26" s="14">
        <f t="shared" si="2"/>
        <v>0</v>
      </c>
      <c r="Q26" s="14">
        <v>0</v>
      </c>
      <c r="R26" s="13">
        <f t="shared" si="3"/>
        <v>0</v>
      </c>
      <c r="T26" s="4" t="s">
        <v>12</v>
      </c>
      <c r="V26" s="4" t="s">
        <v>4</v>
      </c>
      <c r="W26" s="4" t="s">
        <v>2</v>
      </c>
      <c r="AA26" s="5" t="s">
        <v>3</v>
      </c>
      <c r="AD26" s="6">
        <f t="shared" si="4"/>
        <v>0</v>
      </c>
      <c r="AE26" s="6">
        <f t="shared" si="5"/>
        <v>0</v>
      </c>
      <c r="AF26" s="6">
        <f t="shared" si="6"/>
        <v>0</v>
      </c>
      <c r="AG26" s="6">
        <f t="shared" si="7"/>
        <v>0</v>
      </c>
      <c r="AH26" s="6">
        <f t="shared" si="8"/>
        <v>0</v>
      </c>
      <c r="AI26" s="5" t="s">
        <v>2</v>
      </c>
      <c r="AJ26" s="6">
        <f t="shared" si="9"/>
        <v>0</v>
      </c>
      <c r="AK26" s="5" t="s">
        <v>12</v>
      </c>
      <c r="AL26" s="4" t="s">
        <v>16</v>
      </c>
    </row>
    <row r="27" spans="1:38" s="1" customFormat="1" ht="16.5" customHeight="1" x14ac:dyDescent="0.2">
      <c r="A27" s="2"/>
      <c r="B27" s="15"/>
      <c r="C27" s="12" t="s">
        <v>45</v>
      </c>
      <c r="D27" s="12" t="s">
        <v>4</v>
      </c>
      <c r="E27" s="11" t="s">
        <v>44</v>
      </c>
      <c r="F27" s="10" t="s">
        <v>43</v>
      </c>
      <c r="G27" s="9" t="s">
        <v>13</v>
      </c>
      <c r="H27" s="17">
        <v>1</v>
      </c>
      <c r="I27" s="8"/>
      <c r="J27" s="7">
        <f t="shared" si="0"/>
        <v>0</v>
      </c>
      <c r="K27" s="3"/>
      <c r="L27" s="16" t="s">
        <v>5</v>
      </c>
      <c r="M27" s="15"/>
      <c r="N27" s="14">
        <f t="shared" si="1"/>
        <v>0</v>
      </c>
      <c r="O27" s="14">
        <v>0</v>
      </c>
      <c r="P27" s="14">
        <f t="shared" si="2"/>
        <v>0</v>
      </c>
      <c r="Q27" s="14">
        <v>0</v>
      </c>
      <c r="R27" s="13">
        <f t="shared" si="3"/>
        <v>0</v>
      </c>
      <c r="T27" s="4" t="s">
        <v>12</v>
      </c>
      <c r="V27" s="4" t="s">
        <v>4</v>
      </c>
      <c r="W27" s="4" t="s">
        <v>2</v>
      </c>
      <c r="AA27" s="5" t="s">
        <v>3</v>
      </c>
      <c r="AD27" s="6">
        <f t="shared" si="4"/>
        <v>0</v>
      </c>
      <c r="AE27" s="6">
        <f t="shared" si="5"/>
        <v>0</v>
      </c>
      <c r="AF27" s="6">
        <f t="shared" si="6"/>
        <v>0</v>
      </c>
      <c r="AG27" s="6">
        <f t="shared" si="7"/>
        <v>0</v>
      </c>
      <c r="AH27" s="6">
        <f t="shared" si="8"/>
        <v>0</v>
      </c>
      <c r="AI27" s="5" t="s">
        <v>2</v>
      </c>
      <c r="AJ27" s="6">
        <f t="shared" si="9"/>
        <v>0</v>
      </c>
      <c r="AK27" s="5" t="s">
        <v>12</v>
      </c>
      <c r="AL27" s="4" t="s">
        <v>42</v>
      </c>
    </row>
    <row r="28" spans="1:38" s="1" customFormat="1" ht="16.5" customHeight="1" x14ac:dyDescent="0.2">
      <c r="A28" s="2"/>
      <c r="B28" s="15"/>
      <c r="C28" s="12" t="s">
        <v>41</v>
      </c>
      <c r="D28" s="12" t="s">
        <v>4</v>
      </c>
      <c r="E28" s="11" t="s">
        <v>40</v>
      </c>
      <c r="F28" s="10" t="s">
        <v>39</v>
      </c>
      <c r="G28" s="9" t="s">
        <v>13</v>
      </c>
      <c r="H28" s="17">
        <v>1</v>
      </c>
      <c r="I28" s="8"/>
      <c r="J28" s="7">
        <f t="shared" si="0"/>
        <v>0</v>
      </c>
      <c r="K28" s="3"/>
      <c r="L28" s="16" t="s">
        <v>5</v>
      </c>
      <c r="M28" s="15"/>
      <c r="N28" s="14">
        <f t="shared" si="1"/>
        <v>0</v>
      </c>
      <c r="O28" s="14">
        <v>0</v>
      </c>
      <c r="P28" s="14">
        <f t="shared" si="2"/>
        <v>0</v>
      </c>
      <c r="Q28" s="14">
        <v>0</v>
      </c>
      <c r="R28" s="13">
        <f t="shared" si="3"/>
        <v>0</v>
      </c>
      <c r="T28" s="4" t="s">
        <v>12</v>
      </c>
      <c r="V28" s="4" t="s">
        <v>4</v>
      </c>
      <c r="W28" s="4" t="s">
        <v>2</v>
      </c>
      <c r="AA28" s="5" t="s">
        <v>3</v>
      </c>
      <c r="AD28" s="6">
        <f t="shared" si="4"/>
        <v>0</v>
      </c>
      <c r="AE28" s="6">
        <f t="shared" si="5"/>
        <v>0</v>
      </c>
      <c r="AF28" s="6">
        <f t="shared" si="6"/>
        <v>0</v>
      </c>
      <c r="AG28" s="6">
        <f t="shared" si="7"/>
        <v>0</v>
      </c>
      <c r="AH28" s="6">
        <f t="shared" si="8"/>
        <v>0</v>
      </c>
      <c r="AI28" s="5" t="s">
        <v>2</v>
      </c>
      <c r="AJ28" s="6">
        <f t="shared" si="9"/>
        <v>0</v>
      </c>
      <c r="AK28" s="5" t="s">
        <v>12</v>
      </c>
      <c r="AL28" s="4" t="s">
        <v>38</v>
      </c>
    </row>
    <row r="29" spans="1:38" s="1" customFormat="1" ht="16.5" customHeight="1" x14ac:dyDescent="0.2">
      <c r="A29" s="2"/>
      <c r="B29" s="15"/>
      <c r="C29" s="12" t="s">
        <v>37</v>
      </c>
      <c r="D29" s="12" t="s">
        <v>4</v>
      </c>
      <c r="E29" s="11" t="s">
        <v>36</v>
      </c>
      <c r="F29" s="10" t="s">
        <v>35</v>
      </c>
      <c r="G29" s="9" t="s">
        <v>13</v>
      </c>
      <c r="H29" s="17">
        <v>5</v>
      </c>
      <c r="I29" s="8"/>
      <c r="J29" s="7">
        <f t="shared" si="0"/>
        <v>0</v>
      </c>
      <c r="K29" s="3"/>
      <c r="L29" s="16" t="s">
        <v>5</v>
      </c>
      <c r="M29" s="15"/>
      <c r="N29" s="14">
        <f t="shared" si="1"/>
        <v>0</v>
      </c>
      <c r="O29" s="14">
        <v>0</v>
      </c>
      <c r="P29" s="14">
        <f t="shared" si="2"/>
        <v>0</v>
      </c>
      <c r="Q29" s="14">
        <v>0</v>
      </c>
      <c r="R29" s="13">
        <f t="shared" si="3"/>
        <v>0</v>
      </c>
      <c r="T29" s="4" t="s">
        <v>12</v>
      </c>
      <c r="V29" s="4" t="s">
        <v>4</v>
      </c>
      <c r="W29" s="4" t="s">
        <v>2</v>
      </c>
      <c r="AA29" s="5" t="s">
        <v>3</v>
      </c>
      <c r="AD29" s="6">
        <f t="shared" si="4"/>
        <v>0</v>
      </c>
      <c r="AE29" s="6">
        <f t="shared" si="5"/>
        <v>0</v>
      </c>
      <c r="AF29" s="6">
        <f t="shared" si="6"/>
        <v>0</v>
      </c>
      <c r="AG29" s="6">
        <f t="shared" si="7"/>
        <v>0</v>
      </c>
      <c r="AH29" s="6">
        <f t="shared" si="8"/>
        <v>0</v>
      </c>
      <c r="AI29" s="5" t="s">
        <v>2</v>
      </c>
      <c r="AJ29" s="6">
        <f t="shared" si="9"/>
        <v>0</v>
      </c>
      <c r="AK29" s="5" t="s">
        <v>12</v>
      </c>
      <c r="AL29" s="4" t="s">
        <v>34</v>
      </c>
    </row>
    <row r="30" spans="1:38" s="1" customFormat="1" ht="16.5" customHeight="1" x14ac:dyDescent="0.2">
      <c r="A30" s="2"/>
      <c r="B30" s="15"/>
      <c r="C30" s="12" t="s">
        <v>33</v>
      </c>
      <c r="D30" s="12" t="s">
        <v>4</v>
      </c>
      <c r="E30" s="11" t="s">
        <v>32</v>
      </c>
      <c r="F30" s="10" t="s">
        <v>31</v>
      </c>
      <c r="G30" s="9" t="s">
        <v>13</v>
      </c>
      <c r="H30" s="17">
        <v>1</v>
      </c>
      <c r="I30" s="8"/>
      <c r="J30" s="7">
        <f t="shared" si="0"/>
        <v>0</v>
      </c>
      <c r="K30" s="3"/>
      <c r="L30" s="16" t="s">
        <v>5</v>
      </c>
      <c r="M30" s="15"/>
      <c r="N30" s="14">
        <f t="shared" si="1"/>
        <v>0</v>
      </c>
      <c r="O30" s="14">
        <v>0</v>
      </c>
      <c r="P30" s="14">
        <f t="shared" si="2"/>
        <v>0</v>
      </c>
      <c r="Q30" s="14">
        <v>0</v>
      </c>
      <c r="R30" s="13">
        <f t="shared" si="3"/>
        <v>0</v>
      </c>
      <c r="T30" s="4" t="s">
        <v>12</v>
      </c>
      <c r="V30" s="4" t="s">
        <v>4</v>
      </c>
      <c r="W30" s="4" t="s">
        <v>2</v>
      </c>
      <c r="AA30" s="5" t="s">
        <v>3</v>
      </c>
      <c r="AD30" s="6">
        <f t="shared" si="4"/>
        <v>0</v>
      </c>
      <c r="AE30" s="6">
        <f t="shared" si="5"/>
        <v>0</v>
      </c>
      <c r="AF30" s="6">
        <f t="shared" si="6"/>
        <v>0</v>
      </c>
      <c r="AG30" s="6">
        <f t="shared" si="7"/>
        <v>0</v>
      </c>
      <c r="AH30" s="6">
        <f t="shared" si="8"/>
        <v>0</v>
      </c>
      <c r="AI30" s="5" t="s">
        <v>2</v>
      </c>
      <c r="AJ30" s="6">
        <f t="shared" si="9"/>
        <v>0</v>
      </c>
      <c r="AK30" s="5" t="s">
        <v>12</v>
      </c>
      <c r="AL30" s="4" t="s">
        <v>30</v>
      </c>
    </row>
    <row r="31" spans="1:38" s="1" customFormat="1" ht="16.5" customHeight="1" x14ac:dyDescent="0.2">
      <c r="A31" s="2"/>
      <c r="B31" s="15"/>
      <c r="C31" s="12" t="s">
        <v>29</v>
      </c>
      <c r="D31" s="12" t="s">
        <v>4</v>
      </c>
      <c r="E31" s="11" t="s">
        <v>28</v>
      </c>
      <c r="F31" s="10" t="s">
        <v>27</v>
      </c>
      <c r="G31" s="9" t="s">
        <v>26</v>
      </c>
      <c r="H31" s="17">
        <v>24</v>
      </c>
      <c r="I31" s="8"/>
      <c r="J31" s="7">
        <f t="shared" si="0"/>
        <v>0</v>
      </c>
      <c r="K31" s="3"/>
      <c r="L31" s="16" t="s">
        <v>5</v>
      </c>
      <c r="M31" s="15"/>
      <c r="N31" s="14">
        <f t="shared" si="1"/>
        <v>0</v>
      </c>
      <c r="O31" s="14">
        <v>0</v>
      </c>
      <c r="P31" s="14">
        <f t="shared" si="2"/>
        <v>0</v>
      </c>
      <c r="Q31" s="14">
        <v>0</v>
      </c>
      <c r="R31" s="13">
        <f t="shared" si="3"/>
        <v>0</v>
      </c>
      <c r="T31" s="4" t="s">
        <v>12</v>
      </c>
      <c r="V31" s="4" t="s">
        <v>4</v>
      </c>
      <c r="W31" s="4" t="s">
        <v>2</v>
      </c>
      <c r="AA31" s="5" t="s">
        <v>3</v>
      </c>
      <c r="AD31" s="6">
        <f t="shared" si="4"/>
        <v>0</v>
      </c>
      <c r="AE31" s="6">
        <f t="shared" si="5"/>
        <v>0</v>
      </c>
      <c r="AF31" s="6">
        <f t="shared" si="6"/>
        <v>0</v>
      </c>
      <c r="AG31" s="6">
        <f t="shared" si="7"/>
        <v>0</v>
      </c>
      <c r="AH31" s="6">
        <f t="shared" si="8"/>
        <v>0</v>
      </c>
      <c r="AI31" s="5" t="s">
        <v>2</v>
      </c>
      <c r="AJ31" s="6">
        <f t="shared" si="9"/>
        <v>0</v>
      </c>
      <c r="AK31" s="5" t="s">
        <v>12</v>
      </c>
      <c r="AL31" s="4" t="s">
        <v>25</v>
      </c>
    </row>
    <row r="32" spans="1:38" s="1" customFormat="1" ht="16.5" customHeight="1" x14ac:dyDescent="0.2">
      <c r="A32" s="2"/>
      <c r="B32" s="15"/>
      <c r="C32" s="12" t="s">
        <v>24</v>
      </c>
      <c r="D32" s="12" t="s">
        <v>4</v>
      </c>
      <c r="E32" s="11" t="s">
        <v>23</v>
      </c>
      <c r="F32" s="10" t="s">
        <v>22</v>
      </c>
      <c r="G32" s="9" t="s">
        <v>13</v>
      </c>
      <c r="H32" s="17">
        <v>1</v>
      </c>
      <c r="I32" s="8"/>
      <c r="J32" s="7">
        <f t="shared" si="0"/>
        <v>0</v>
      </c>
      <c r="K32" s="3"/>
      <c r="L32" s="16" t="s">
        <v>5</v>
      </c>
      <c r="M32" s="15"/>
      <c r="N32" s="14">
        <f t="shared" si="1"/>
        <v>0</v>
      </c>
      <c r="O32" s="14">
        <v>0</v>
      </c>
      <c r="P32" s="14">
        <f t="shared" si="2"/>
        <v>0</v>
      </c>
      <c r="Q32" s="14">
        <v>0</v>
      </c>
      <c r="R32" s="13">
        <f t="shared" si="3"/>
        <v>0</v>
      </c>
      <c r="T32" s="4" t="s">
        <v>12</v>
      </c>
      <c r="V32" s="4" t="s">
        <v>4</v>
      </c>
      <c r="W32" s="4" t="s">
        <v>2</v>
      </c>
      <c r="AA32" s="5" t="s">
        <v>3</v>
      </c>
      <c r="AD32" s="6">
        <f t="shared" si="4"/>
        <v>0</v>
      </c>
      <c r="AE32" s="6">
        <f t="shared" si="5"/>
        <v>0</v>
      </c>
      <c r="AF32" s="6">
        <f t="shared" si="6"/>
        <v>0</v>
      </c>
      <c r="AG32" s="6">
        <f t="shared" si="7"/>
        <v>0</v>
      </c>
      <c r="AH32" s="6">
        <f t="shared" si="8"/>
        <v>0</v>
      </c>
      <c r="AI32" s="5" t="s">
        <v>2</v>
      </c>
      <c r="AJ32" s="6">
        <f t="shared" si="9"/>
        <v>0</v>
      </c>
      <c r="AK32" s="5" t="s">
        <v>12</v>
      </c>
      <c r="AL32" s="4" t="s">
        <v>21</v>
      </c>
    </row>
    <row r="33" spans="1:38" s="1" customFormat="1" ht="16.5" customHeight="1" x14ac:dyDescent="0.2">
      <c r="A33" s="2"/>
      <c r="B33" s="15"/>
      <c r="C33" s="12" t="s">
        <v>20</v>
      </c>
      <c r="D33" s="12" t="s">
        <v>4</v>
      </c>
      <c r="E33" s="11" t="s">
        <v>19</v>
      </c>
      <c r="F33" s="10" t="s">
        <v>18</v>
      </c>
      <c r="G33" s="9" t="s">
        <v>13</v>
      </c>
      <c r="H33" s="17">
        <v>1</v>
      </c>
      <c r="I33" s="8"/>
      <c r="J33" s="7">
        <f t="shared" si="0"/>
        <v>0</v>
      </c>
      <c r="K33" s="3"/>
      <c r="L33" s="16" t="s">
        <v>5</v>
      </c>
      <c r="M33" s="15"/>
      <c r="N33" s="14">
        <f t="shared" si="1"/>
        <v>0</v>
      </c>
      <c r="O33" s="14">
        <v>0</v>
      </c>
      <c r="P33" s="14">
        <f t="shared" si="2"/>
        <v>0</v>
      </c>
      <c r="Q33" s="14">
        <v>0</v>
      </c>
      <c r="R33" s="13">
        <f t="shared" si="3"/>
        <v>0</v>
      </c>
      <c r="T33" s="4" t="s">
        <v>12</v>
      </c>
      <c r="V33" s="4" t="s">
        <v>4</v>
      </c>
      <c r="W33" s="4" t="s">
        <v>2</v>
      </c>
      <c r="AA33" s="5" t="s">
        <v>3</v>
      </c>
      <c r="AD33" s="6">
        <f t="shared" si="4"/>
        <v>0</v>
      </c>
      <c r="AE33" s="6">
        <f t="shared" si="5"/>
        <v>0</v>
      </c>
      <c r="AF33" s="6">
        <f t="shared" si="6"/>
        <v>0</v>
      </c>
      <c r="AG33" s="6">
        <f t="shared" si="7"/>
        <v>0</v>
      </c>
      <c r="AH33" s="6">
        <f t="shared" si="8"/>
        <v>0</v>
      </c>
      <c r="AI33" s="5" t="s">
        <v>2</v>
      </c>
      <c r="AJ33" s="6">
        <f t="shared" si="9"/>
        <v>0</v>
      </c>
      <c r="AK33" s="5" t="s">
        <v>12</v>
      </c>
      <c r="AL33" s="4" t="s">
        <v>17</v>
      </c>
    </row>
    <row r="34" spans="1:38" s="1" customFormat="1" ht="16.5" customHeight="1" x14ac:dyDescent="0.2">
      <c r="A34" s="2"/>
      <c r="B34" s="15"/>
      <c r="C34" s="12" t="s">
        <v>16</v>
      </c>
      <c r="D34" s="12" t="s">
        <v>4</v>
      </c>
      <c r="E34" s="11" t="s">
        <v>15</v>
      </c>
      <c r="F34" s="10" t="s">
        <v>14</v>
      </c>
      <c r="G34" s="9" t="s">
        <v>13</v>
      </c>
      <c r="H34" s="17">
        <v>1</v>
      </c>
      <c r="I34" s="8"/>
      <c r="J34" s="7">
        <f t="shared" si="0"/>
        <v>0</v>
      </c>
      <c r="K34" s="3"/>
      <c r="L34" s="16" t="s">
        <v>5</v>
      </c>
      <c r="M34" s="15"/>
      <c r="N34" s="14">
        <f t="shared" si="1"/>
        <v>0</v>
      </c>
      <c r="O34" s="14">
        <v>0</v>
      </c>
      <c r="P34" s="14">
        <f t="shared" si="2"/>
        <v>0</v>
      </c>
      <c r="Q34" s="14">
        <v>0</v>
      </c>
      <c r="R34" s="13">
        <f t="shared" si="3"/>
        <v>0</v>
      </c>
      <c r="T34" s="4" t="s">
        <v>12</v>
      </c>
      <c r="V34" s="4" t="s">
        <v>4</v>
      </c>
      <c r="W34" s="4" t="s">
        <v>2</v>
      </c>
      <c r="AA34" s="5" t="s">
        <v>3</v>
      </c>
      <c r="AD34" s="6">
        <f t="shared" si="4"/>
        <v>0</v>
      </c>
      <c r="AE34" s="6">
        <f t="shared" si="5"/>
        <v>0</v>
      </c>
      <c r="AF34" s="6">
        <f t="shared" si="6"/>
        <v>0</v>
      </c>
      <c r="AG34" s="6">
        <f t="shared" si="7"/>
        <v>0</v>
      </c>
      <c r="AH34" s="6">
        <f t="shared" si="8"/>
        <v>0</v>
      </c>
      <c r="AI34" s="5" t="s">
        <v>2</v>
      </c>
      <c r="AJ34" s="6">
        <f t="shared" si="9"/>
        <v>0</v>
      </c>
      <c r="AK34" s="5" t="s">
        <v>12</v>
      </c>
      <c r="AL34" s="4" t="s">
        <v>11</v>
      </c>
    </row>
    <row r="35" spans="1:38" s="1" customFormat="1" ht="16.5" customHeight="1" x14ac:dyDescent="0.2">
      <c r="A35" s="2"/>
      <c r="B35" s="15"/>
      <c r="C35" s="12" t="s">
        <v>10</v>
      </c>
      <c r="D35" s="12" t="s">
        <v>4</v>
      </c>
      <c r="E35" s="11" t="s">
        <v>9</v>
      </c>
      <c r="F35" s="10" t="s">
        <v>8</v>
      </c>
      <c r="G35" s="9" t="s">
        <v>7</v>
      </c>
      <c r="H35" s="17">
        <v>1374.501</v>
      </c>
      <c r="I35" s="8"/>
      <c r="J35" s="7">
        <f t="shared" si="0"/>
        <v>0</v>
      </c>
      <c r="K35" s="3"/>
      <c r="L35" s="16" t="s">
        <v>5</v>
      </c>
      <c r="M35" s="15"/>
      <c r="N35" s="14">
        <f t="shared" si="1"/>
        <v>0</v>
      </c>
      <c r="O35" s="14">
        <v>0</v>
      </c>
      <c r="P35" s="14">
        <f t="shared" si="2"/>
        <v>0</v>
      </c>
      <c r="Q35" s="14">
        <v>0</v>
      </c>
      <c r="R35" s="13">
        <f t="shared" si="3"/>
        <v>0</v>
      </c>
      <c r="T35" s="4" t="s">
        <v>1</v>
      </c>
      <c r="V35" s="4" t="s">
        <v>4</v>
      </c>
      <c r="W35" s="4" t="s">
        <v>2</v>
      </c>
      <c r="AA35" s="5" t="s">
        <v>3</v>
      </c>
      <c r="AD35" s="6">
        <f t="shared" si="4"/>
        <v>0</v>
      </c>
      <c r="AE35" s="6">
        <f t="shared" si="5"/>
        <v>0</v>
      </c>
      <c r="AF35" s="6">
        <f t="shared" si="6"/>
        <v>0</v>
      </c>
      <c r="AG35" s="6">
        <f t="shared" si="7"/>
        <v>0</v>
      </c>
      <c r="AH35" s="6">
        <f t="shared" si="8"/>
        <v>0</v>
      </c>
      <c r="AI35" s="5" t="s">
        <v>2</v>
      </c>
      <c r="AJ35" s="6">
        <f t="shared" si="9"/>
        <v>0</v>
      </c>
      <c r="AK35" s="5" t="s">
        <v>1</v>
      </c>
      <c r="AL35" s="4" t="s">
        <v>0</v>
      </c>
    </row>
    <row r="36" spans="1:38" s="1" customFormat="1" ht="24.15" customHeight="1" x14ac:dyDescent="0.2">
      <c r="A36" s="2"/>
      <c r="B36" s="15"/>
      <c r="C36" s="81"/>
      <c r="D36" s="81"/>
      <c r="E36" s="82"/>
      <c r="F36" s="83"/>
      <c r="G36" s="84"/>
      <c r="H36" s="86"/>
      <c r="I36" s="87"/>
      <c r="J36" s="85"/>
      <c r="K36" s="3"/>
      <c r="L36" s="16"/>
      <c r="M36" s="15"/>
      <c r="N36" s="14"/>
      <c r="O36" s="14"/>
      <c r="P36" s="14"/>
      <c r="Q36" s="14"/>
      <c r="R36" s="14"/>
      <c r="T36" s="4"/>
      <c r="V36" s="4"/>
      <c r="W36" s="4"/>
      <c r="AA36" s="5"/>
      <c r="AD36" s="6"/>
      <c r="AE36" s="6"/>
      <c r="AF36" s="6"/>
      <c r="AG36" s="6"/>
      <c r="AH36" s="6"/>
      <c r="AI36" s="5"/>
      <c r="AJ36" s="6"/>
      <c r="AK36" s="5"/>
      <c r="AL36" s="4"/>
    </row>
    <row r="37" spans="1:38" s="1" customFormat="1" ht="22.8" customHeight="1" x14ac:dyDescent="0.2">
      <c r="A37" s="2"/>
      <c r="B37" s="15"/>
      <c r="C37" s="93" t="s">
        <v>130</v>
      </c>
      <c r="D37" s="54"/>
      <c r="E37" s="54"/>
      <c r="F37" s="54"/>
      <c r="G37" s="54"/>
      <c r="H37" s="54"/>
      <c r="I37" s="54"/>
      <c r="J37" s="96">
        <f>J7+J14</f>
        <v>0</v>
      </c>
      <c r="K37" s="3"/>
      <c r="L37" s="53"/>
      <c r="M37" s="52"/>
      <c r="N37" s="94">
        <f>N7+N14</f>
        <v>0</v>
      </c>
      <c r="O37" s="52"/>
      <c r="P37" s="94">
        <f>P7+P14</f>
        <v>9.6000000000000013E-4</v>
      </c>
      <c r="Q37" s="52"/>
      <c r="R37" s="95">
        <f>R7+R14</f>
        <v>5.0000000000000001E-3</v>
      </c>
      <c r="V37" s="5" t="s">
        <v>85</v>
      </c>
      <c r="W37" s="5" t="s">
        <v>109</v>
      </c>
      <c r="AJ37" s="51">
        <f>AJ7+AJ14</f>
        <v>0</v>
      </c>
    </row>
  </sheetData>
  <sheetProtection password="C014" sheet="1" objects="1" scenarios="1" formatColumns="0" formatRows="0" sort="0" autoFilter="0"/>
  <autoFilter ref="C6:J35"/>
  <mergeCells count="1">
    <mergeCell ref="B2:J2"/>
  </mergeCells>
  <pageMargins left="0.39370078740157483" right="0.39370078740157483" top="0.48" bottom="0.39370078740157483" header="0" footer="0"/>
  <pageSetup paperSize="9" scale="83" fitToHeight="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02 - Elektroinstalace</vt:lpstr>
      <vt:lpstr>'02 - Elektroinstalace'!Názvy_tisku</vt:lpstr>
      <vt:lpstr>'02 - Elektroinstalace'!Oblast_tisku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Soňa Mrkvicová</dc:creator>
  <cp:lastModifiedBy>Soňa Mrkvicová</cp:lastModifiedBy>
  <cp:lastPrinted>2026-03-02T18:26:31Z</cp:lastPrinted>
  <dcterms:created xsi:type="dcterms:W3CDTF">2026-03-02T17:42:28Z</dcterms:created>
  <dcterms:modified xsi:type="dcterms:W3CDTF">2026-03-02T19:57:41Z</dcterms:modified>
</cp:coreProperties>
</file>