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'Položky'!$A$1:$G$63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<sst xmlns="http://schemas.openxmlformats.org/spreadsheetml/2006/main" count="261" uniqueCount="188">
  <si>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</si>
  <si>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</si>
  <si>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</si>
  <si>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</si>
  <si>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</si>
  <si>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</si>
  <si>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</si>
  <si>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</si>
  <si>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</si>
  <si>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</si>
  <si>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</si>
  <si>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</si>
  <si>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</si>
  <si>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</si>
  <si>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</si>
  <si>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</si>
  <si>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</si>
  <si>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</si>
  <si>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</si>
  <si>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</si>
  <si>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</si>
  <si>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</si>
  <si>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</si>
  <si>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</si>
  <si>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</si>
  <si>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</si>
  <si>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</si>
  <si>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</si>
  <si>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</si>
  <si>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</si>
  <si>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</si>
  <si>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</si>
  <si>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</si>
  <si>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</si>
  <si>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</si>
  <si>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</si>
  <si>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</si>
  <si>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</si>
  <si>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</si>
  <si>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</si>
  <si>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</si>
  <si>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</si>
  <si>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</si>
  <si>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</si>
  <si>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</si>
  <si>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</si>
  <si>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</si>
  <si>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</si>
  <si>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</si>
  <si>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</si>
  <si>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</si>
  <si>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</si>
  <si>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</si>
  <si>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</si>
  <si>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</si>
  <si>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</si>
  <si>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</si>
  <si>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</si>
  <si>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</si>
  <si>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</si>
  <si>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</si>
  <si>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</si>
  <si>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</si>
  <si>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</si>
  <si>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</si>
  <si>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</si>
  <si>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</si>
  <si>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</si>
  <si>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</si>
  <si>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</si>
  <si>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</si>
  <si>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</si>
  <si>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</si>
  <si>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</si>
  <si>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</si>
  <si>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</si>
  <si>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</si>
  <si>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20151222</t>
  </si>
  <si>
    <t>ZŠ a MŠ Brno, Husova 17,p.o., objekt Rašínova 3</t>
  </si>
  <si>
    <t>Oprava portálu a přilehlé zídky</t>
  </si>
  <si>
    <t>0</t>
  </si>
  <si>
    <t>Přípravné a pomocné práce</t>
  </si>
  <si>
    <t>001</t>
  </si>
  <si>
    <t xml:space="preserve">Koordinační činnost s NPÚ </t>
  </si>
  <si>
    <t>soubor</t>
  </si>
  <si>
    <t>004</t>
  </si>
  <si>
    <t xml:space="preserve">Zpracování BOZP </t>
  </si>
  <si>
    <t>6</t>
  </si>
  <si>
    <t>Úpravy povrchu, podlahy</t>
  </si>
  <si>
    <t>632450124U00</t>
  </si>
  <si>
    <t xml:space="preserve">Vyrov cem potěr 5cm such směs pás </t>
  </si>
  <si>
    <t>m2</t>
  </si>
  <si>
    <t>62</t>
  </si>
  <si>
    <t>Úpravy povrchů vnější</t>
  </si>
  <si>
    <t>602016195R00</t>
  </si>
  <si>
    <t xml:space="preserve">Penetrace hloubková stěn </t>
  </si>
  <si>
    <t>622424422R00</t>
  </si>
  <si>
    <t xml:space="preserve">Oprava vněj. omítek IV,do 40%, štuk na 100% plochy </t>
  </si>
  <si>
    <t>622471318RU6</t>
  </si>
  <si>
    <t>Nátěr nebo nástřik stěn vnějších, složitost 3 - 4 základ + plnicí nátěr + barva silikátová</t>
  </si>
  <si>
    <t>622472114R00</t>
  </si>
  <si>
    <t xml:space="preserve">Omítka stěn vnější ze SMS štuková slož. IV.ručně </t>
  </si>
  <si>
    <t>622903120U00</t>
  </si>
  <si>
    <t xml:space="preserve">Mytí vně omítek slož 3-4 tlak.vodou </t>
  </si>
  <si>
    <t>62204</t>
  </si>
  <si>
    <t xml:space="preserve">Oprava zdobných prvků portálu </t>
  </si>
  <si>
    <t>94</t>
  </si>
  <si>
    <t>Lešení a stavební výtahy</t>
  </si>
  <si>
    <t>289970111R00</t>
  </si>
  <si>
    <t>Vrstva geotextilie Geofiltex 300g/m2 pod lešení</t>
  </si>
  <si>
    <t>941941031RT4</t>
  </si>
  <si>
    <t>Montáž lešení leh.řad.s podlahami,š.do 1 m, H 10 m lešení SPRINT</t>
  </si>
  <si>
    <t>941941191RT4</t>
  </si>
  <si>
    <t>Příplatek za každý měsíc použití lešení k pol.1031 lešení SPRINT</t>
  </si>
  <si>
    <t>941941831RT4</t>
  </si>
  <si>
    <t>Demontáž lešení leh.řad.s podlahami,š.1 m, H 10 m lešení SPRINT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</si>
  <si>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</si>
  <si>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</si>
  <si>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</si>
  <si>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</si>
  <si>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</si>
  <si>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</si>
  <si>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95</t>
  </si>
  <si>
    <t>Dokončovací konstrukce na pozemních stavbách</t>
  </si>
  <si>
    <t>9503</t>
  </si>
  <si>
    <t xml:space="preserve">Zakrytí portálu ochrannými sítěmi </t>
  </si>
  <si>
    <t>9504</t>
  </si>
  <si>
    <t xml:space="preserve">Průběžný úklid staveniště </t>
  </si>
  <si>
    <t>9505</t>
  </si>
  <si>
    <t xml:space="preserve">Závěrečný úklid stavby </t>
  </si>
  <si>
    <t>96</t>
  </si>
  <si>
    <t>Bourání konstrukcí</t>
  </si>
  <si>
    <t>764311821R00</t>
  </si>
  <si>
    <t xml:space="preserve">Demontáž krytiny, tabule 2 x 1 m, do 25 m2, do 30° </t>
  </si>
  <si>
    <t>764321840R00</t>
  </si>
  <si>
    <t xml:space="preserve">Demontáž oplechování říms, rš 750 mm, do 30° </t>
  </si>
  <si>
    <t>m</t>
  </si>
  <si>
    <t>978015251R00</t>
  </si>
  <si>
    <t xml:space="preserve">Otlučení omítek vnějších MVC v složit.1-4 do 40 % </t>
  </si>
  <si>
    <t>978015291R00</t>
  </si>
  <si>
    <t xml:space="preserve">Otlučení omítek vnějších MVC v složit.1-4 do 100 % </t>
  </si>
  <si>
    <t>978023411R00</t>
  </si>
  <si>
    <t xml:space="preserve">Vysekání a úprava spár zdiva cihelného mimo komín. </t>
  </si>
  <si>
    <t>99</t>
  </si>
  <si>
    <t>Staveništní přesun hmot</t>
  </si>
  <si>
    <t>999281111R00</t>
  </si>
  <si>
    <t xml:space="preserve">Přesun hmot pro opravy a údržbu do výšky 25 m </t>
  </si>
  <si>
    <t>t</t>
  </si>
  <si>
    <t>764</t>
  </si>
  <si>
    <t>Konstrukce klempířské</t>
  </si>
  <si>
    <t>764211441RT2</t>
  </si>
  <si>
    <t>Krytina hladká z Ti Zn, svitky š. 670 mm, do 30° plocha do 25 m2</t>
  </si>
  <si>
    <t>764521490RT2</t>
  </si>
  <si>
    <t xml:space="preserve">Oplechování říms z Ti Zn plechu, rš 700 mm </t>
  </si>
  <si>
    <t>998764203R00</t>
  </si>
  <si>
    <t xml:space="preserve">Přesun hmot pro klempířské konstr., výšky do 24 m </t>
  </si>
  <si>
    <t>M21</t>
  </si>
  <si>
    <t>Elektromontáže</t>
  </si>
  <si>
    <t>2102</t>
  </si>
  <si>
    <t>Hromosvod - demontáž, úprava kotvení, montáž revize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</si>
  <si>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</si>
  <si>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</si>
  <si>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</si>
  <si>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</si>
  <si>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</si>
  <si>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</si>
  <si>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</si>
  <si>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</si>
  <si>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</si>
  <si>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</si>
  <si>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</si>
  <si>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</si>
  <si>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979087113R00</t>
  </si>
  <si>
    <t xml:space="preserve">Nakládání vybouraných hmot na dopravní prostředky </t>
  </si>
  <si>
    <t>979093111R00</t>
  </si>
  <si>
    <t xml:space="preserve">Uložení suti na skládku bez zhutnění </t>
  </si>
  <si>
    <t>979999999R00</t>
  </si>
  <si>
    <t xml:space="preserve">Poplatek za skladku 10 % příměsí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</si>
  <si>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</si>
  <si>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</si>
  <si>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</si>
  <si>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</si>
  <si>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</si>
  <si>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</si>
  <si>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</si>
  <si>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</si>
  <si>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Statutární město Brno, městská část Brno - střed</t>
  </si>
  <si>
    <t>Ing. Václav Venkrbec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</si>
</sst>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0" fontId="22" fillId="33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0" fontId="20" fillId="0" borderId="54" xfId="46" applyFont="1" applyBorder="1">
      <alignment/>
      <protection/>
    </xf>
    <xf numFmtId="0" fontId="19" fillId="0" borderId="54" xfId="46" applyFont="1" applyBorder="1">
      <alignment/>
      <protection/>
    </xf>
    <xf numFmtId="0" fontId="19" fillId="0" borderId="54" xfId="46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0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0" fontId="20" fillId="0" borderId="59" xfId="46" applyFont="1" applyBorder="1">
      <alignment/>
      <protection/>
    </xf>
    <xf numFmtId="0" fontId="19" fillId="0" borderId="59" xfId="46" applyFont="1" applyBorder="1">
      <alignment/>
      <protection/>
    </xf>
    <xf numFmtId="0" fontId="19" fillId="0" borderId="59" xfId="46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55" xfId="46" applyFont="1" applyBorder="1" applyAlignment="1">
      <alignment horizontal="right"/>
      <protection/>
    </xf>
    <xf numFmtId="0" fontId="19" fillId="0" borderId="54" xfId="46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 t="s">
        <v>187</v>
      </c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 t="str">
        <f>Projektant</f>
        <v>Ing. Václav Venkrbec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 t="s">
        <v>186</v>
      </c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Rekapitulace!A22</f>
        <v>Ztížené výrobní podmínky</v>
      </c>
      <c r="E15" s="60"/>
      <c r="F15" s="61"/>
      <c r="G15" s="58">
        <f>Rekapitulace!I22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8" t="str">
        <f>Rekapitulace!A23</f>
        <v>Oborová přirážka</v>
      </c>
      <c r="E16" s="62"/>
      <c r="F16" s="63"/>
      <c r="G16" s="58">
        <f>Rekapitulace!I23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8" t="str">
        <f>Rekapitulace!A24</f>
        <v>Přesun stavebních kapacit</v>
      </c>
      <c r="E17" s="62"/>
      <c r="F17" s="63"/>
      <c r="G17" s="58">
        <f>Rekapitulace!I24</f>
        <v>0</v>
      </c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8" t="str">
        <f>Rekapitulace!A25</f>
        <v>Mimostaveništní doprava</v>
      </c>
      <c r="E18" s="62"/>
      <c r="F18" s="63"/>
      <c r="G18" s="58">
        <f>Rekapitulace!I25</f>
        <v>0</v>
      </c>
    </row>
    <row r="19" spans="1:7" ht="15.75" customHeight="1">
      <c r="A19" s="66" t="s">
        <v>29</v>
      </c>
      <c r="B19" s="57"/>
      <c r="C19" s="58">
        <f>SUM(C15:C18)</f>
        <v>0</v>
      </c>
      <c r="D19" s="8" t="str">
        <f>Rekapitulace!A26</f>
        <v>Zařízení staveniště</v>
      </c>
      <c r="E19" s="62"/>
      <c r="F19" s="63"/>
      <c r="G19" s="58">
        <f>Rekapitulace!I26</f>
        <v>0</v>
      </c>
    </row>
    <row r="20" spans="1:7" ht="15.75" customHeight="1">
      <c r="A20" s="66"/>
      <c r="B20" s="57"/>
      <c r="C20" s="58"/>
      <c r="D20" s="8" t="str">
        <f>Rekapitulace!A27</f>
        <v>Provoz investora</v>
      </c>
      <c r="E20" s="62"/>
      <c r="F20" s="63"/>
      <c r="G20" s="58">
        <f>Rekapitulace!I27</f>
        <v>0</v>
      </c>
    </row>
    <row r="21" spans="1:7" ht="15.75" customHeight="1">
      <c r="A21" s="66" t="s">
        <v>30</v>
      </c>
      <c r="B21" s="57"/>
      <c r="C21" s="58">
        <f>HZS</f>
        <v>0</v>
      </c>
      <c r="D21" s="8" t="str">
        <f>Rekapitulace!A28</f>
        <v>Kompletační činnost (IČD)</v>
      </c>
      <c r="E21" s="62"/>
      <c r="F21" s="63"/>
      <c r="G21" s="58">
        <f>Rekapitulace!I28</f>
        <v>0</v>
      </c>
    </row>
    <row r="22" spans="1:7" ht="15.7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21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21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1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20151222 ZŠ a MŠ Brno, Husova 17,p.o., objekt Rašínova 3</v>
      </c>
      <c r="D1" s="110"/>
      <c r="E1" s="111"/>
      <c r="F1" s="110"/>
      <c r="G1" s="112" t="s">
        <v>49</v>
      </c>
      <c r="H1" s="113"/>
      <c r="I1" s="114"/>
    </row>
    <row r="2" spans="1:9" ht="13.5" thickBot="1">
      <c r="A2" s="115" t="s">
        <v>50</v>
      </c>
      <c r="B2" s="116"/>
      <c r="C2" s="117" t="str">
        <f>CONCATENATE(cisloobjektu," ",nazevobjektu)</f>
        <v>1 Oprava portálu a přilehlé zídky</v>
      </c>
      <c r="D2" s="118"/>
      <c r="E2" s="119"/>
      <c r="F2" s="118"/>
      <c r="G2" s="120"/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16" t="str">
        <f>Položky!B7</f>
        <v>0</v>
      </c>
      <c r="B7" s="132" t="str">
        <f>Položky!C7</f>
        <v>Přípravné a pomocné práce</v>
      </c>
      <c r="C7" s="68"/>
      <c r="D7" s="133"/>
      <c r="E7" s="217">
        <f>Položky!BA10</f>
        <v>0</v>
      </c>
      <c r="F7" s="218">
        <f>Položky!BB10</f>
        <v>0</v>
      </c>
      <c r="G7" s="218">
        <f>Položky!BC10</f>
        <v>0</v>
      </c>
      <c r="H7" s="218">
        <f>Položky!BD10</f>
        <v>0</v>
      </c>
      <c r="I7" s="219">
        <f>Položky!BE10</f>
        <v>0</v>
      </c>
    </row>
    <row r="8" spans="1:9" s="36" customFormat="1" ht="12.75">
      <c r="A8" s="216" t="str">
        <f>Položky!B11</f>
        <v>6</v>
      </c>
      <c r="B8" s="132" t="str">
        <f>Položky!C11</f>
        <v>Úpravy povrchu, podlahy</v>
      </c>
      <c r="C8" s="68"/>
      <c r="D8" s="133"/>
      <c r="E8" s="217">
        <f>Položky!BA13</f>
        <v>0</v>
      </c>
      <c r="F8" s="218">
        <f>Položky!BB13</f>
        <v>0</v>
      </c>
      <c r="G8" s="218">
        <f>Položky!BC13</f>
        <v>0</v>
      </c>
      <c r="H8" s="218">
        <f>Položky!BD13</f>
        <v>0</v>
      </c>
      <c r="I8" s="219">
        <f>Položky!BE13</f>
        <v>0</v>
      </c>
    </row>
    <row r="9" spans="1:9" s="36" customFormat="1" ht="12.75">
      <c r="A9" s="216" t="str">
        <f>Položky!B14</f>
        <v>62</v>
      </c>
      <c r="B9" s="132" t="str">
        <f>Položky!C14</f>
        <v>Úpravy povrchů vnější</v>
      </c>
      <c r="C9" s="68"/>
      <c r="D9" s="133"/>
      <c r="E9" s="217">
        <f>Položky!BA21</f>
        <v>0</v>
      </c>
      <c r="F9" s="218">
        <f>Položky!BB21</f>
        <v>0</v>
      </c>
      <c r="G9" s="218">
        <f>Položky!BC21</f>
        <v>0</v>
      </c>
      <c r="H9" s="218">
        <f>Položky!BD21</f>
        <v>0</v>
      </c>
      <c r="I9" s="219">
        <f>Položky!BE21</f>
        <v>0</v>
      </c>
    </row>
    <row r="10" spans="1:9" s="36" customFormat="1" ht="12.75">
      <c r="A10" s="216" t="str">
        <f>Položky!B22</f>
        <v>94</v>
      </c>
      <c r="B10" s="132" t="str">
        <f>Položky!C22</f>
        <v>Lešení a stavební výtahy</v>
      </c>
      <c r="C10" s="68"/>
      <c r="D10" s="133"/>
      <c r="E10" s="217">
        <f>Položky!BA30</f>
        <v>0</v>
      </c>
      <c r="F10" s="218">
        <f>Položky!BB30</f>
        <v>0</v>
      </c>
      <c r="G10" s="218">
        <f>Položky!BC30</f>
        <v>0</v>
      </c>
      <c r="H10" s="218">
        <f>Položky!BD30</f>
        <v>0</v>
      </c>
      <c r="I10" s="219">
        <f>Položky!BE30</f>
        <v>0</v>
      </c>
    </row>
    <row r="11" spans="1:9" s="36" customFormat="1" ht="12.75">
      <c r="A11" s="216" t="str">
        <f>Položky!B31</f>
        <v>95</v>
      </c>
      <c r="B11" s="132" t="str">
        <f>Položky!C31</f>
        <v>Dokončovací konstrukce na pozemních stavbách</v>
      </c>
      <c r="C11" s="68"/>
      <c r="D11" s="133"/>
      <c r="E11" s="217">
        <f>Položky!BA35</f>
        <v>0</v>
      </c>
      <c r="F11" s="218">
        <f>Položky!BB35</f>
        <v>0</v>
      </c>
      <c r="G11" s="218">
        <f>Položky!BC35</f>
        <v>0</v>
      </c>
      <c r="H11" s="218">
        <f>Položky!BD35</f>
        <v>0</v>
      </c>
      <c r="I11" s="219">
        <f>Položky!BE35</f>
        <v>0</v>
      </c>
    </row>
    <row r="12" spans="1:9" s="36" customFormat="1" ht="12.75">
      <c r="A12" s="216" t="str">
        <f>Položky!B36</f>
        <v>96</v>
      </c>
      <c r="B12" s="132" t="str">
        <f>Položky!C36</f>
        <v>Bourání konstrukcí</v>
      </c>
      <c r="C12" s="68"/>
      <c r="D12" s="133"/>
      <c r="E12" s="217">
        <f>Položky!BA42</f>
        <v>0</v>
      </c>
      <c r="F12" s="218">
        <f>Položky!BB42</f>
        <v>0</v>
      </c>
      <c r="G12" s="218">
        <f>Položky!BC42</f>
        <v>0</v>
      </c>
      <c r="H12" s="218">
        <f>Položky!BD42</f>
        <v>0</v>
      </c>
      <c r="I12" s="219">
        <f>Položky!BE42</f>
        <v>0</v>
      </c>
    </row>
    <row r="13" spans="1:9" s="36" customFormat="1" ht="12.75">
      <c r="A13" s="216" t="str">
        <f>Položky!B43</f>
        <v>99</v>
      </c>
      <c r="B13" s="132" t="str">
        <f>Položky!C43</f>
        <v>Staveništní přesun hmot</v>
      </c>
      <c r="C13" s="68"/>
      <c r="D13" s="133"/>
      <c r="E13" s="217">
        <f>Položky!BA45</f>
        <v>0</v>
      </c>
      <c r="F13" s="218">
        <f>Položky!BB45</f>
        <v>0</v>
      </c>
      <c r="G13" s="218">
        <f>Položky!BC45</f>
        <v>0</v>
      </c>
      <c r="H13" s="218">
        <f>Položky!BD45</f>
        <v>0</v>
      </c>
      <c r="I13" s="219">
        <f>Položky!BE45</f>
        <v>0</v>
      </c>
    </row>
    <row r="14" spans="1:9" s="36" customFormat="1" ht="12.75">
      <c r="A14" s="216" t="str">
        <f>Položky!B46</f>
        <v>764</v>
      </c>
      <c r="B14" s="132" t="str">
        <f>Položky!C46</f>
        <v>Konstrukce klempířské</v>
      </c>
      <c r="C14" s="68"/>
      <c r="D14" s="133"/>
      <c r="E14" s="217">
        <f>Položky!BA50</f>
        <v>0</v>
      </c>
      <c r="F14" s="218">
        <f>Položky!BB50</f>
        <v>0</v>
      </c>
      <c r="G14" s="218">
        <f>Položky!BC50</f>
        <v>0</v>
      </c>
      <c r="H14" s="218">
        <f>Položky!BD50</f>
        <v>0</v>
      </c>
      <c r="I14" s="219">
        <f>Položky!BE50</f>
        <v>0</v>
      </c>
    </row>
    <row r="15" spans="1:9" s="36" customFormat="1" ht="12.75">
      <c r="A15" s="216" t="str">
        <f>Položky!B51</f>
        <v>M21</v>
      </c>
      <c r="B15" s="132" t="str">
        <f>Položky!C51</f>
        <v>Elektromontáže</v>
      </c>
      <c r="C15" s="68"/>
      <c r="D15" s="133"/>
      <c r="E15" s="217">
        <f>Položky!BA53</f>
        <v>0</v>
      </c>
      <c r="F15" s="218">
        <f>Položky!BB53</f>
        <v>0</v>
      </c>
      <c r="G15" s="218">
        <f>Položky!BC53</f>
        <v>0</v>
      </c>
      <c r="H15" s="218">
        <f>Položky!BD53</f>
        <v>0</v>
      </c>
      <c r="I15" s="219">
        <f>Položky!BE53</f>
        <v>0</v>
      </c>
    </row>
    <row r="16" spans="1:9" s="36" customFormat="1" ht="13.5" thickBot="1">
      <c r="A16" s="216" t="str">
        <f>Položky!B54</f>
        <v>D96</v>
      </c>
      <c r="B16" s="132" t="str">
        <f>Položky!C54</f>
        <v>Přesuny suti a vybouraných hmot</v>
      </c>
      <c r="C16" s="68"/>
      <c r="D16" s="133"/>
      <c r="E16" s="217">
        <f>Položky!BA63</f>
        <v>0</v>
      </c>
      <c r="F16" s="218">
        <f>Položky!BB63</f>
        <v>0</v>
      </c>
      <c r="G16" s="218">
        <f>Položky!BC63</f>
        <v>0</v>
      </c>
      <c r="H16" s="218">
        <f>Položky!BD63</f>
        <v>0</v>
      </c>
      <c r="I16" s="219">
        <f>Položky!BE63</f>
        <v>0</v>
      </c>
    </row>
    <row r="17" spans="1:9" s="140" customFormat="1" ht="13.5" thickBot="1">
      <c r="A17" s="134"/>
      <c r="B17" s="135" t="s">
        <v>57</v>
      </c>
      <c r="C17" s="135"/>
      <c r="D17" s="136"/>
      <c r="E17" s="137">
        <f>SUM(E7:E16)</f>
        <v>0</v>
      </c>
      <c r="F17" s="138">
        <f>SUM(F7:F16)</f>
        <v>0</v>
      </c>
      <c r="G17" s="138">
        <f>SUM(G7:G16)</f>
        <v>0</v>
      </c>
      <c r="H17" s="138">
        <f>SUM(H7:H16)</f>
        <v>0</v>
      </c>
      <c r="I17" s="139">
        <f>SUM(I7:I16)</f>
        <v>0</v>
      </c>
    </row>
    <row r="18" spans="1:9" ht="12.75">
      <c r="A18" s="68"/>
      <c r="B18" s="68"/>
      <c r="C18" s="68"/>
      <c r="D18" s="68"/>
      <c r="E18" s="68"/>
      <c r="F18" s="68"/>
      <c r="G18" s="68"/>
      <c r="H18" s="68"/>
      <c r="I18" s="68"/>
    </row>
    <row r="19" spans="1:57" ht="19.5" customHeight="1">
      <c r="A19" s="124" t="s">
        <v>58</v>
      </c>
      <c r="B19" s="124"/>
      <c r="C19" s="124"/>
      <c r="D19" s="124"/>
      <c r="E19" s="124"/>
      <c r="F19" s="124"/>
      <c r="G19" s="141"/>
      <c r="H19" s="124"/>
      <c r="I19" s="124"/>
      <c r="BA19" s="42"/>
      <c r="BB19" s="42"/>
      <c r="BC19" s="42"/>
      <c r="BD19" s="42"/>
      <c r="BE19" s="42"/>
    </row>
    <row r="20" spans="1:9" ht="13.5" thickBot="1">
      <c r="A20" s="81"/>
      <c r="B20" s="81"/>
      <c r="C20" s="81"/>
      <c r="D20" s="81"/>
      <c r="E20" s="81"/>
      <c r="F20" s="81"/>
      <c r="G20" s="81"/>
      <c r="H20" s="81"/>
      <c r="I20" s="81"/>
    </row>
    <row r="21" spans="1:9" ht="12.75">
      <c r="A21" s="75" t="s">
        <v>59</v>
      </c>
      <c r="B21" s="76"/>
      <c r="C21" s="76"/>
      <c r="D21" s="142"/>
      <c r="E21" s="143" t="s">
        <v>60</v>
      </c>
      <c r="F21" s="144" t="s">
        <v>61</v>
      </c>
      <c r="G21" s="145" t="s">
        <v>62</v>
      </c>
      <c r="H21" s="146"/>
      <c r="I21" s="147" t="s">
        <v>60</v>
      </c>
    </row>
    <row r="22" spans="1:53" ht="12.75">
      <c r="A22" s="66" t="s">
        <v>178</v>
      </c>
      <c r="B22" s="57"/>
      <c r="C22" s="57"/>
      <c r="D22" s="148"/>
      <c r="E22" s="149"/>
      <c r="F22" s="150"/>
      <c r="G22" s="151">
        <f>CHOOSE(BA22+1,HSV+PSV,HSV+PSV+Mont,HSV+PSV+Dodavka+Mont,HSV,PSV,Mont,Dodavka,Mont+Dodavka,0)</f>
        <v>0</v>
      </c>
      <c r="H22" s="152"/>
      <c r="I22" s="153">
        <f>E22+F22*G22/100</f>
        <v>0</v>
      </c>
      <c r="BA22">
        <v>0</v>
      </c>
    </row>
    <row r="23" spans="1:53" ht="12.75">
      <c r="A23" s="66" t="s">
        <v>179</v>
      </c>
      <c r="B23" s="57"/>
      <c r="C23" s="57"/>
      <c r="D23" s="148"/>
      <c r="E23" s="149"/>
      <c r="F23" s="150"/>
      <c r="G23" s="151">
        <f>CHOOSE(BA23+1,HSV+PSV,HSV+PSV+Mont,HSV+PSV+Dodavka+Mont,HSV,PSV,Mont,Dodavka,Mont+Dodavka,0)</f>
        <v>0</v>
      </c>
      <c r="H23" s="152"/>
      <c r="I23" s="153">
        <f>E23+F23*G23/100</f>
        <v>0</v>
      </c>
      <c r="BA23">
        <v>0</v>
      </c>
    </row>
    <row r="24" spans="1:53" ht="12.75">
      <c r="A24" s="66" t="s">
        <v>180</v>
      </c>
      <c r="B24" s="57"/>
      <c r="C24" s="57"/>
      <c r="D24" s="148"/>
      <c r="E24" s="149"/>
      <c r="F24" s="150"/>
      <c r="G24" s="151">
        <f>CHOOSE(BA24+1,HSV+PSV,HSV+PSV+Mont,HSV+PSV+Dodavka+Mont,HSV,PSV,Mont,Dodavka,Mont+Dodavka,0)</f>
        <v>0</v>
      </c>
      <c r="H24" s="152"/>
      <c r="I24" s="153">
        <f>E24+F24*G24/100</f>
        <v>0</v>
      </c>
      <c r="BA24">
        <v>0</v>
      </c>
    </row>
    <row r="25" spans="1:53" ht="12.75">
      <c r="A25" s="66" t="s">
        <v>181</v>
      </c>
      <c r="B25" s="57"/>
      <c r="C25" s="57"/>
      <c r="D25" s="148"/>
      <c r="E25" s="149"/>
      <c r="F25" s="150"/>
      <c r="G25" s="151">
        <f>CHOOSE(BA25+1,HSV+PSV,HSV+PSV+Mont,HSV+PSV+Dodavka+Mont,HSV,PSV,Mont,Dodavka,Mont+Dodavka,0)</f>
        <v>0</v>
      </c>
      <c r="H25" s="152"/>
      <c r="I25" s="153">
        <f>E25+F25*G25/100</f>
        <v>0</v>
      </c>
      <c r="BA25">
        <v>0</v>
      </c>
    </row>
    <row r="26" spans="1:53" ht="12.75">
      <c r="A26" s="66" t="s">
        <v>182</v>
      </c>
      <c r="B26" s="57"/>
      <c r="C26" s="57"/>
      <c r="D26" s="148"/>
      <c r="E26" s="149"/>
      <c r="F26" s="150"/>
      <c r="G26" s="151">
        <f>CHOOSE(BA26+1,HSV+PSV,HSV+PSV+Mont,HSV+PSV+Dodavka+Mont,HSV,PSV,Mont,Dodavka,Mont+Dodavka,0)</f>
        <v>0</v>
      </c>
      <c r="H26" s="152"/>
      <c r="I26" s="153">
        <f>E26+F26*G26/100</f>
        <v>0</v>
      </c>
      <c r="BA26">
        <v>1</v>
      </c>
    </row>
    <row r="27" spans="1:53" ht="12.75">
      <c r="A27" s="66" t="s">
        <v>183</v>
      </c>
      <c r="B27" s="57"/>
      <c r="C27" s="57"/>
      <c r="D27" s="148"/>
      <c r="E27" s="149"/>
      <c r="F27" s="150"/>
      <c r="G27" s="151">
        <f>CHOOSE(BA27+1,HSV+PSV,HSV+PSV+Mont,HSV+PSV+Dodavka+Mont,HSV,PSV,Mont,Dodavka,Mont+Dodavka,0)</f>
        <v>0</v>
      </c>
      <c r="H27" s="152"/>
      <c r="I27" s="153">
        <f>E27+F27*G27/100</f>
        <v>0</v>
      </c>
      <c r="BA27">
        <v>1</v>
      </c>
    </row>
    <row r="28" spans="1:53" ht="12.75">
      <c r="A28" s="66" t="s">
        <v>184</v>
      </c>
      <c r="B28" s="57"/>
      <c r="C28" s="57"/>
      <c r="D28" s="148"/>
      <c r="E28" s="149"/>
      <c r="F28" s="150"/>
      <c r="G28" s="151">
        <f>CHOOSE(BA28+1,HSV+PSV,HSV+PSV+Mont,HSV+PSV+Dodavka+Mont,HSV,PSV,Mont,Dodavka,Mont+Dodavka,0)</f>
        <v>0</v>
      </c>
      <c r="H28" s="152"/>
      <c r="I28" s="153">
        <f>E28+F28*G28/100</f>
        <v>0</v>
      </c>
      <c r="BA28">
        <v>2</v>
      </c>
    </row>
    <row r="29" spans="1:53" ht="12.75">
      <c r="A29" s="66" t="s">
        <v>185</v>
      </c>
      <c r="B29" s="57"/>
      <c r="C29" s="57"/>
      <c r="D29" s="148"/>
      <c r="E29" s="149"/>
      <c r="F29" s="150"/>
      <c r="G29" s="151">
        <f>CHOOSE(BA29+1,HSV+PSV,HSV+PSV+Mont,HSV+PSV+Dodavka+Mont,HSV,PSV,Mont,Dodavka,Mont+Dodavka,0)</f>
        <v>0</v>
      </c>
      <c r="H29" s="152"/>
      <c r="I29" s="153">
        <f>E29+F29*G29/100</f>
        <v>0</v>
      </c>
      <c r="BA29">
        <v>2</v>
      </c>
    </row>
    <row r="30" spans="1:9" ht="13.5" thickBot="1">
      <c r="A30" s="154"/>
      <c r="B30" s="155" t="s">
        <v>63</v>
      </c>
      <c r="C30" s="156"/>
      <c r="D30" s="157"/>
      <c r="E30" s="158"/>
      <c r="F30" s="159"/>
      <c r="G30" s="159"/>
      <c r="H30" s="160">
        <f>SUM(I22:I29)</f>
        <v>0</v>
      </c>
      <c r="I30" s="161"/>
    </row>
    <row r="32" spans="2:9" ht="12.75">
      <c r="B32" s="140"/>
      <c r="F32" s="162"/>
      <c r="G32" s="163"/>
      <c r="H32" s="163"/>
      <c r="I32" s="164"/>
    </row>
    <row r="33" spans="6:9" ht="12.75">
      <c r="F33" s="162"/>
      <c r="G33" s="163"/>
      <c r="H33" s="163"/>
      <c r="I33" s="164"/>
    </row>
    <row r="34" spans="6:9" ht="12.75">
      <c r="F34" s="162"/>
      <c r="G34" s="163"/>
      <c r="H34" s="163"/>
      <c r="I34" s="164"/>
    </row>
    <row r="35" spans="6:9" ht="12.75">
      <c r="F35" s="162"/>
      <c r="G35" s="163"/>
      <c r="H35" s="163"/>
      <c r="I35" s="164"/>
    </row>
    <row r="36" spans="6:9" ht="12.75"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  <row r="75" spans="6:9" ht="12.75">
      <c r="F75" s="162"/>
      <c r="G75" s="163"/>
      <c r="H75" s="163"/>
      <c r="I75" s="164"/>
    </row>
    <row r="76" spans="6:9" ht="12.75">
      <c r="F76" s="162"/>
      <c r="G76" s="163"/>
      <c r="H76" s="163"/>
      <c r="I76" s="164"/>
    </row>
    <row r="77" spans="6:9" ht="12.75">
      <c r="F77" s="162"/>
      <c r="G77" s="163"/>
      <c r="H77" s="163"/>
      <c r="I77" s="164"/>
    </row>
    <row r="78" spans="6:9" ht="12.75">
      <c r="F78" s="162"/>
      <c r="G78" s="163"/>
      <c r="H78" s="163"/>
      <c r="I78" s="164"/>
    </row>
    <row r="79" spans="6:9" ht="12.75">
      <c r="F79" s="162"/>
      <c r="G79" s="163"/>
      <c r="H79" s="163"/>
      <c r="I79" s="164"/>
    </row>
    <row r="80" spans="6:9" ht="12.75">
      <c r="F80" s="162"/>
      <c r="G80" s="163"/>
      <c r="H80" s="163"/>
      <c r="I80" s="164"/>
    </row>
    <row r="81" spans="6:9" ht="12.75">
      <c r="F81" s="162"/>
      <c r="G81" s="163"/>
      <c r="H81" s="163"/>
      <c r="I81" s="164"/>
    </row>
  </sheetData>
  <sheetProtection/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36"/>
  <sheetViews>
    <sheetView showGridLines="0" showZeros="0" zoomScalePageLayoutView="0" workbookViewId="0" topLeftCell="A1">
      <selection activeCell="A63" sqref="A63:IV65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0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76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20151222 ZŠ a MŠ Brno, Husova 17,p.o., objekt Rašínova 3</v>
      </c>
      <c r="D3" s="110"/>
      <c r="E3" s="171" t="s">
        <v>64</v>
      </c>
      <c r="F3" s="172">
        <f>Rekapitulace!H1</f>
        <v>0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1 Oprava portálu a přilehlé zídky</v>
      </c>
      <c r="D4" s="118"/>
      <c r="E4" s="175">
        <f>Rekapitulace!G2</f>
        <v>0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80</v>
      </c>
      <c r="C7" s="187" t="s">
        <v>81</v>
      </c>
      <c r="D7" s="188"/>
      <c r="E7" s="189"/>
      <c r="F7" s="189"/>
      <c r="G7" s="190"/>
      <c r="H7" s="191"/>
      <c r="I7" s="191"/>
      <c r="O7" s="192">
        <v>1</v>
      </c>
    </row>
    <row r="8" spans="1:104" ht="12.75">
      <c r="A8" s="193">
        <v>1</v>
      </c>
      <c r="B8" s="194" t="s">
        <v>82</v>
      </c>
      <c r="C8" s="195" t="s">
        <v>83</v>
      </c>
      <c r="D8" s="196" t="s">
        <v>84</v>
      </c>
      <c r="E8" s="197">
        <v>1</v>
      </c>
      <c r="F8" s="197">
        <v>0</v>
      </c>
      <c r="G8" s="198">
        <f>E8*F8</f>
        <v>0</v>
      </c>
      <c r="O8" s="192">
        <v>2</v>
      </c>
      <c r="AA8" s="166">
        <v>12</v>
      </c>
      <c r="AB8" s="166">
        <v>0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12</v>
      </c>
      <c r="CB8" s="199">
        <v>0</v>
      </c>
      <c r="CZ8" s="166">
        <v>0</v>
      </c>
    </row>
    <row r="9" spans="1:104" ht="12.75">
      <c r="A9" s="193">
        <v>2</v>
      </c>
      <c r="B9" s="194" t="s">
        <v>85</v>
      </c>
      <c r="C9" s="195" t="s">
        <v>86</v>
      </c>
      <c r="D9" s="196" t="s">
        <v>84</v>
      </c>
      <c r="E9" s="197">
        <v>1</v>
      </c>
      <c r="F9" s="197">
        <v>0</v>
      </c>
      <c r="G9" s="198">
        <f>E9*F9</f>
        <v>0</v>
      </c>
      <c r="O9" s="192">
        <v>2</v>
      </c>
      <c r="AA9" s="166">
        <v>12</v>
      </c>
      <c r="AB9" s="166">
        <v>0</v>
      </c>
      <c r="AC9" s="166">
        <v>2</v>
      </c>
      <c r="AZ9" s="166">
        <v>1</v>
      </c>
      <c r="BA9" s="166">
        <f>IF(AZ9=1,G9,0)</f>
        <v>0</v>
      </c>
      <c r="BB9" s="166">
        <f>IF(AZ9=2,G9,0)</f>
        <v>0</v>
      </c>
      <c r="BC9" s="166">
        <f>IF(AZ9=3,G9,0)</f>
        <v>0</v>
      </c>
      <c r="BD9" s="166">
        <f>IF(AZ9=4,G9,0)</f>
        <v>0</v>
      </c>
      <c r="BE9" s="166">
        <f>IF(AZ9=5,G9,0)</f>
        <v>0</v>
      </c>
      <c r="CA9" s="199">
        <v>12</v>
      </c>
      <c r="CB9" s="199">
        <v>0</v>
      </c>
      <c r="CZ9" s="166">
        <v>0</v>
      </c>
    </row>
    <row r="10" spans="1:57" ht="12.75">
      <c r="A10" s="200"/>
      <c r="B10" s="201" t="s">
        <v>74</v>
      </c>
      <c r="C10" s="202" t="str">
        <f>CONCATENATE(B7," ",C7)</f>
        <v>0 Přípravné a pomocné práce</v>
      </c>
      <c r="D10" s="203"/>
      <c r="E10" s="204"/>
      <c r="F10" s="205"/>
      <c r="G10" s="206">
        <f>SUM(G7:G9)</f>
        <v>0</v>
      </c>
      <c r="O10" s="192">
        <v>4</v>
      </c>
      <c r="BA10" s="207">
        <f>SUM(BA7:BA9)</f>
        <v>0</v>
      </c>
      <c r="BB10" s="207">
        <f>SUM(BB7:BB9)</f>
        <v>0</v>
      </c>
      <c r="BC10" s="207">
        <f>SUM(BC7:BC9)</f>
        <v>0</v>
      </c>
      <c r="BD10" s="207">
        <f>SUM(BD7:BD9)</f>
        <v>0</v>
      </c>
      <c r="BE10" s="207">
        <f>SUM(BE7:BE9)</f>
        <v>0</v>
      </c>
    </row>
    <row r="11" spans="1:15" ht="12.75">
      <c r="A11" s="185" t="s">
        <v>72</v>
      </c>
      <c r="B11" s="186" t="s">
        <v>87</v>
      </c>
      <c r="C11" s="187" t="s">
        <v>88</v>
      </c>
      <c r="D11" s="188"/>
      <c r="E11" s="189"/>
      <c r="F11" s="189"/>
      <c r="G11" s="190"/>
      <c r="H11" s="191"/>
      <c r="I11" s="191"/>
      <c r="O11" s="192">
        <v>1</v>
      </c>
    </row>
    <row r="12" spans="1:104" ht="12.75">
      <c r="A12" s="193">
        <v>3</v>
      </c>
      <c r="B12" s="194" t="s">
        <v>89</v>
      </c>
      <c r="C12" s="195" t="s">
        <v>90</v>
      </c>
      <c r="D12" s="196" t="s">
        <v>91</v>
      </c>
      <c r="E12" s="197">
        <v>33.35</v>
      </c>
      <c r="F12" s="197">
        <v>0</v>
      </c>
      <c r="G12" s="198">
        <f>E12*F12</f>
        <v>0</v>
      </c>
      <c r="O12" s="192">
        <v>2</v>
      </c>
      <c r="AA12" s="166">
        <v>1</v>
      </c>
      <c r="AB12" s="166">
        <v>1</v>
      </c>
      <c r="AC12" s="166">
        <v>1</v>
      </c>
      <c r="AZ12" s="166">
        <v>1</v>
      </c>
      <c r="BA12" s="166">
        <f>IF(AZ12=1,G12,0)</f>
        <v>0</v>
      </c>
      <c r="BB12" s="166">
        <f>IF(AZ12=2,G12,0)</f>
        <v>0</v>
      </c>
      <c r="BC12" s="166">
        <f>IF(AZ12=3,G12,0)</f>
        <v>0</v>
      </c>
      <c r="BD12" s="166">
        <f>IF(AZ12=4,G12,0)</f>
        <v>0</v>
      </c>
      <c r="BE12" s="166">
        <f>IF(AZ12=5,G12,0)</f>
        <v>0</v>
      </c>
      <c r="CA12" s="199">
        <v>1</v>
      </c>
      <c r="CB12" s="199">
        <v>1</v>
      </c>
      <c r="CZ12" s="166">
        <v>0.105</v>
      </c>
    </row>
    <row r="13" spans="1:57" ht="12.75">
      <c r="A13" s="200"/>
      <c r="B13" s="201" t="s">
        <v>74</v>
      </c>
      <c r="C13" s="202" t="str">
        <f>CONCATENATE(B11," ",C11)</f>
        <v>6 Úpravy povrchu, podlahy</v>
      </c>
      <c r="D13" s="203"/>
      <c r="E13" s="204"/>
      <c r="F13" s="205"/>
      <c r="G13" s="206">
        <f>SUM(G11:G12)</f>
        <v>0</v>
      </c>
      <c r="O13" s="192">
        <v>4</v>
      </c>
      <c r="BA13" s="207">
        <f>SUM(BA11:BA12)</f>
        <v>0</v>
      </c>
      <c r="BB13" s="207">
        <f>SUM(BB11:BB12)</f>
        <v>0</v>
      </c>
      <c r="BC13" s="207">
        <f>SUM(BC11:BC12)</f>
        <v>0</v>
      </c>
      <c r="BD13" s="207">
        <f>SUM(BD11:BD12)</f>
        <v>0</v>
      </c>
      <c r="BE13" s="207">
        <f>SUM(BE11:BE12)</f>
        <v>0</v>
      </c>
    </row>
    <row r="14" spans="1:15" ht="12.75">
      <c r="A14" s="185" t="s">
        <v>72</v>
      </c>
      <c r="B14" s="186" t="s">
        <v>92</v>
      </c>
      <c r="C14" s="187" t="s">
        <v>93</v>
      </c>
      <c r="D14" s="188"/>
      <c r="E14" s="189"/>
      <c r="F14" s="189"/>
      <c r="G14" s="190"/>
      <c r="H14" s="191"/>
      <c r="I14" s="191"/>
      <c r="O14" s="192">
        <v>1</v>
      </c>
    </row>
    <row r="15" spans="1:104" ht="12.75">
      <c r="A15" s="193">
        <v>4</v>
      </c>
      <c r="B15" s="194" t="s">
        <v>94</v>
      </c>
      <c r="C15" s="195" t="s">
        <v>95</v>
      </c>
      <c r="D15" s="196" t="s">
        <v>91</v>
      </c>
      <c r="E15" s="197">
        <v>116</v>
      </c>
      <c r="F15" s="197">
        <v>0</v>
      </c>
      <c r="G15" s="198">
        <f>E15*F15</f>
        <v>0</v>
      </c>
      <c r="O15" s="192">
        <v>2</v>
      </c>
      <c r="AA15" s="166">
        <v>1</v>
      </c>
      <c r="AB15" s="166">
        <v>1</v>
      </c>
      <c r="AC15" s="166">
        <v>1</v>
      </c>
      <c r="AZ15" s="166">
        <v>1</v>
      </c>
      <c r="BA15" s="166">
        <f>IF(AZ15=1,G15,0)</f>
        <v>0</v>
      </c>
      <c r="BB15" s="166">
        <f>IF(AZ15=2,G15,0)</f>
        <v>0</v>
      </c>
      <c r="BC15" s="166">
        <f>IF(AZ15=3,G15,0)</f>
        <v>0</v>
      </c>
      <c r="BD15" s="166">
        <f>IF(AZ15=4,G15,0)</f>
        <v>0</v>
      </c>
      <c r="BE15" s="166">
        <f>IF(AZ15=5,G15,0)</f>
        <v>0</v>
      </c>
      <c r="CA15" s="199">
        <v>1</v>
      </c>
      <c r="CB15" s="199">
        <v>1</v>
      </c>
      <c r="CZ15" s="166">
        <v>0.00032</v>
      </c>
    </row>
    <row r="16" spans="1:104" ht="12.75">
      <c r="A16" s="193">
        <v>5</v>
      </c>
      <c r="B16" s="194" t="s">
        <v>96</v>
      </c>
      <c r="C16" s="195" t="s">
        <v>97</v>
      </c>
      <c r="D16" s="196" t="s">
        <v>91</v>
      </c>
      <c r="E16" s="197">
        <v>96</v>
      </c>
      <c r="F16" s="197">
        <v>0</v>
      </c>
      <c r="G16" s="198">
        <f>E16*F16</f>
        <v>0</v>
      </c>
      <c r="O16" s="192">
        <v>2</v>
      </c>
      <c r="AA16" s="166">
        <v>1</v>
      </c>
      <c r="AB16" s="166">
        <v>1</v>
      </c>
      <c r="AC16" s="166">
        <v>1</v>
      </c>
      <c r="AZ16" s="166">
        <v>1</v>
      </c>
      <c r="BA16" s="166">
        <f>IF(AZ16=1,G16,0)</f>
        <v>0</v>
      </c>
      <c r="BB16" s="166">
        <f>IF(AZ16=2,G16,0)</f>
        <v>0</v>
      </c>
      <c r="BC16" s="166">
        <f>IF(AZ16=3,G16,0)</f>
        <v>0</v>
      </c>
      <c r="BD16" s="166">
        <f>IF(AZ16=4,G16,0)</f>
        <v>0</v>
      </c>
      <c r="BE16" s="166">
        <f>IF(AZ16=5,G16,0)</f>
        <v>0</v>
      </c>
      <c r="CA16" s="199">
        <v>1</v>
      </c>
      <c r="CB16" s="199">
        <v>1</v>
      </c>
      <c r="CZ16" s="166">
        <v>0.03265</v>
      </c>
    </row>
    <row r="17" spans="1:104" ht="22.5">
      <c r="A17" s="193">
        <v>6</v>
      </c>
      <c r="B17" s="194" t="s">
        <v>98</v>
      </c>
      <c r="C17" s="195" t="s">
        <v>99</v>
      </c>
      <c r="D17" s="196" t="s">
        <v>91</v>
      </c>
      <c r="E17" s="197">
        <v>116</v>
      </c>
      <c r="F17" s="197">
        <v>0</v>
      </c>
      <c r="G17" s="198">
        <f>E17*F17</f>
        <v>0</v>
      </c>
      <c r="O17" s="192">
        <v>2</v>
      </c>
      <c r="AA17" s="166">
        <v>1</v>
      </c>
      <c r="AB17" s="166">
        <v>1</v>
      </c>
      <c r="AC17" s="166">
        <v>1</v>
      </c>
      <c r="AZ17" s="166">
        <v>1</v>
      </c>
      <c r="BA17" s="166">
        <f>IF(AZ17=1,G17,0)</f>
        <v>0</v>
      </c>
      <c r="BB17" s="166">
        <f>IF(AZ17=2,G17,0)</f>
        <v>0</v>
      </c>
      <c r="BC17" s="166">
        <f>IF(AZ17=3,G17,0)</f>
        <v>0</v>
      </c>
      <c r="BD17" s="166">
        <f>IF(AZ17=4,G17,0)</f>
        <v>0</v>
      </c>
      <c r="BE17" s="166">
        <f>IF(AZ17=5,G17,0)</f>
        <v>0</v>
      </c>
      <c r="CA17" s="199">
        <v>1</v>
      </c>
      <c r="CB17" s="199">
        <v>1</v>
      </c>
      <c r="CZ17" s="166">
        <v>0.00115</v>
      </c>
    </row>
    <row r="18" spans="1:104" ht="12.75">
      <c r="A18" s="193">
        <v>7</v>
      </c>
      <c r="B18" s="194" t="s">
        <v>100</v>
      </c>
      <c r="C18" s="195" t="s">
        <v>101</v>
      </c>
      <c r="D18" s="196" t="s">
        <v>91</v>
      </c>
      <c r="E18" s="197">
        <v>20</v>
      </c>
      <c r="F18" s="197">
        <v>0</v>
      </c>
      <c r="G18" s="198">
        <f>E18*F18</f>
        <v>0</v>
      </c>
      <c r="O18" s="192">
        <v>2</v>
      </c>
      <c r="AA18" s="166">
        <v>1</v>
      </c>
      <c r="AB18" s="166">
        <v>1</v>
      </c>
      <c r="AC18" s="166">
        <v>1</v>
      </c>
      <c r="AZ18" s="166">
        <v>1</v>
      </c>
      <c r="BA18" s="166">
        <f>IF(AZ18=1,G18,0)</f>
        <v>0</v>
      </c>
      <c r="BB18" s="166">
        <f>IF(AZ18=2,G18,0)</f>
        <v>0</v>
      </c>
      <c r="BC18" s="166">
        <f>IF(AZ18=3,G18,0)</f>
        <v>0</v>
      </c>
      <c r="BD18" s="166">
        <f>IF(AZ18=4,G18,0)</f>
        <v>0</v>
      </c>
      <c r="BE18" s="166">
        <f>IF(AZ18=5,G18,0)</f>
        <v>0</v>
      </c>
      <c r="CA18" s="199">
        <v>1</v>
      </c>
      <c r="CB18" s="199">
        <v>1</v>
      </c>
      <c r="CZ18" s="166">
        <v>0.0421</v>
      </c>
    </row>
    <row r="19" spans="1:104" ht="12.75">
      <c r="A19" s="193">
        <v>8</v>
      </c>
      <c r="B19" s="194" t="s">
        <v>102</v>
      </c>
      <c r="C19" s="195" t="s">
        <v>103</v>
      </c>
      <c r="D19" s="196" t="s">
        <v>91</v>
      </c>
      <c r="E19" s="197">
        <v>116</v>
      </c>
      <c r="F19" s="197">
        <v>0</v>
      </c>
      <c r="G19" s="198">
        <f>E19*F19</f>
        <v>0</v>
      </c>
      <c r="O19" s="192">
        <v>2</v>
      </c>
      <c r="AA19" s="166">
        <v>1</v>
      </c>
      <c r="AB19" s="166">
        <v>1</v>
      </c>
      <c r="AC19" s="166">
        <v>1</v>
      </c>
      <c r="AZ19" s="166">
        <v>1</v>
      </c>
      <c r="BA19" s="166">
        <f>IF(AZ19=1,G19,0)</f>
        <v>0</v>
      </c>
      <c r="BB19" s="166">
        <f>IF(AZ19=2,G19,0)</f>
        <v>0</v>
      </c>
      <c r="BC19" s="166">
        <f>IF(AZ19=3,G19,0)</f>
        <v>0</v>
      </c>
      <c r="BD19" s="166">
        <f>IF(AZ19=4,G19,0)</f>
        <v>0</v>
      </c>
      <c r="BE19" s="166">
        <f>IF(AZ19=5,G19,0)</f>
        <v>0</v>
      </c>
      <c r="CA19" s="199">
        <v>1</v>
      </c>
      <c r="CB19" s="199">
        <v>1</v>
      </c>
      <c r="CZ19" s="166">
        <v>0.0001</v>
      </c>
    </row>
    <row r="20" spans="1:104" ht="12.75">
      <c r="A20" s="193">
        <v>9</v>
      </c>
      <c r="B20" s="194" t="s">
        <v>104</v>
      </c>
      <c r="C20" s="195" t="s">
        <v>105</v>
      </c>
      <c r="D20" s="196" t="s">
        <v>84</v>
      </c>
      <c r="E20" s="197">
        <v>1</v>
      </c>
      <c r="F20" s="197">
        <v>0</v>
      </c>
      <c r="G20" s="198">
        <f>E20*F20</f>
        <v>0</v>
      </c>
      <c r="O20" s="192">
        <v>2</v>
      </c>
      <c r="AA20" s="166">
        <v>12</v>
      </c>
      <c r="AB20" s="166">
        <v>0</v>
      </c>
      <c r="AC20" s="166">
        <v>38</v>
      </c>
      <c r="AZ20" s="166">
        <v>1</v>
      </c>
      <c r="BA20" s="166">
        <f>IF(AZ20=1,G20,0)</f>
        <v>0</v>
      </c>
      <c r="BB20" s="166">
        <f>IF(AZ20=2,G20,0)</f>
        <v>0</v>
      </c>
      <c r="BC20" s="166">
        <f>IF(AZ20=3,G20,0)</f>
        <v>0</v>
      </c>
      <c r="BD20" s="166">
        <f>IF(AZ20=4,G20,0)</f>
        <v>0</v>
      </c>
      <c r="BE20" s="166">
        <f>IF(AZ20=5,G20,0)</f>
        <v>0</v>
      </c>
      <c r="CA20" s="199">
        <v>12</v>
      </c>
      <c r="CB20" s="199">
        <v>0</v>
      </c>
      <c r="CZ20" s="166">
        <v>0</v>
      </c>
    </row>
    <row r="21" spans="1:57" ht="12.75">
      <c r="A21" s="200"/>
      <c r="B21" s="201" t="s">
        <v>74</v>
      </c>
      <c r="C21" s="202" t="str">
        <f>CONCATENATE(B14," ",C14)</f>
        <v>62 Úpravy povrchů vnější</v>
      </c>
      <c r="D21" s="203"/>
      <c r="E21" s="204"/>
      <c r="F21" s="205"/>
      <c r="G21" s="206">
        <f>SUM(G14:G20)</f>
        <v>0</v>
      </c>
      <c r="O21" s="192">
        <v>4</v>
      </c>
      <c r="BA21" s="207">
        <f>SUM(BA14:BA20)</f>
        <v>0</v>
      </c>
      <c r="BB21" s="207">
        <f>SUM(BB14:BB20)</f>
        <v>0</v>
      </c>
      <c r="BC21" s="207">
        <f>SUM(BC14:BC20)</f>
        <v>0</v>
      </c>
      <c r="BD21" s="207">
        <f>SUM(BD14:BD20)</f>
        <v>0</v>
      </c>
      <c r="BE21" s="207">
        <f>SUM(BE14:BE20)</f>
        <v>0</v>
      </c>
    </row>
    <row r="22" spans="1:15" ht="12.75">
      <c r="A22" s="185" t="s">
        <v>72</v>
      </c>
      <c r="B22" s="186" t="s">
        <v>106</v>
      </c>
      <c r="C22" s="187" t="s">
        <v>107</v>
      </c>
      <c r="D22" s="188"/>
      <c r="E22" s="189"/>
      <c r="F22" s="189"/>
      <c r="G22" s="190"/>
      <c r="H22" s="191"/>
      <c r="I22" s="191"/>
      <c r="O22" s="192">
        <v>1</v>
      </c>
    </row>
    <row r="23" spans="1:104" ht="12.75">
      <c r="A23" s="193">
        <v>10</v>
      </c>
      <c r="B23" s="194" t="s">
        <v>108</v>
      </c>
      <c r="C23" s="195" t="s">
        <v>109</v>
      </c>
      <c r="D23" s="196" t="s">
        <v>91</v>
      </c>
      <c r="E23" s="197">
        <v>30</v>
      </c>
      <c r="F23" s="197">
        <v>0</v>
      </c>
      <c r="G23" s="198">
        <f>E23*F23</f>
        <v>0</v>
      </c>
      <c r="O23" s="192">
        <v>2</v>
      </c>
      <c r="AA23" s="166">
        <v>1</v>
      </c>
      <c r="AB23" s="166">
        <v>1</v>
      </c>
      <c r="AC23" s="166">
        <v>1</v>
      </c>
      <c r="AZ23" s="166">
        <v>1</v>
      </c>
      <c r="BA23" s="166">
        <f>IF(AZ23=1,G23,0)</f>
        <v>0</v>
      </c>
      <c r="BB23" s="166">
        <f>IF(AZ23=2,G23,0)</f>
        <v>0</v>
      </c>
      <c r="BC23" s="166">
        <f>IF(AZ23=3,G23,0)</f>
        <v>0</v>
      </c>
      <c r="BD23" s="166">
        <f>IF(AZ23=4,G23,0)</f>
        <v>0</v>
      </c>
      <c r="BE23" s="166">
        <f>IF(AZ23=5,G23,0)</f>
        <v>0</v>
      </c>
      <c r="CA23" s="199">
        <v>1</v>
      </c>
      <c r="CB23" s="199">
        <v>1</v>
      </c>
      <c r="CZ23" s="166">
        <v>0.0005</v>
      </c>
    </row>
    <row r="24" spans="1:104" ht="22.5">
      <c r="A24" s="193">
        <v>11</v>
      </c>
      <c r="B24" s="194" t="s">
        <v>110</v>
      </c>
      <c r="C24" s="195" t="s">
        <v>111</v>
      </c>
      <c r="D24" s="196" t="s">
        <v>91</v>
      </c>
      <c r="E24" s="197">
        <v>116</v>
      </c>
      <c r="F24" s="197">
        <v>0</v>
      </c>
      <c r="G24" s="198">
        <f>E24*F24</f>
        <v>0</v>
      </c>
      <c r="O24" s="192">
        <v>2</v>
      </c>
      <c r="AA24" s="166">
        <v>1</v>
      </c>
      <c r="AB24" s="166">
        <v>1</v>
      </c>
      <c r="AC24" s="166">
        <v>1</v>
      </c>
      <c r="AZ24" s="166">
        <v>1</v>
      </c>
      <c r="BA24" s="166">
        <f>IF(AZ24=1,G24,0)</f>
        <v>0</v>
      </c>
      <c r="BB24" s="166">
        <f>IF(AZ24=2,G24,0)</f>
        <v>0</v>
      </c>
      <c r="BC24" s="166">
        <f>IF(AZ24=3,G24,0)</f>
        <v>0</v>
      </c>
      <c r="BD24" s="166">
        <f>IF(AZ24=4,G24,0)</f>
        <v>0</v>
      </c>
      <c r="BE24" s="166">
        <f>IF(AZ24=5,G24,0)</f>
        <v>0</v>
      </c>
      <c r="CA24" s="199">
        <v>1</v>
      </c>
      <c r="CB24" s="199">
        <v>1</v>
      </c>
      <c r="CZ24" s="166">
        <v>0</v>
      </c>
    </row>
    <row r="25" spans="1:104" ht="22.5">
      <c r="A25" s="193">
        <v>12</v>
      </c>
      <c r="B25" s="194" t="s">
        <v>112</v>
      </c>
      <c r="C25" s="195" t="s">
        <v>113</v>
      </c>
      <c r="D25" s="196" t="s">
        <v>91</v>
      </c>
      <c r="E25" s="197">
        <v>116</v>
      </c>
      <c r="F25" s="197">
        <v>0</v>
      </c>
      <c r="G25" s="198">
        <f>E25*F25</f>
        <v>0</v>
      </c>
      <c r="O25" s="192">
        <v>2</v>
      </c>
      <c r="AA25" s="166">
        <v>1</v>
      </c>
      <c r="AB25" s="166">
        <v>1</v>
      </c>
      <c r="AC25" s="166">
        <v>1</v>
      </c>
      <c r="AZ25" s="166">
        <v>1</v>
      </c>
      <c r="BA25" s="166">
        <f>IF(AZ25=1,G25,0)</f>
        <v>0</v>
      </c>
      <c r="BB25" s="166">
        <f>IF(AZ25=2,G25,0)</f>
        <v>0</v>
      </c>
      <c r="BC25" s="166">
        <f>IF(AZ25=3,G25,0)</f>
        <v>0</v>
      </c>
      <c r="BD25" s="166">
        <f>IF(AZ25=4,G25,0)</f>
        <v>0</v>
      </c>
      <c r="BE25" s="166">
        <f>IF(AZ25=5,G25,0)</f>
        <v>0</v>
      </c>
      <c r="CA25" s="199">
        <v>1</v>
      </c>
      <c r="CB25" s="199">
        <v>1</v>
      </c>
      <c r="CZ25" s="166">
        <v>0</v>
      </c>
    </row>
    <row r="26" spans="1:104" ht="22.5">
      <c r="A26" s="193">
        <v>13</v>
      </c>
      <c r="B26" s="194" t="s">
        <v>114</v>
      </c>
      <c r="C26" s="195" t="s">
        <v>115</v>
      </c>
      <c r="D26" s="196" t="s">
        <v>91</v>
      </c>
      <c r="E26" s="197">
        <v>116</v>
      </c>
      <c r="F26" s="197">
        <v>0</v>
      </c>
      <c r="G26" s="198">
        <f>E26*F26</f>
        <v>0</v>
      </c>
      <c r="O26" s="192">
        <v>2</v>
      </c>
      <c r="AA26" s="166">
        <v>1</v>
      </c>
      <c r="AB26" s="166">
        <v>1</v>
      </c>
      <c r="AC26" s="166">
        <v>1</v>
      </c>
      <c r="AZ26" s="166">
        <v>1</v>
      </c>
      <c r="BA26" s="166">
        <f>IF(AZ26=1,G26,0)</f>
        <v>0</v>
      </c>
      <c r="BB26" s="166">
        <f>IF(AZ26=2,G26,0)</f>
        <v>0</v>
      </c>
      <c r="BC26" s="166">
        <f>IF(AZ26=3,G26,0)</f>
        <v>0</v>
      </c>
      <c r="BD26" s="166">
        <f>IF(AZ26=4,G26,0)</f>
        <v>0</v>
      </c>
      <c r="BE26" s="166">
        <f>IF(AZ26=5,G26,0)</f>
        <v>0</v>
      </c>
      <c r="CA26" s="199">
        <v>1</v>
      </c>
      <c r="CB26" s="199">
        <v>1</v>
      </c>
      <c r="CZ26" s="166">
        <v>0</v>
      </c>
    </row>
    <row r="27" spans="1:104" ht="12.75">
      <c r="A27" s="193">
        <v>14</v>
      </c>
      <c r="B27" s="194" t="s">
        <v>116</v>
      </c>
      <c r="C27" s="195" t="s">
        <v>117</v>
      </c>
      <c r="D27" s="196" t="s">
        <v>91</v>
      </c>
      <c r="E27" s="197">
        <v>116</v>
      </c>
      <c r="F27" s="197">
        <v>0</v>
      </c>
      <c r="G27" s="198">
        <f>E27*F27</f>
        <v>0</v>
      </c>
      <c r="O27" s="192">
        <v>2</v>
      </c>
      <c r="AA27" s="166">
        <v>1</v>
      </c>
      <c r="AB27" s="166">
        <v>1</v>
      </c>
      <c r="AC27" s="166">
        <v>1</v>
      </c>
      <c r="AZ27" s="166">
        <v>1</v>
      </c>
      <c r="BA27" s="166">
        <f>IF(AZ27=1,G27,0)</f>
        <v>0</v>
      </c>
      <c r="BB27" s="166">
        <f>IF(AZ27=2,G27,0)</f>
        <v>0</v>
      </c>
      <c r="BC27" s="166">
        <f>IF(AZ27=3,G27,0)</f>
        <v>0</v>
      </c>
      <c r="BD27" s="166">
        <f>IF(AZ27=4,G27,0)</f>
        <v>0</v>
      </c>
      <c r="BE27" s="166">
        <f>IF(AZ27=5,G27,0)</f>
        <v>0</v>
      </c>
      <c r="CA27" s="199">
        <v>1</v>
      </c>
      <c r="CB27" s="199">
        <v>1</v>
      </c>
      <c r="CZ27" s="166">
        <v>0</v>
      </c>
    </row>
    <row r="28" spans="1:104" ht="12.75">
      <c r="A28" s="193">
        <v>15</v>
      </c>
      <c r="B28" s="194" t="s">
        <v>118</v>
      </c>
      <c r="C28" s="195" t="s">
        <v>119</v>
      </c>
      <c r="D28" s="196" t="s">
        <v>91</v>
      </c>
      <c r="E28" s="197">
        <v>116</v>
      </c>
      <c r="F28" s="197">
        <v>0</v>
      </c>
      <c r="G28" s="198">
        <f>E28*F28</f>
        <v>0</v>
      </c>
      <c r="O28" s="192">
        <v>2</v>
      </c>
      <c r="AA28" s="166">
        <v>1</v>
      </c>
      <c r="AB28" s="166">
        <v>1</v>
      </c>
      <c r="AC28" s="166">
        <v>1</v>
      </c>
      <c r="AZ28" s="166">
        <v>1</v>
      </c>
      <c r="BA28" s="166">
        <f>IF(AZ28=1,G28,0)</f>
        <v>0</v>
      </c>
      <c r="BB28" s="166">
        <f>IF(AZ28=2,G28,0)</f>
        <v>0</v>
      </c>
      <c r="BC28" s="166">
        <f>IF(AZ28=3,G28,0)</f>
        <v>0</v>
      </c>
      <c r="BD28" s="166">
        <f>IF(AZ28=4,G28,0)</f>
        <v>0</v>
      </c>
      <c r="BE28" s="166">
        <f>IF(AZ28=5,G28,0)</f>
        <v>0</v>
      </c>
      <c r="CA28" s="199">
        <v>1</v>
      </c>
      <c r="CB28" s="199">
        <v>1</v>
      </c>
      <c r="CZ28" s="166">
        <v>0</v>
      </c>
    </row>
    <row r="29" spans="1:104" ht="12.75">
      <c r="A29" s="193">
        <v>16</v>
      </c>
      <c r="B29" s="194" t="s">
        <v>120</v>
      </c>
      <c r="C29" s="195" t="s">
        <v>121</v>
      </c>
      <c r="D29" s="196" t="s">
        <v>91</v>
      </c>
      <c r="E29" s="197">
        <v>116</v>
      </c>
      <c r="F29" s="197">
        <v>0</v>
      </c>
      <c r="G29" s="198">
        <f>E29*F29</f>
        <v>0</v>
      </c>
      <c r="O29" s="192">
        <v>2</v>
      </c>
      <c r="AA29" s="166">
        <v>1</v>
      </c>
      <c r="AB29" s="166">
        <v>1</v>
      </c>
      <c r="AC29" s="166">
        <v>1</v>
      </c>
      <c r="AZ29" s="166">
        <v>1</v>
      </c>
      <c r="BA29" s="166">
        <f>IF(AZ29=1,G29,0)</f>
        <v>0</v>
      </c>
      <c r="BB29" s="166">
        <f>IF(AZ29=2,G29,0)</f>
        <v>0</v>
      </c>
      <c r="BC29" s="166">
        <f>IF(AZ29=3,G29,0)</f>
        <v>0</v>
      </c>
      <c r="BD29" s="166">
        <f>IF(AZ29=4,G29,0)</f>
        <v>0</v>
      </c>
      <c r="BE29" s="166">
        <f>IF(AZ29=5,G29,0)</f>
        <v>0</v>
      </c>
      <c r="CA29" s="199">
        <v>1</v>
      </c>
      <c r="CB29" s="199">
        <v>1</v>
      </c>
      <c r="CZ29" s="166">
        <v>0</v>
      </c>
    </row>
    <row r="30" spans="1:57" ht="12.75">
      <c r="A30" s="200"/>
      <c r="B30" s="201" t="s">
        <v>74</v>
      </c>
      <c r="C30" s="202" t="str">
        <f>CONCATENATE(B22," ",C22)</f>
        <v>94 Lešení a stavební výtahy</v>
      </c>
      <c r="D30" s="203"/>
      <c r="E30" s="204"/>
      <c r="F30" s="205"/>
      <c r="G30" s="206">
        <f>SUM(G22:G29)</f>
        <v>0</v>
      </c>
      <c r="O30" s="192">
        <v>4</v>
      </c>
      <c r="BA30" s="207">
        <f>SUM(BA22:BA29)</f>
        <v>0</v>
      </c>
      <c r="BB30" s="207">
        <f>SUM(BB22:BB29)</f>
        <v>0</v>
      </c>
      <c r="BC30" s="207">
        <f>SUM(BC22:BC29)</f>
        <v>0</v>
      </c>
      <c r="BD30" s="207">
        <f>SUM(BD22:BD29)</f>
        <v>0</v>
      </c>
      <c r="BE30" s="207">
        <f>SUM(BE22:BE29)</f>
        <v>0</v>
      </c>
    </row>
    <row r="31" spans="1:15" ht="12.75">
      <c r="A31" s="185" t="s">
        <v>72</v>
      </c>
      <c r="B31" s="186" t="s">
        <v>122</v>
      </c>
      <c r="C31" s="187" t="s">
        <v>123</v>
      </c>
      <c r="D31" s="188"/>
      <c r="E31" s="189"/>
      <c r="F31" s="189"/>
      <c r="G31" s="190"/>
      <c r="H31" s="191"/>
      <c r="I31" s="191"/>
      <c r="O31" s="192">
        <v>1</v>
      </c>
    </row>
    <row r="32" spans="1:104" ht="12.75">
      <c r="A32" s="193">
        <v>17</v>
      </c>
      <c r="B32" s="194" t="s">
        <v>124</v>
      </c>
      <c r="C32" s="195" t="s">
        <v>125</v>
      </c>
      <c r="D32" s="196" t="s">
        <v>84</v>
      </c>
      <c r="E32" s="197">
        <v>1</v>
      </c>
      <c r="F32" s="197">
        <v>0</v>
      </c>
      <c r="G32" s="198">
        <f>E32*F32</f>
        <v>0</v>
      </c>
      <c r="O32" s="192">
        <v>2</v>
      </c>
      <c r="AA32" s="166">
        <v>12</v>
      </c>
      <c r="AB32" s="166">
        <v>0</v>
      </c>
      <c r="AC32" s="166">
        <v>8</v>
      </c>
      <c r="AZ32" s="166">
        <v>1</v>
      </c>
      <c r="BA32" s="166">
        <f>IF(AZ32=1,G32,0)</f>
        <v>0</v>
      </c>
      <c r="BB32" s="166">
        <f>IF(AZ32=2,G32,0)</f>
        <v>0</v>
      </c>
      <c r="BC32" s="166">
        <f>IF(AZ32=3,G32,0)</f>
        <v>0</v>
      </c>
      <c r="BD32" s="166">
        <f>IF(AZ32=4,G32,0)</f>
        <v>0</v>
      </c>
      <c r="BE32" s="166">
        <f>IF(AZ32=5,G32,0)</f>
        <v>0</v>
      </c>
      <c r="CA32" s="199">
        <v>12</v>
      </c>
      <c r="CB32" s="199">
        <v>0</v>
      </c>
      <c r="CZ32" s="166">
        <v>4E-05</v>
      </c>
    </row>
    <row r="33" spans="1:104" ht="12.75">
      <c r="A33" s="193">
        <v>18</v>
      </c>
      <c r="B33" s="194" t="s">
        <v>126</v>
      </c>
      <c r="C33" s="195" t="s">
        <v>127</v>
      </c>
      <c r="D33" s="196" t="s">
        <v>84</v>
      </c>
      <c r="E33" s="197">
        <v>1</v>
      </c>
      <c r="F33" s="197">
        <v>0</v>
      </c>
      <c r="G33" s="198">
        <f>E33*F33</f>
        <v>0</v>
      </c>
      <c r="O33" s="192">
        <v>2</v>
      </c>
      <c r="AA33" s="166">
        <v>12</v>
      </c>
      <c r="AB33" s="166">
        <v>0</v>
      </c>
      <c r="AC33" s="166">
        <v>4</v>
      </c>
      <c r="AZ33" s="166">
        <v>1</v>
      </c>
      <c r="BA33" s="166">
        <f>IF(AZ33=1,G33,0)</f>
        <v>0</v>
      </c>
      <c r="BB33" s="166">
        <f>IF(AZ33=2,G33,0)</f>
        <v>0</v>
      </c>
      <c r="BC33" s="166">
        <f>IF(AZ33=3,G33,0)</f>
        <v>0</v>
      </c>
      <c r="BD33" s="166">
        <f>IF(AZ33=4,G33,0)</f>
        <v>0</v>
      </c>
      <c r="BE33" s="166">
        <f>IF(AZ33=5,G33,0)</f>
        <v>0</v>
      </c>
      <c r="CA33" s="199">
        <v>12</v>
      </c>
      <c r="CB33" s="199">
        <v>0</v>
      </c>
      <c r="CZ33" s="166">
        <v>0</v>
      </c>
    </row>
    <row r="34" spans="1:104" ht="12.75">
      <c r="A34" s="193">
        <v>19</v>
      </c>
      <c r="B34" s="194" t="s">
        <v>128</v>
      </c>
      <c r="C34" s="195" t="s">
        <v>129</v>
      </c>
      <c r="D34" s="196" t="s">
        <v>84</v>
      </c>
      <c r="E34" s="197">
        <v>1</v>
      </c>
      <c r="F34" s="197">
        <v>0</v>
      </c>
      <c r="G34" s="198">
        <f>E34*F34</f>
        <v>0</v>
      </c>
      <c r="O34" s="192">
        <v>2</v>
      </c>
      <c r="AA34" s="166">
        <v>12</v>
      </c>
      <c r="AB34" s="166">
        <v>0</v>
      </c>
      <c r="AC34" s="166">
        <v>5</v>
      </c>
      <c r="AZ34" s="166">
        <v>1</v>
      </c>
      <c r="BA34" s="166">
        <f>IF(AZ34=1,G34,0)</f>
        <v>0</v>
      </c>
      <c r="BB34" s="166">
        <f>IF(AZ34=2,G34,0)</f>
        <v>0</v>
      </c>
      <c r="BC34" s="166">
        <f>IF(AZ34=3,G34,0)</f>
        <v>0</v>
      </c>
      <c r="BD34" s="166">
        <f>IF(AZ34=4,G34,0)</f>
        <v>0</v>
      </c>
      <c r="BE34" s="166">
        <f>IF(AZ34=5,G34,0)</f>
        <v>0</v>
      </c>
      <c r="CA34" s="199">
        <v>12</v>
      </c>
      <c r="CB34" s="199">
        <v>0</v>
      </c>
      <c r="CZ34" s="166">
        <v>0</v>
      </c>
    </row>
    <row r="35" spans="1:57" ht="12.75">
      <c r="A35" s="200"/>
      <c r="B35" s="201" t="s">
        <v>74</v>
      </c>
      <c r="C35" s="202" t="str">
        <f>CONCATENATE(B31," ",C31)</f>
        <v>95 Dokončovací konstrukce na pozemních stavbách</v>
      </c>
      <c r="D35" s="203"/>
      <c r="E35" s="204"/>
      <c r="F35" s="205"/>
      <c r="G35" s="206">
        <f>SUM(G31:G34)</f>
        <v>0</v>
      </c>
      <c r="O35" s="192">
        <v>4</v>
      </c>
      <c r="BA35" s="207">
        <f>SUM(BA31:BA34)</f>
        <v>0</v>
      </c>
      <c r="BB35" s="207">
        <f>SUM(BB31:BB34)</f>
        <v>0</v>
      </c>
      <c r="BC35" s="207">
        <f>SUM(BC31:BC34)</f>
        <v>0</v>
      </c>
      <c r="BD35" s="207">
        <f>SUM(BD31:BD34)</f>
        <v>0</v>
      </c>
      <c r="BE35" s="207">
        <f>SUM(BE31:BE34)</f>
        <v>0</v>
      </c>
    </row>
    <row r="36" spans="1:15" ht="12.75">
      <c r="A36" s="185" t="s">
        <v>72</v>
      </c>
      <c r="B36" s="186" t="s">
        <v>130</v>
      </c>
      <c r="C36" s="187" t="s">
        <v>131</v>
      </c>
      <c r="D36" s="188"/>
      <c r="E36" s="189"/>
      <c r="F36" s="189"/>
      <c r="G36" s="190"/>
      <c r="H36" s="191"/>
      <c r="I36" s="191"/>
      <c r="O36" s="192">
        <v>1</v>
      </c>
    </row>
    <row r="37" spans="1:104" ht="12.75">
      <c r="A37" s="193">
        <v>20</v>
      </c>
      <c r="B37" s="194" t="s">
        <v>132</v>
      </c>
      <c r="C37" s="195" t="s">
        <v>133</v>
      </c>
      <c r="D37" s="196" t="s">
        <v>91</v>
      </c>
      <c r="E37" s="197">
        <v>12.84</v>
      </c>
      <c r="F37" s="197">
        <v>0</v>
      </c>
      <c r="G37" s="198">
        <f>E37*F37</f>
        <v>0</v>
      </c>
      <c r="O37" s="192">
        <v>2</v>
      </c>
      <c r="AA37" s="166">
        <v>1</v>
      </c>
      <c r="AB37" s="166">
        <v>7</v>
      </c>
      <c r="AC37" s="166">
        <v>7</v>
      </c>
      <c r="AZ37" s="166">
        <v>1</v>
      </c>
      <c r="BA37" s="166">
        <f>IF(AZ37=1,G37,0)</f>
        <v>0</v>
      </c>
      <c r="BB37" s="166">
        <f>IF(AZ37=2,G37,0)</f>
        <v>0</v>
      </c>
      <c r="BC37" s="166">
        <f>IF(AZ37=3,G37,0)</f>
        <v>0</v>
      </c>
      <c r="BD37" s="166">
        <f>IF(AZ37=4,G37,0)</f>
        <v>0</v>
      </c>
      <c r="BE37" s="166">
        <f>IF(AZ37=5,G37,0)</f>
        <v>0</v>
      </c>
      <c r="CA37" s="199">
        <v>1</v>
      </c>
      <c r="CB37" s="199">
        <v>7</v>
      </c>
      <c r="CZ37" s="166">
        <v>0</v>
      </c>
    </row>
    <row r="38" spans="1:104" ht="12.75">
      <c r="A38" s="193">
        <v>21</v>
      </c>
      <c r="B38" s="194" t="s">
        <v>134</v>
      </c>
      <c r="C38" s="195" t="s">
        <v>135</v>
      </c>
      <c r="D38" s="196" t="s">
        <v>136</v>
      </c>
      <c r="E38" s="197">
        <v>29.3</v>
      </c>
      <c r="F38" s="197">
        <v>0</v>
      </c>
      <c r="G38" s="198">
        <f>E38*F38</f>
        <v>0</v>
      </c>
      <c r="O38" s="192">
        <v>2</v>
      </c>
      <c r="AA38" s="166">
        <v>1</v>
      </c>
      <c r="AB38" s="166">
        <v>7</v>
      </c>
      <c r="AC38" s="166">
        <v>7</v>
      </c>
      <c r="AZ38" s="166">
        <v>1</v>
      </c>
      <c r="BA38" s="166">
        <f>IF(AZ38=1,G38,0)</f>
        <v>0</v>
      </c>
      <c r="BB38" s="166">
        <f>IF(AZ38=2,G38,0)</f>
        <v>0</v>
      </c>
      <c r="BC38" s="166">
        <f>IF(AZ38=3,G38,0)</f>
        <v>0</v>
      </c>
      <c r="BD38" s="166">
        <f>IF(AZ38=4,G38,0)</f>
        <v>0</v>
      </c>
      <c r="BE38" s="166">
        <f>IF(AZ38=5,G38,0)</f>
        <v>0</v>
      </c>
      <c r="CA38" s="199">
        <v>1</v>
      </c>
      <c r="CB38" s="199">
        <v>7</v>
      </c>
      <c r="CZ38" s="166">
        <v>0</v>
      </c>
    </row>
    <row r="39" spans="1:104" ht="12.75">
      <c r="A39" s="193">
        <v>22</v>
      </c>
      <c r="B39" s="194" t="s">
        <v>137</v>
      </c>
      <c r="C39" s="195" t="s">
        <v>138</v>
      </c>
      <c r="D39" s="196" t="s">
        <v>91</v>
      </c>
      <c r="E39" s="197">
        <v>96</v>
      </c>
      <c r="F39" s="197">
        <v>0</v>
      </c>
      <c r="G39" s="198">
        <f>E39*F39</f>
        <v>0</v>
      </c>
      <c r="O39" s="192">
        <v>2</v>
      </c>
      <c r="AA39" s="166">
        <v>1</v>
      </c>
      <c r="AB39" s="166">
        <v>1</v>
      </c>
      <c r="AC39" s="166">
        <v>1</v>
      </c>
      <c r="AZ39" s="166">
        <v>1</v>
      </c>
      <c r="BA39" s="166">
        <f>IF(AZ39=1,G39,0)</f>
        <v>0</v>
      </c>
      <c r="BB39" s="166">
        <f>IF(AZ39=2,G39,0)</f>
        <v>0</v>
      </c>
      <c r="BC39" s="166">
        <f>IF(AZ39=3,G39,0)</f>
        <v>0</v>
      </c>
      <c r="BD39" s="166">
        <f>IF(AZ39=4,G39,0)</f>
        <v>0</v>
      </c>
      <c r="BE39" s="166">
        <f>IF(AZ39=5,G39,0)</f>
        <v>0</v>
      </c>
      <c r="CA39" s="199">
        <v>1</v>
      </c>
      <c r="CB39" s="199">
        <v>1</v>
      </c>
      <c r="CZ39" s="166">
        <v>0</v>
      </c>
    </row>
    <row r="40" spans="1:104" ht="12.75">
      <c r="A40" s="193">
        <v>23</v>
      </c>
      <c r="B40" s="194" t="s">
        <v>139</v>
      </c>
      <c r="C40" s="195" t="s">
        <v>140</v>
      </c>
      <c r="D40" s="196" t="s">
        <v>91</v>
      </c>
      <c r="E40" s="197">
        <v>20</v>
      </c>
      <c r="F40" s="197">
        <v>0</v>
      </c>
      <c r="G40" s="198">
        <f>E40*F40</f>
        <v>0</v>
      </c>
      <c r="O40" s="192">
        <v>2</v>
      </c>
      <c r="AA40" s="166">
        <v>1</v>
      </c>
      <c r="AB40" s="166">
        <v>1</v>
      </c>
      <c r="AC40" s="166">
        <v>1</v>
      </c>
      <c r="AZ40" s="166">
        <v>1</v>
      </c>
      <c r="BA40" s="166">
        <f>IF(AZ40=1,G40,0)</f>
        <v>0</v>
      </c>
      <c r="BB40" s="166">
        <f>IF(AZ40=2,G40,0)</f>
        <v>0</v>
      </c>
      <c r="BC40" s="166">
        <f>IF(AZ40=3,G40,0)</f>
        <v>0</v>
      </c>
      <c r="BD40" s="166">
        <f>IF(AZ40=4,G40,0)</f>
        <v>0</v>
      </c>
      <c r="BE40" s="166">
        <f>IF(AZ40=5,G40,0)</f>
        <v>0</v>
      </c>
      <c r="CA40" s="199">
        <v>1</v>
      </c>
      <c r="CB40" s="199">
        <v>1</v>
      </c>
      <c r="CZ40" s="166">
        <v>0</v>
      </c>
    </row>
    <row r="41" spans="1:104" ht="12.75">
      <c r="A41" s="193">
        <v>24</v>
      </c>
      <c r="B41" s="194" t="s">
        <v>141</v>
      </c>
      <c r="C41" s="195" t="s">
        <v>142</v>
      </c>
      <c r="D41" s="196" t="s">
        <v>91</v>
      </c>
      <c r="E41" s="197">
        <v>20</v>
      </c>
      <c r="F41" s="197">
        <v>0</v>
      </c>
      <c r="G41" s="198">
        <f>E41*F41</f>
        <v>0</v>
      </c>
      <c r="O41" s="192">
        <v>2</v>
      </c>
      <c r="AA41" s="166">
        <v>1</v>
      </c>
      <c r="AB41" s="166">
        <v>1</v>
      </c>
      <c r="AC41" s="166">
        <v>1</v>
      </c>
      <c r="AZ41" s="166">
        <v>1</v>
      </c>
      <c r="BA41" s="166">
        <f>IF(AZ41=1,G41,0)</f>
        <v>0</v>
      </c>
      <c r="BB41" s="166">
        <f>IF(AZ41=2,G41,0)</f>
        <v>0</v>
      </c>
      <c r="BC41" s="166">
        <f>IF(AZ41=3,G41,0)</f>
        <v>0</v>
      </c>
      <c r="BD41" s="166">
        <f>IF(AZ41=4,G41,0)</f>
        <v>0</v>
      </c>
      <c r="BE41" s="166">
        <f>IF(AZ41=5,G41,0)</f>
        <v>0</v>
      </c>
      <c r="CA41" s="199">
        <v>1</v>
      </c>
      <c r="CB41" s="199">
        <v>1</v>
      </c>
      <c r="CZ41" s="166">
        <v>0</v>
      </c>
    </row>
    <row r="42" spans="1:57" ht="12.75">
      <c r="A42" s="200"/>
      <c r="B42" s="201" t="s">
        <v>74</v>
      </c>
      <c r="C42" s="202" t="str">
        <f>CONCATENATE(B36," ",C36)</f>
        <v>96 Bourání konstrukcí</v>
      </c>
      <c r="D42" s="203"/>
      <c r="E42" s="204"/>
      <c r="F42" s="205"/>
      <c r="G42" s="206">
        <f>SUM(G36:G41)</f>
        <v>0</v>
      </c>
      <c r="O42" s="192">
        <v>4</v>
      </c>
      <c r="BA42" s="207">
        <f>SUM(BA36:BA41)</f>
        <v>0</v>
      </c>
      <c r="BB42" s="207">
        <f>SUM(BB36:BB41)</f>
        <v>0</v>
      </c>
      <c r="BC42" s="207">
        <f>SUM(BC36:BC41)</f>
        <v>0</v>
      </c>
      <c r="BD42" s="207">
        <f>SUM(BD36:BD41)</f>
        <v>0</v>
      </c>
      <c r="BE42" s="207">
        <f>SUM(BE36:BE41)</f>
        <v>0</v>
      </c>
    </row>
    <row r="43" spans="1:15" ht="12.75">
      <c r="A43" s="185" t="s">
        <v>72</v>
      </c>
      <c r="B43" s="186" t="s">
        <v>143</v>
      </c>
      <c r="C43" s="187" t="s">
        <v>144</v>
      </c>
      <c r="D43" s="188"/>
      <c r="E43" s="189"/>
      <c r="F43" s="189"/>
      <c r="G43" s="190"/>
      <c r="H43" s="191"/>
      <c r="I43" s="191"/>
      <c r="O43" s="192">
        <v>1</v>
      </c>
    </row>
    <row r="44" spans="1:104" ht="12.75">
      <c r="A44" s="193">
        <v>25</v>
      </c>
      <c r="B44" s="194" t="s">
        <v>145</v>
      </c>
      <c r="C44" s="195" t="s">
        <v>146</v>
      </c>
      <c r="D44" s="196" t="s">
        <v>147</v>
      </c>
      <c r="E44" s="197">
        <v>7.67531</v>
      </c>
      <c r="F44" s="197">
        <v>0</v>
      </c>
      <c r="G44" s="198">
        <f>E44*F44</f>
        <v>0</v>
      </c>
      <c r="O44" s="192">
        <v>2</v>
      </c>
      <c r="AA44" s="166">
        <v>7</v>
      </c>
      <c r="AB44" s="166">
        <v>1</v>
      </c>
      <c r="AC44" s="166">
        <v>2</v>
      </c>
      <c r="AZ44" s="166">
        <v>1</v>
      </c>
      <c r="BA44" s="166">
        <f>IF(AZ44=1,G44,0)</f>
        <v>0</v>
      </c>
      <c r="BB44" s="166">
        <f>IF(AZ44=2,G44,0)</f>
        <v>0</v>
      </c>
      <c r="BC44" s="166">
        <f>IF(AZ44=3,G44,0)</f>
        <v>0</v>
      </c>
      <c r="BD44" s="166">
        <f>IF(AZ44=4,G44,0)</f>
        <v>0</v>
      </c>
      <c r="BE44" s="166">
        <f>IF(AZ44=5,G44,0)</f>
        <v>0</v>
      </c>
      <c r="CA44" s="199">
        <v>7</v>
      </c>
      <c r="CB44" s="199">
        <v>1</v>
      </c>
      <c r="CZ44" s="166">
        <v>0</v>
      </c>
    </row>
    <row r="45" spans="1:57" ht="12.75">
      <c r="A45" s="200"/>
      <c r="B45" s="201" t="s">
        <v>74</v>
      </c>
      <c r="C45" s="202" t="str">
        <f>CONCATENATE(B43," ",C43)</f>
        <v>99 Staveništní přesun hmot</v>
      </c>
      <c r="D45" s="203"/>
      <c r="E45" s="204"/>
      <c r="F45" s="205"/>
      <c r="G45" s="206">
        <f>SUM(G43:G44)</f>
        <v>0</v>
      </c>
      <c r="O45" s="192">
        <v>4</v>
      </c>
      <c r="BA45" s="207">
        <f>SUM(BA43:BA44)</f>
        <v>0</v>
      </c>
      <c r="BB45" s="207">
        <f>SUM(BB43:BB44)</f>
        <v>0</v>
      </c>
      <c r="BC45" s="207">
        <f>SUM(BC43:BC44)</f>
        <v>0</v>
      </c>
      <c r="BD45" s="207">
        <f>SUM(BD43:BD44)</f>
        <v>0</v>
      </c>
      <c r="BE45" s="207">
        <f>SUM(BE43:BE44)</f>
        <v>0</v>
      </c>
    </row>
    <row r="46" spans="1:15" ht="12.75">
      <c r="A46" s="185" t="s">
        <v>72</v>
      </c>
      <c r="B46" s="186" t="s">
        <v>148</v>
      </c>
      <c r="C46" s="187" t="s">
        <v>149</v>
      </c>
      <c r="D46" s="188"/>
      <c r="E46" s="189"/>
      <c r="F46" s="189"/>
      <c r="G46" s="190"/>
      <c r="H46" s="191"/>
      <c r="I46" s="191"/>
      <c r="O46" s="192">
        <v>1</v>
      </c>
    </row>
    <row r="47" spans="1:104" ht="22.5">
      <c r="A47" s="193">
        <v>26</v>
      </c>
      <c r="B47" s="194" t="s">
        <v>150</v>
      </c>
      <c r="C47" s="195" t="s">
        <v>151</v>
      </c>
      <c r="D47" s="196" t="s">
        <v>91</v>
      </c>
      <c r="E47" s="197">
        <v>12.84</v>
      </c>
      <c r="F47" s="197">
        <v>0</v>
      </c>
      <c r="G47" s="198">
        <f>E47*F47</f>
        <v>0</v>
      </c>
      <c r="O47" s="192">
        <v>2</v>
      </c>
      <c r="AA47" s="166">
        <v>1</v>
      </c>
      <c r="AB47" s="166">
        <v>7</v>
      </c>
      <c r="AC47" s="166">
        <v>7</v>
      </c>
      <c r="AZ47" s="166">
        <v>2</v>
      </c>
      <c r="BA47" s="166">
        <f>IF(AZ47=1,G47,0)</f>
        <v>0</v>
      </c>
      <c r="BB47" s="166">
        <f>IF(AZ47=2,G47,0)</f>
        <v>0</v>
      </c>
      <c r="BC47" s="166">
        <f>IF(AZ47=3,G47,0)</f>
        <v>0</v>
      </c>
      <c r="BD47" s="166">
        <f>IF(AZ47=4,G47,0)</f>
        <v>0</v>
      </c>
      <c r="BE47" s="166">
        <f>IF(AZ47=5,G47,0)</f>
        <v>0</v>
      </c>
      <c r="CA47" s="199">
        <v>1</v>
      </c>
      <c r="CB47" s="199">
        <v>7</v>
      </c>
      <c r="CZ47" s="166">
        <v>0.01833</v>
      </c>
    </row>
    <row r="48" spans="1:104" ht="12.75">
      <c r="A48" s="193">
        <v>27</v>
      </c>
      <c r="B48" s="194" t="s">
        <v>152</v>
      </c>
      <c r="C48" s="195" t="s">
        <v>153</v>
      </c>
      <c r="D48" s="196" t="s">
        <v>136</v>
      </c>
      <c r="E48" s="197">
        <v>29.3</v>
      </c>
      <c r="F48" s="197">
        <v>0</v>
      </c>
      <c r="G48" s="198">
        <f>E48*F48</f>
        <v>0</v>
      </c>
      <c r="O48" s="192">
        <v>2</v>
      </c>
      <c r="AA48" s="166">
        <v>1</v>
      </c>
      <c r="AB48" s="166">
        <v>7</v>
      </c>
      <c r="AC48" s="166">
        <v>7</v>
      </c>
      <c r="AZ48" s="166">
        <v>2</v>
      </c>
      <c r="BA48" s="166">
        <f>IF(AZ48=1,G48,0)</f>
        <v>0</v>
      </c>
      <c r="BB48" s="166">
        <f>IF(AZ48=2,G48,0)</f>
        <v>0</v>
      </c>
      <c r="BC48" s="166">
        <f>IF(AZ48=3,G48,0)</f>
        <v>0</v>
      </c>
      <c r="BD48" s="166">
        <f>IF(AZ48=4,G48,0)</f>
        <v>0</v>
      </c>
      <c r="BE48" s="166">
        <f>IF(AZ48=5,G48,0)</f>
        <v>0</v>
      </c>
      <c r="CA48" s="199">
        <v>1</v>
      </c>
      <c r="CB48" s="199">
        <v>7</v>
      </c>
      <c r="CZ48" s="166">
        <v>0.00533</v>
      </c>
    </row>
    <row r="49" spans="1:104" ht="12.75">
      <c r="A49" s="193">
        <v>28</v>
      </c>
      <c r="B49" s="194" t="s">
        <v>154</v>
      </c>
      <c r="C49" s="195" t="s">
        <v>155</v>
      </c>
      <c r="D49" s="196" t="s">
        <v>61</v>
      </c>
      <c r="E49" s="197"/>
      <c r="F49" s="197">
        <v>0</v>
      </c>
      <c r="G49" s="198">
        <f>E49*F49</f>
        <v>0</v>
      </c>
      <c r="O49" s="192">
        <v>2</v>
      </c>
      <c r="AA49" s="166">
        <v>7</v>
      </c>
      <c r="AB49" s="166">
        <v>1002</v>
      </c>
      <c r="AC49" s="166">
        <v>5</v>
      </c>
      <c r="AZ49" s="166">
        <v>2</v>
      </c>
      <c r="BA49" s="166">
        <f>IF(AZ49=1,G49,0)</f>
        <v>0</v>
      </c>
      <c r="BB49" s="166">
        <f>IF(AZ49=2,G49,0)</f>
        <v>0</v>
      </c>
      <c r="BC49" s="166">
        <f>IF(AZ49=3,G49,0)</f>
        <v>0</v>
      </c>
      <c r="BD49" s="166">
        <f>IF(AZ49=4,G49,0)</f>
        <v>0</v>
      </c>
      <c r="BE49" s="166">
        <f>IF(AZ49=5,G49,0)</f>
        <v>0</v>
      </c>
      <c r="CA49" s="199">
        <v>7</v>
      </c>
      <c r="CB49" s="199">
        <v>1002</v>
      </c>
      <c r="CZ49" s="166">
        <v>0</v>
      </c>
    </row>
    <row r="50" spans="1:57" ht="12.75">
      <c r="A50" s="200"/>
      <c r="B50" s="201" t="s">
        <v>74</v>
      </c>
      <c r="C50" s="202" t="str">
        <f>CONCATENATE(B46," ",C46)</f>
        <v>764 Konstrukce klempířské</v>
      </c>
      <c r="D50" s="203"/>
      <c r="E50" s="204"/>
      <c r="F50" s="205"/>
      <c r="G50" s="206">
        <f>SUM(G46:G49)</f>
        <v>0</v>
      </c>
      <c r="O50" s="192">
        <v>4</v>
      </c>
      <c r="BA50" s="207">
        <f>SUM(BA46:BA49)</f>
        <v>0</v>
      </c>
      <c r="BB50" s="207">
        <f>SUM(BB46:BB49)</f>
        <v>0</v>
      </c>
      <c r="BC50" s="207">
        <f>SUM(BC46:BC49)</f>
        <v>0</v>
      </c>
      <c r="BD50" s="207">
        <f>SUM(BD46:BD49)</f>
        <v>0</v>
      </c>
      <c r="BE50" s="207">
        <f>SUM(BE46:BE49)</f>
        <v>0</v>
      </c>
    </row>
    <row r="51" spans="1:15" ht="12.75">
      <c r="A51" s="185" t="s">
        <v>72</v>
      </c>
      <c r="B51" s="186" t="s">
        <v>156</v>
      </c>
      <c r="C51" s="187" t="s">
        <v>157</v>
      </c>
      <c r="D51" s="188"/>
      <c r="E51" s="189"/>
      <c r="F51" s="189"/>
      <c r="G51" s="190"/>
      <c r="H51" s="191"/>
      <c r="I51" s="191"/>
      <c r="O51" s="192">
        <v>1</v>
      </c>
    </row>
    <row r="52" spans="1:104" ht="12.75">
      <c r="A52" s="193">
        <v>29</v>
      </c>
      <c r="B52" s="194" t="s">
        <v>158</v>
      </c>
      <c r="C52" s="195" t="s">
        <v>159</v>
      </c>
      <c r="D52" s="196" t="s">
        <v>84</v>
      </c>
      <c r="E52" s="197">
        <v>1</v>
      </c>
      <c r="F52" s="197">
        <v>0</v>
      </c>
      <c r="G52" s="198">
        <f>E52*F52</f>
        <v>0</v>
      </c>
      <c r="O52" s="192">
        <v>2</v>
      </c>
      <c r="AA52" s="166">
        <v>12</v>
      </c>
      <c r="AB52" s="166">
        <v>0</v>
      </c>
      <c r="AC52" s="166">
        <v>6</v>
      </c>
      <c r="AZ52" s="166">
        <v>4</v>
      </c>
      <c r="BA52" s="166">
        <f>IF(AZ52=1,G52,0)</f>
        <v>0</v>
      </c>
      <c r="BB52" s="166">
        <f>IF(AZ52=2,G52,0)</f>
        <v>0</v>
      </c>
      <c r="BC52" s="166">
        <f>IF(AZ52=3,G52,0)</f>
        <v>0</v>
      </c>
      <c r="BD52" s="166">
        <f>IF(AZ52=4,G52,0)</f>
        <v>0</v>
      </c>
      <c r="BE52" s="166">
        <f>IF(AZ52=5,G52,0)</f>
        <v>0</v>
      </c>
      <c r="CA52" s="199">
        <v>12</v>
      </c>
      <c r="CB52" s="199">
        <v>0</v>
      </c>
      <c r="CZ52" s="166">
        <v>0</v>
      </c>
    </row>
    <row r="53" spans="1:57" ht="12.75">
      <c r="A53" s="200"/>
      <c r="B53" s="201" t="s">
        <v>74</v>
      </c>
      <c r="C53" s="202" t="str">
        <f>CONCATENATE(B51," ",C51)</f>
        <v>M21 Elektromontáže</v>
      </c>
      <c r="D53" s="203"/>
      <c r="E53" s="204"/>
      <c r="F53" s="205"/>
      <c r="G53" s="206">
        <f>SUM(G51:G52)</f>
        <v>0</v>
      </c>
      <c r="O53" s="192">
        <v>4</v>
      </c>
      <c r="BA53" s="207">
        <f>SUM(BA51:BA52)</f>
        <v>0</v>
      </c>
      <c r="BB53" s="207">
        <f>SUM(BB51:BB52)</f>
        <v>0</v>
      </c>
      <c r="BC53" s="207">
        <f>SUM(BC51:BC52)</f>
        <v>0</v>
      </c>
      <c r="BD53" s="207">
        <f>SUM(BD51:BD52)</f>
        <v>0</v>
      </c>
      <c r="BE53" s="207">
        <f>SUM(BE51:BE52)</f>
        <v>0</v>
      </c>
    </row>
    <row r="54" spans="1:15" ht="12.75">
      <c r="A54" s="185" t="s">
        <v>72</v>
      </c>
      <c r="B54" s="186" t="s">
        <v>160</v>
      </c>
      <c r="C54" s="187" t="s">
        <v>161</v>
      </c>
      <c r="D54" s="188"/>
      <c r="E54" s="189"/>
      <c r="F54" s="189"/>
      <c r="G54" s="190"/>
      <c r="H54" s="191"/>
      <c r="I54" s="191"/>
      <c r="O54" s="192">
        <v>1</v>
      </c>
    </row>
    <row r="55" spans="1:104" ht="12.75">
      <c r="A55" s="193">
        <v>30</v>
      </c>
      <c r="B55" s="194" t="s">
        <v>162</v>
      </c>
      <c r="C55" s="195" t="s">
        <v>163</v>
      </c>
      <c r="D55" s="196" t="s">
        <v>147</v>
      </c>
      <c r="E55" s="197">
        <v>3.9328078</v>
      </c>
      <c r="F55" s="197">
        <v>0</v>
      </c>
      <c r="G55" s="198">
        <f>E55*F55</f>
        <v>0</v>
      </c>
      <c r="O55" s="192">
        <v>2</v>
      </c>
      <c r="AA55" s="166">
        <v>8</v>
      </c>
      <c r="AB55" s="166">
        <v>0</v>
      </c>
      <c r="AC55" s="166">
        <v>3</v>
      </c>
      <c r="AZ55" s="166">
        <v>1</v>
      </c>
      <c r="BA55" s="166">
        <f>IF(AZ55=1,G55,0)</f>
        <v>0</v>
      </c>
      <c r="BB55" s="166">
        <f>IF(AZ55=2,G55,0)</f>
        <v>0</v>
      </c>
      <c r="BC55" s="166">
        <f>IF(AZ55=3,G55,0)</f>
        <v>0</v>
      </c>
      <c r="BD55" s="166">
        <f>IF(AZ55=4,G55,0)</f>
        <v>0</v>
      </c>
      <c r="BE55" s="166">
        <f>IF(AZ55=5,G55,0)</f>
        <v>0</v>
      </c>
      <c r="CA55" s="199">
        <v>8</v>
      </c>
      <c r="CB55" s="199">
        <v>0</v>
      </c>
      <c r="CZ55" s="166">
        <v>0</v>
      </c>
    </row>
    <row r="56" spans="1:104" ht="12.75">
      <c r="A56" s="193">
        <v>31</v>
      </c>
      <c r="B56" s="194" t="s">
        <v>164</v>
      </c>
      <c r="C56" s="195" t="s">
        <v>165</v>
      </c>
      <c r="D56" s="196" t="s">
        <v>147</v>
      </c>
      <c r="E56" s="197">
        <v>3.9328078</v>
      </c>
      <c r="F56" s="197">
        <v>0</v>
      </c>
      <c r="G56" s="198">
        <f>E56*F56</f>
        <v>0</v>
      </c>
      <c r="O56" s="192">
        <v>2</v>
      </c>
      <c r="AA56" s="166">
        <v>8</v>
      </c>
      <c r="AB56" s="166">
        <v>0</v>
      </c>
      <c r="AC56" s="166">
        <v>3</v>
      </c>
      <c r="AZ56" s="166">
        <v>1</v>
      </c>
      <c r="BA56" s="166">
        <f>IF(AZ56=1,G56,0)</f>
        <v>0</v>
      </c>
      <c r="BB56" s="166">
        <f>IF(AZ56=2,G56,0)</f>
        <v>0</v>
      </c>
      <c r="BC56" s="166">
        <f>IF(AZ56=3,G56,0)</f>
        <v>0</v>
      </c>
      <c r="BD56" s="166">
        <f>IF(AZ56=4,G56,0)</f>
        <v>0</v>
      </c>
      <c r="BE56" s="166">
        <f>IF(AZ56=5,G56,0)</f>
        <v>0</v>
      </c>
      <c r="CA56" s="199">
        <v>8</v>
      </c>
      <c r="CB56" s="199">
        <v>0</v>
      </c>
      <c r="CZ56" s="166">
        <v>0</v>
      </c>
    </row>
    <row r="57" spans="1:104" ht="12.75">
      <c r="A57" s="193">
        <v>32</v>
      </c>
      <c r="B57" s="194" t="s">
        <v>166</v>
      </c>
      <c r="C57" s="195" t="s">
        <v>167</v>
      </c>
      <c r="D57" s="196" t="s">
        <v>147</v>
      </c>
      <c r="E57" s="197">
        <v>74.7233482</v>
      </c>
      <c r="F57" s="197">
        <v>0</v>
      </c>
      <c r="G57" s="198">
        <f>E57*F57</f>
        <v>0</v>
      </c>
      <c r="O57" s="192">
        <v>2</v>
      </c>
      <c r="AA57" s="166">
        <v>8</v>
      </c>
      <c r="AB57" s="166">
        <v>0</v>
      </c>
      <c r="AC57" s="166">
        <v>3</v>
      </c>
      <c r="AZ57" s="166">
        <v>1</v>
      </c>
      <c r="BA57" s="166">
        <f>IF(AZ57=1,G57,0)</f>
        <v>0</v>
      </c>
      <c r="BB57" s="166">
        <f>IF(AZ57=2,G57,0)</f>
        <v>0</v>
      </c>
      <c r="BC57" s="166">
        <f>IF(AZ57=3,G57,0)</f>
        <v>0</v>
      </c>
      <c r="BD57" s="166">
        <f>IF(AZ57=4,G57,0)</f>
        <v>0</v>
      </c>
      <c r="BE57" s="166">
        <f>IF(AZ57=5,G57,0)</f>
        <v>0</v>
      </c>
      <c r="CA57" s="199">
        <v>8</v>
      </c>
      <c r="CB57" s="199">
        <v>0</v>
      </c>
      <c r="CZ57" s="166">
        <v>0</v>
      </c>
    </row>
    <row r="58" spans="1:104" ht="12.75">
      <c r="A58" s="193">
        <v>33</v>
      </c>
      <c r="B58" s="194" t="s">
        <v>168</v>
      </c>
      <c r="C58" s="195" t="s">
        <v>169</v>
      </c>
      <c r="D58" s="196" t="s">
        <v>147</v>
      </c>
      <c r="E58" s="197">
        <v>3.9328078</v>
      </c>
      <c r="F58" s="197">
        <v>0</v>
      </c>
      <c r="G58" s="198">
        <f>E58*F58</f>
        <v>0</v>
      </c>
      <c r="O58" s="192">
        <v>2</v>
      </c>
      <c r="AA58" s="166">
        <v>8</v>
      </c>
      <c r="AB58" s="166">
        <v>0</v>
      </c>
      <c r="AC58" s="166">
        <v>3</v>
      </c>
      <c r="AZ58" s="166">
        <v>1</v>
      </c>
      <c r="BA58" s="166">
        <f>IF(AZ58=1,G58,0)</f>
        <v>0</v>
      </c>
      <c r="BB58" s="166">
        <f>IF(AZ58=2,G58,0)</f>
        <v>0</v>
      </c>
      <c r="BC58" s="166">
        <f>IF(AZ58=3,G58,0)</f>
        <v>0</v>
      </c>
      <c r="BD58" s="166">
        <f>IF(AZ58=4,G58,0)</f>
        <v>0</v>
      </c>
      <c r="BE58" s="166">
        <f>IF(AZ58=5,G58,0)</f>
        <v>0</v>
      </c>
      <c r="CA58" s="199">
        <v>8</v>
      </c>
      <c r="CB58" s="199">
        <v>0</v>
      </c>
      <c r="CZ58" s="166">
        <v>0</v>
      </c>
    </row>
    <row r="59" spans="1:104" ht="12.75">
      <c r="A59" s="193">
        <v>34</v>
      </c>
      <c r="B59" s="194" t="s">
        <v>170</v>
      </c>
      <c r="C59" s="195" t="s">
        <v>171</v>
      </c>
      <c r="D59" s="196" t="s">
        <v>147</v>
      </c>
      <c r="E59" s="197">
        <v>19.664039</v>
      </c>
      <c r="F59" s="197">
        <v>0</v>
      </c>
      <c r="G59" s="198">
        <f>E59*F59</f>
        <v>0</v>
      </c>
      <c r="O59" s="192">
        <v>2</v>
      </c>
      <c r="AA59" s="166">
        <v>8</v>
      </c>
      <c r="AB59" s="166">
        <v>0</v>
      </c>
      <c r="AC59" s="166">
        <v>3</v>
      </c>
      <c r="AZ59" s="166">
        <v>1</v>
      </c>
      <c r="BA59" s="166">
        <f>IF(AZ59=1,G59,0)</f>
        <v>0</v>
      </c>
      <c r="BB59" s="166">
        <f>IF(AZ59=2,G59,0)</f>
        <v>0</v>
      </c>
      <c r="BC59" s="166">
        <f>IF(AZ59=3,G59,0)</f>
        <v>0</v>
      </c>
      <c r="BD59" s="166">
        <f>IF(AZ59=4,G59,0)</f>
        <v>0</v>
      </c>
      <c r="BE59" s="166">
        <f>IF(AZ59=5,G59,0)</f>
        <v>0</v>
      </c>
      <c r="CA59" s="199">
        <v>8</v>
      </c>
      <c r="CB59" s="199">
        <v>0</v>
      </c>
      <c r="CZ59" s="166">
        <v>0</v>
      </c>
    </row>
    <row r="60" spans="1:104" ht="12.75">
      <c r="A60" s="193">
        <v>35</v>
      </c>
      <c r="B60" s="194" t="s">
        <v>172</v>
      </c>
      <c r="C60" s="195" t="s">
        <v>173</v>
      </c>
      <c r="D60" s="196" t="s">
        <v>147</v>
      </c>
      <c r="E60" s="197">
        <v>3.9328078</v>
      </c>
      <c r="F60" s="197">
        <v>0</v>
      </c>
      <c r="G60" s="198">
        <f>E60*F60</f>
        <v>0</v>
      </c>
      <c r="O60" s="192">
        <v>2</v>
      </c>
      <c r="AA60" s="166">
        <v>8</v>
      </c>
      <c r="AB60" s="166">
        <v>0</v>
      </c>
      <c r="AC60" s="166">
        <v>3</v>
      </c>
      <c r="AZ60" s="166">
        <v>1</v>
      </c>
      <c r="BA60" s="166">
        <f>IF(AZ60=1,G60,0)</f>
        <v>0</v>
      </c>
      <c r="BB60" s="166">
        <f>IF(AZ60=2,G60,0)</f>
        <v>0</v>
      </c>
      <c r="BC60" s="166">
        <f>IF(AZ60=3,G60,0)</f>
        <v>0</v>
      </c>
      <c r="BD60" s="166">
        <f>IF(AZ60=4,G60,0)</f>
        <v>0</v>
      </c>
      <c r="BE60" s="166">
        <f>IF(AZ60=5,G60,0)</f>
        <v>0</v>
      </c>
      <c r="CA60" s="199">
        <v>8</v>
      </c>
      <c r="CB60" s="199">
        <v>0</v>
      </c>
      <c r="CZ60" s="166">
        <v>0</v>
      </c>
    </row>
    <row r="61" spans="1:104" ht="12.75">
      <c r="A61" s="193">
        <v>36</v>
      </c>
      <c r="B61" s="194" t="s">
        <v>174</v>
      </c>
      <c r="C61" s="195" t="s">
        <v>175</v>
      </c>
      <c r="D61" s="196" t="s">
        <v>147</v>
      </c>
      <c r="E61" s="197">
        <v>3.9328078</v>
      </c>
      <c r="F61" s="197">
        <v>0</v>
      </c>
      <c r="G61" s="198">
        <f>E61*F61</f>
        <v>0</v>
      </c>
      <c r="O61" s="192">
        <v>2</v>
      </c>
      <c r="AA61" s="166">
        <v>8</v>
      </c>
      <c r="AB61" s="166">
        <v>0</v>
      </c>
      <c r="AC61" s="166">
        <v>3</v>
      </c>
      <c r="AZ61" s="166">
        <v>1</v>
      </c>
      <c r="BA61" s="166">
        <f>IF(AZ61=1,G61,0)</f>
        <v>0</v>
      </c>
      <c r="BB61" s="166">
        <f>IF(AZ61=2,G61,0)</f>
        <v>0</v>
      </c>
      <c r="BC61" s="166">
        <f>IF(AZ61=3,G61,0)</f>
        <v>0</v>
      </c>
      <c r="BD61" s="166">
        <f>IF(AZ61=4,G61,0)</f>
        <v>0</v>
      </c>
      <c r="BE61" s="166">
        <f>IF(AZ61=5,G61,0)</f>
        <v>0</v>
      </c>
      <c r="CA61" s="199">
        <v>8</v>
      </c>
      <c r="CB61" s="199">
        <v>0</v>
      </c>
      <c r="CZ61" s="166">
        <v>0</v>
      </c>
    </row>
    <row r="62" spans="1:104" ht="12.75">
      <c r="A62" s="193">
        <v>37</v>
      </c>
      <c r="B62" s="194" t="s">
        <v>176</v>
      </c>
      <c r="C62" s="195" t="s">
        <v>177</v>
      </c>
      <c r="D62" s="196" t="s">
        <v>147</v>
      </c>
      <c r="E62" s="197">
        <v>3.9328078</v>
      </c>
      <c r="F62" s="197">
        <v>0</v>
      </c>
      <c r="G62" s="198">
        <f>E62*F62</f>
        <v>0</v>
      </c>
      <c r="O62" s="192">
        <v>2</v>
      </c>
      <c r="AA62" s="166">
        <v>8</v>
      </c>
      <c r="AB62" s="166">
        <v>0</v>
      </c>
      <c r="AC62" s="166">
        <v>3</v>
      </c>
      <c r="AZ62" s="166">
        <v>1</v>
      </c>
      <c r="BA62" s="166">
        <f>IF(AZ62=1,G62,0)</f>
        <v>0</v>
      </c>
      <c r="BB62" s="166">
        <f>IF(AZ62=2,G62,0)</f>
        <v>0</v>
      </c>
      <c r="BC62" s="166">
        <f>IF(AZ62=3,G62,0)</f>
        <v>0</v>
      </c>
      <c r="BD62" s="166">
        <f>IF(AZ62=4,G62,0)</f>
        <v>0</v>
      </c>
      <c r="BE62" s="166">
        <f>IF(AZ62=5,G62,0)</f>
        <v>0</v>
      </c>
      <c r="CA62" s="199">
        <v>8</v>
      </c>
      <c r="CB62" s="199">
        <v>0</v>
      </c>
      <c r="CZ62" s="166">
        <v>0</v>
      </c>
    </row>
    <row r="63" spans="1:57" ht="12.75">
      <c r="A63" s="200"/>
      <c r="B63" s="201" t="s">
        <v>74</v>
      </c>
      <c r="C63" s="202" t="str">
        <f>CONCATENATE(B54," ",C54)</f>
        <v>D96 Přesuny suti a vybouraných hmot</v>
      </c>
      <c r="D63" s="203"/>
      <c r="E63" s="204"/>
      <c r="F63" s="205"/>
      <c r="G63" s="206">
        <f>SUM(G54:G62)</f>
        <v>0</v>
      </c>
      <c r="O63" s="192">
        <v>4</v>
      </c>
      <c r="BA63" s="207">
        <f>SUM(BA54:BA62)</f>
        <v>0</v>
      </c>
      <c r="BB63" s="207">
        <f>SUM(BB54:BB62)</f>
        <v>0</v>
      </c>
      <c r="BC63" s="207">
        <f>SUM(BC54:BC62)</f>
        <v>0</v>
      </c>
      <c r="BD63" s="207">
        <f>SUM(BD54:BD62)</f>
        <v>0</v>
      </c>
      <c r="BE63" s="207">
        <f>SUM(BE54:BE62)</f>
        <v>0</v>
      </c>
    </row>
    <row r="64" ht="12.75">
      <c r="E64" s="166"/>
    </row>
    <row r="65" ht="12.75">
      <c r="E65" s="166"/>
    </row>
    <row r="66" ht="12.75">
      <c r="E66" s="166"/>
    </row>
    <row r="67" ht="12.75">
      <c r="E67" s="166"/>
    </row>
    <row r="68" ht="12.75">
      <c r="E68" s="166"/>
    </row>
    <row r="69" ht="12.75">
      <c r="E69" s="166"/>
    </row>
    <row r="70" ht="12.75">
      <c r="E70" s="166"/>
    </row>
    <row r="71" ht="12.75">
      <c r="E71" s="166"/>
    </row>
    <row r="72" ht="12.75">
      <c r="E72" s="166"/>
    </row>
    <row r="73" ht="12.75">
      <c r="E73" s="166"/>
    </row>
    <row r="74" ht="12.75">
      <c r="E74" s="166"/>
    </row>
    <row r="75" ht="12.75">
      <c r="E75" s="166"/>
    </row>
    <row r="76" ht="12.75">
      <c r="E76" s="166"/>
    </row>
    <row r="77" ht="12.75">
      <c r="E77" s="166"/>
    </row>
    <row r="78" ht="12.75">
      <c r="E78" s="166"/>
    </row>
    <row r="79" ht="12.75">
      <c r="E79" s="166"/>
    </row>
    <row r="80" ht="12.75">
      <c r="E80" s="166"/>
    </row>
    <row r="81" ht="12.75">
      <c r="E81" s="166"/>
    </row>
    <row r="82" ht="12.75">
      <c r="E82" s="166"/>
    </row>
    <row r="83" ht="12.75">
      <c r="E83" s="166"/>
    </row>
    <row r="84" ht="12.75">
      <c r="E84" s="166"/>
    </row>
    <row r="85" ht="12.75">
      <c r="E85" s="166"/>
    </row>
    <row r="86" ht="12.75">
      <c r="E86" s="166"/>
    </row>
    <row r="87" spans="1:7" ht="12.75">
      <c r="A87" s="208"/>
      <c r="B87" s="208"/>
      <c r="C87" s="208"/>
      <c r="D87" s="208"/>
      <c r="E87" s="208"/>
      <c r="F87" s="208"/>
      <c r="G87" s="208"/>
    </row>
    <row r="88" spans="1:7" ht="12.75">
      <c r="A88" s="208"/>
      <c r="B88" s="208"/>
      <c r="C88" s="208"/>
      <c r="D88" s="208"/>
      <c r="E88" s="208"/>
      <c r="F88" s="208"/>
      <c r="G88" s="208"/>
    </row>
    <row r="89" spans="1:7" ht="12.75">
      <c r="A89" s="208"/>
      <c r="B89" s="208"/>
      <c r="C89" s="208"/>
      <c r="D89" s="208"/>
      <c r="E89" s="208"/>
      <c r="F89" s="208"/>
      <c r="G89" s="208"/>
    </row>
    <row r="90" spans="1:7" ht="12.75">
      <c r="A90" s="208"/>
      <c r="B90" s="208"/>
      <c r="C90" s="208"/>
      <c r="D90" s="208"/>
      <c r="E90" s="208"/>
      <c r="F90" s="208"/>
      <c r="G90" s="208"/>
    </row>
    <row r="91" ht="12.75">
      <c r="E91" s="166"/>
    </row>
    <row r="92" ht="12.75">
      <c r="E92" s="166"/>
    </row>
    <row r="93" ht="12.75">
      <c r="E93" s="166"/>
    </row>
    <row r="94" ht="12.75">
      <c r="E94" s="166"/>
    </row>
    <row r="95" ht="12.75">
      <c r="E95" s="166"/>
    </row>
    <row r="96" ht="12.75">
      <c r="E96" s="166"/>
    </row>
    <row r="97" ht="12.75">
      <c r="E97" s="166"/>
    </row>
    <row r="98" ht="12.75">
      <c r="E98" s="166"/>
    </row>
    <row r="99" ht="12.75">
      <c r="E99" s="166"/>
    </row>
    <row r="100" ht="12.75">
      <c r="E100" s="166"/>
    </row>
    <row r="101" ht="12.75">
      <c r="E101" s="166"/>
    </row>
    <row r="102" ht="12.75">
      <c r="E102" s="166"/>
    </row>
    <row r="103" ht="12.75">
      <c r="E103" s="166"/>
    </row>
    <row r="104" ht="12.75">
      <c r="E104" s="166"/>
    </row>
    <row r="105" ht="12.75">
      <c r="E105" s="166"/>
    </row>
    <row r="106" ht="12.75">
      <c r="E106" s="166"/>
    </row>
    <row r="107" ht="12.75">
      <c r="E107" s="166"/>
    </row>
    <row r="108" ht="12.75">
      <c r="E108" s="166"/>
    </row>
    <row r="109" ht="12.75">
      <c r="E109" s="166"/>
    </row>
    <row r="110" ht="12.75">
      <c r="E110" s="166"/>
    </row>
    <row r="111" ht="12.75">
      <c r="E111" s="166"/>
    </row>
    <row r="112" ht="12.75">
      <c r="E112" s="166"/>
    </row>
    <row r="113" ht="12.75">
      <c r="E113" s="166"/>
    </row>
    <row r="114" ht="12.75">
      <c r="E114" s="166"/>
    </row>
    <row r="115" ht="12.75">
      <c r="E115" s="166"/>
    </row>
    <row r="116" ht="12.75">
      <c r="E116" s="166"/>
    </row>
    <row r="117" ht="12.75">
      <c r="E117" s="166"/>
    </row>
    <row r="118" ht="12.75">
      <c r="E118" s="166"/>
    </row>
    <row r="119" ht="12.75">
      <c r="E119" s="166"/>
    </row>
    <row r="120" ht="12.75">
      <c r="E120" s="166"/>
    </row>
    <row r="121" ht="12.75">
      <c r="E121" s="166"/>
    </row>
    <row r="122" spans="1:2" ht="12.75">
      <c r="A122" s="209"/>
      <c r="B122" s="209"/>
    </row>
    <row r="123" spans="1:7" ht="12.75">
      <c r="A123" s="208"/>
      <c r="B123" s="208"/>
      <c r="C123" s="211"/>
      <c r="D123" s="211"/>
      <c r="E123" s="212"/>
      <c r="F123" s="211"/>
      <c r="G123" s="213"/>
    </row>
    <row r="124" spans="1:7" ht="12.75">
      <c r="A124" s="214"/>
      <c r="B124" s="214"/>
      <c r="C124" s="208"/>
      <c r="D124" s="208"/>
      <c r="E124" s="215"/>
      <c r="F124" s="208"/>
      <c r="G124" s="208"/>
    </row>
    <row r="125" spans="1:7" ht="12.75">
      <c r="A125" s="208"/>
      <c r="B125" s="208"/>
      <c r="C125" s="208"/>
      <c r="D125" s="208"/>
      <c r="E125" s="215"/>
      <c r="F125" s="208"/>
      <c r="G125" s="208"/>
    </row>
    <row r="126" spans="1:7" ht="12.75">
      <c r="A126" s="208"/>
      <c r="B126" s="208"/>
      <c r="C126" s="208"/>
      <c r="D126" s="208"/>
      <c r="E126" s="215"/>
      <c r="F126" s="208"/>
      <c r="G126" s="208"/>
    </row>
    <row r="127" spans="1:7" ht="12.75">
      <c r="A127" s="208"/>
      <c r="B127" s="208"/>
      <c r="C127" s="208"/>
      <c r="D127" s="208"/>
      <c r="E127" s="215"/>
      <c r="F127" s="208"/>
      <c r="G127" s="208"/>
    </row>
    <row r="128" spans="1:7" ht="12.75">
      <c r="A128" s="208"/>
      <c r="B128" s="208"/>
      <c r="C128" s="208"/>
      <c r="D128" s="208"/>
      <c r="E128" s="215"/>
      <c r="F128" s="208"/>
      <c r="G128" s="208"/>
    </row>
    <row r="129" spans="1:7" ht="12.75">
      <c r="A129" s="208"/>
      <c r="B129" s="208"/>
      <c r="C129" s="208"/>
      <c r="D129" s="208"/>
      <c r="E129" s="215"/>
      <c r="F129" s="208"/>
      <c r="G129" s="208"/>
    </row>
    <row r="130" spans="1:7" ht="12.75">
      <c r="A130" s="208"/>
      <c r="B130" s="208"/>
      <c r="C130" s="208"/>
      <c r="D130" s="208"/>
      <c r="E130" s="215"/>
      <c r="F130" s="208"/>
      <c r="G130" s="208"/>
    </row>
    <row r="131" spans="1:7" ht="12.75">
      <c r="A131" s="208"/>
      <c r="B131" s="208"/>
      <c r="C131" s="208"/>
      <c r="D131" s="208"/>
      <c r="E131" s="215"/>
      <c r="F131" s="208"/>
      <c r="G131" s="208"/>
    </row>
    <row r="132" spans="1:7" ht="12.75">
      <c r="A132" s="208"/>
      <c r="B132" s="208"/>
      <c r="C132" s="208"/>
      <c r="D132" s="208"/>
      <c r="E132" s="215"/>
      <c r="F132" s="208"/>
      <c r="G132" s="208"/>
    </row>
    <row r="133" spans="1:7" ht="12.75">
      <c r="A133" s="208"/>
      <c r="B133" s="208"/>
      <c r="C133" s="208"/>
      <c r="D133" s="208"/>
      <c r="E133" s="215"/>
      <c r="F133" s="208"/>
      <c r="G133" s="208"/>
    </row>
    <row r="134" spans="1:7" ht="12.75">
      <c r="A134" s="208"/>
      <c r="B134" s="208"/>
      <c r="C134" s="208"/>
      <c r="D134" s="208"/>
      <c r="E134" s="215"/>
      <c r="F134" s="208"/>
      <c r="G134" s="208"/>
    </row>
    <row r="135" spans="1:7" ht="12.75">
      <c r="A135" s="208"/>
      <c r="B135" s="208"/>
      <c r="C135" s="208"/>
      <c r="D135" s="208"/>
      <c r="E135" s="215"/>
      <c r="F135" s="208"/>
      <c r="G135" s="208"/>
    </row>
    <row r="136" spans="1:7" ht="12.75">
      <c r="A136" s="208"/>
      <c r="B136" s="208"/>
      <c r="C136" s="208"/>
      <c r="D136" s="208"/>
      <c r="E136" s="215"/>
      <c r="F136" s="208"/>
      <c r="G136" s="208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</dc:creator>
  <cp:keywords/>
  <dc:description/>
  <cp:lastModifiedBy>Zbyněk</cp:lastModifiedBy>
  <dcterms:created xsi:type="dcterms:W3CDTF">2016-02-10T08:11:20Z</dcterms:created>
  <dcterms:modified xsi:type="dcterms:W3CDTF">2016-02-10T08:11:52Z</dcterms:modified>
  <cp:category/>
  <cp:version/>
  <cp:contentType/>
  <cp:contentStatus/>
</cp:coreProperties>
</file>