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2 Pol'!$A$1:$K$148</definedName>
    <definedName name="_xlnm.Print_Area" localSheetId="4">'Rekapitulace Objekt 1'!$A$1:$H$37</definedName>
    <definedName name="_xlnm.Print_Area" localSheetId="1">Stavba!$A$1:$J$50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7" i="1"/>
  <c r="D37" i="11"/>
  <c r="BC28"/>
  <c r="AO150" i="12"/>
  <c r="P18" i="11" s="1"/>
  <c r="H24" s="1"/>
  <c r="P21" s="1"/>
  <c r="P23" i="1" s="1"/>
  <c r="J29" s="1"/>
  <c r="J30" s="1"/>
  <c r="BA133" i="12"/>
  <c r="BA66"/>
  <c r="BA63"/>
  <c r="BA54"/>
  <c r="BA46"/>
  <c r="BA45"/>
  <c r="BA39"/>
  <c r="BA34"/>
  <c r="G11"/>
  <c r="AN150" s="1"/>
  <c r="O18" i="11" s="1"/>
  <c r="H22" s="1"/>
  <c r="O21" s="1"/>
  <c r="O23" i="1" s="1"/>
  <c r="J27" s="1"/>
  <c r="J28" s="1"/>
  <c r="G16" i="12"/>
  <c r="I16" s="1"/>
  <c r="G21"/>
  <c r="I21" s="1"/>
  <c r="G23"/>
  <c r="I23" s="1"/>
  <c r="G28"/>
  <c r="I28" s="1"/>
  <c r="G33"/>
  <c r="I33" s="1"/>
  <c r="G38"/>
  <c r="I38" s="1"/>
  <c r="G44"/>
  <c r="I44" s="1"/>
  <c r="G49"/>
  <c r="I49" s="1"/>
  <c r="G53"/>
  <c r="I53" s="1"/>
  <c r="G58"/>
  <c r="I58" s="1"/>
  <c r="G62"/>
  <c r="I62" s="1"/>
  <c r="G65"/>
  <c r="I65" s="1"/>
  <c r="G69"/>
  <c r="I69" s="1"/>
  <c r="G71"/>
  <c r="I71" s="1"/>
  <c r="G75"/>
  <c r="I75"/>
  <c r="G79"/>
  <c r="I79" s="1"/>
  <c r="G83"/>
  <c r="I83" s="1"/>
  <c r="G87"/>
  <c r="I87" s="1"/>
  <c r="G90"/>
  <c r="I90"/>
  <c r="G92"/>
  <c r="I92" s="1"/>
  <c r="G95"/>
  <c r="I95" s="1"/>
  <c r="G98"/>
  <c r="I98" s="1"/>
  <c r="G100"/>
  <c r="I100" s="1"/>
  <c r="G102"/>
  <c r="I102" s="1"/>
  <c r="G104"/>
  <c r="I104" s="1"/>
  <c r="G108"/>
  <c r="I108" s="1"/>
  <c r="G111"/>
  <c r="I111" s="1"/>
  <c r="F113"/>
  <c r="H34" i="11" s="1"/>
  <c r="G116" i="12"/>
  <c r="I116" s="1"/>
  <c r="I113" s="1"/>
  <c r="G120"/>
  <c r="I120" s="1"/>
  <c r="G124"/>
  <c r="I124" s="1"/>
  <c r="I122" s="1"/>
  <c r="G129"/>
  <c r="G132"/>
  <c r="I132" s="1"/>
  <c r="G135"/>
  <c r="I135" s="1"/>
  <c r="G138"/>
  <c r="I138" s="1"/>
  <c r="G140"/>
  <c r="I140" s="1"/>
  <c r="G144"/>
  <c r="I144"/>
  <c r="G146"/>
  <c r="I146" s="1"/>
  <c r="D19" i="11"/>
  <c r="B7"/>
  <c r="B6"/>
  <c r="C1"/>
  <c r="B1"/>
  <c r="B1" i="9"/>
  <c r="C1"/>
  <c r="B7"/>
  <c r="B6"/>
  <c r="F8" i="12" l="1"/>
  <c r="G149" s="1"/>
  <c r="H18" i="11" s="1"/>
  <c r="H19" s="1"/>
  <c r="J23" i="1" s="1"/>
  <c r="J24" s="1"/>
  <c r="I11" i="12"/>
  <c r="I8" s="1"/>
  <c r="I30"/>
  <c r="F126"/>
  <c r="I18"/>
  <c r="J31" i="1"/>
  <c r="H25" i="11"/>
  <c r="H23"/>
  <c r="I41" i="12"/>
  <c r="F122"/>
  <c r="F30"/>
  <c r="F18"/>
  <c r="I129"/>
  <c r="I126" s="1"/>
  <c r="F41"/>
  <c r="H30" i="11" l="1"/>
  <c r="J43" i="1"/>
  <c r="J50" s="1"/>
  <c r="H32" i="11"/>
  <c r="J45" i="1"/>
  <c r="J48"/>
  <c r="H35" i="11"/>
  <c r="J44" i="1"/>
  <c r="H31" i="11"/>
  <c r="H36"/>
  <c r="J49" i="1"/>
  <c r="J46"/>
  <c r="H33" i="11"/>
  <c r="H26"/>
  <c r="H37" l="1"/>
</calcChain>
</file>

<file path=xl/sharedStrings.xml><?xml version="1.0" encoding="utf-8"?>
<sst xmlns="http://schemas.openxmlformats.org/spreadsheetml/2006/main" count="473" uniqueCount="233">
  <si>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</si>
  <si>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</si>
  <si>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</si>
  <si>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</si>
  <si>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</si>
  <si>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</si>
  <si>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</si>
  <si>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</si>
  <si>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</si>
  <si>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</si>
  <si>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</si>
  <si>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</si>
  <si>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</si>
  <si>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</si>
  <si>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</si>
  <si>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</si>
  <si>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</si>
  <si>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</si>
  <si>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</si>
  <si>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</si>
  <si>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</si>
  <si>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</si>
  <si>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</si>
  <si>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</si>
  <si>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</si>
  <si>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</si>
  <si>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</si>
  <si>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</si>
  <si>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</si>
  <si>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</si>
  <si>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</si>
  <si>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</si>
  <si>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</si>
  <si>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</si>
  <si>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</si>
  <si>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</si>
  <si>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</si>
  <si>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</si>
  <si>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</si>
  <si>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</si>
  <si>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2016-14</t>
  </si>
  <si>
    <t>Zřízení etážového vytápění v bytě č.4</t>
  </si>
  <si>
    <t>Stavební objekt</t>
  </si>
  <si>
    <t>1</t>
  </si>
  <si>
    <t>Jiráskova 10, Brno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</si>
  <si>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</si>
  <si>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</si>
  <si>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</si>
  <si>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</si>
  <si>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</si>
  <si>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</si>
  <si>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</si>
  <si>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</si>
  <si>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</si>
  <si>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</si>
  <si>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</si>
  <si>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</si>
  <si>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</si>
  <si>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Upravy povrchů vnitřní</t>
  </si>
  <si>
    <t>97</t>
  </si>
  <si>
    <t>Prorážení otvorů</t>
  </si>
  <si>
    <t>723</t>
  </si>
  <si>
    <t>Vnitřní plynovod</t>
  </si>
  <si>
    <t>733</t>
  </si>
  <si>
    <t>Rozvod potrubí</t>
  </si>
  <si>
    <t>735</t>
  </si>
  <si>
    <t>Otopná tělesa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</si>
  <si>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</si>
  <si>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</si>
  <si>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</si>
  <si>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</si>
  <si>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</si>
  <si>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</si>
  <si>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</si>
  <si>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</si>
  <si>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2</t>
  </si>
  <si>
    <t>Plynová instalace</t>
  </si>
  <si>
    <t>Celkem objekt</t>
  </si>
  <si>
    <t>Celkem za objekt s DPH</t>
  </si>
  <si>
    <t>Položkový soupis prací a dodávek</t>
  </si>
  <si>
    <t>cena s DPH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</si>
  <si>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</si>
  <si>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</si>
  <si>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</si>
  <si>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</si>
  <si>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</si>
  <si>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</si>
  <si>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</si>
  <si>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310 23-5 Zazdívka otvorů o ploše do 0,0225 m2 ve zdivu nadzákladovém cihlami pálenými</t>
  </si>
  <si>
    <t>z pomocného pracovního lešení o výšce podlahy do 1900 mm a pro zatížení do 1,5 kPa,</t>
  </si>
  <si>
    <t>SPX</t>
  </si>
  <si>
    <t>310235261RT2</t>
  </si>
  <si>
    <t>...o tloušťce zdi přes 450 do 600 mm</t>
  </si>
  <si>
    <t>kus</t>
  </si>
  <si>
    <t>801-4</t>
  </si>
  <si>
    <t>RTS</t>
  </si>
  <si>
    <t>POL</t>
  </si>
  <si>
    <t>319 20 Vyrovnání nerovného povrchu</t>
  </si>
  <si>
    <t>vnitřního i vnějšího zdiva, bez odsekání vadných cihel, bez pomocného lešení,</t>
  </si>
  <si>
    <t>319 20-1 jakoukoliv maltou</t>
  </si>
  <si>
    <t>319201311R00</t>
  </si>
  <si>
    <t>...do 30 mm</t>
  </si>
  <si>
    <t>m2</t>
  </si>
  <si>
    <t>612 40-1 Omítky malých ploch vnitřních stěn</t>
  </si>
  <si>
    <t>jakoukoliv maltou, z pomocného pracovního lešení o výšce podlahy do 1900 mm a pro zatížení do 1,5 kPa,</t>
  </si>
  <si>
    <t>612401191R00</t>
  </si>
  <si>
    <t>...do 0,09 m2</t>
  </si>
  <si>
    <t>612401391RT2</t>
  </si>
  <si>
    <t>...přes 0,25 do 1 m2</t>
  </si>
  <si>
    <t>612 40-3 Hrubá výplň rýh ve stěnách, jakoukoliv maltou</t>
  </si>
  <si>
    <t>jakékoliv šířky rýhy,</t>
  </si>
  <si>
    <t>612 40-32 maltou ze suchých směsí</t>
  </si>
  <si>
    <t>612403380R00</t>
  </si>
  <si>
    <t>...30 x 30 mm</t>
  </si>
  <si>
    <t>m</t>
  </si>
  <si>
    <t>973 03-1 Vysekání v cihelném zdivu výklenků a kapes</t>
  </si>
  <si>
    <t>973 03-11 výklenků</t>
  </si>
  <si>
    <t>973031151R00</t>
  </si>
  <si>
    <t>...na jakoukoliv maltu vápennou nebo vápenocementovou, plochy větší než 0,25 m2</t>
  </si>
  <si>
    <t>m3</t>
  </si>
  <si>
    <t>801-3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</si>
  <si>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</si>
  <si>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</si>
  <si>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</si>
  <si>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974031121R00</t>
  </si>
  <si>
    <t>...do hloubky 30 mm, šířky do 30 mm</t>
  </si>
  <si>
    <t>723 12 Potrubí z trubek černých závitových svařovaných</t>
  </si>
  <si>
    <t>bezešvých ČSN 42 0250 a běžných ČSN 42 5710 - jakost 11353.0,</t>
  </si>
  <si>
    <t>723120204R00</t>
  </si>
  <si>
    <t>...DN 25</t>
  </si>
  <si>
    <t>800-721</t>
  </si>
  <si>
    <t>Potrubí včetně tvarovek a zednických výpomocí.</t>
  </si>
  <si>
    <t>Včetně pomocného lešení o výšce podlahy do 1900 mm a pro zatížení do 1,5 kPa.</t>
  </si>
  <si>
    <t>723 15-08 Demontáž potrubí svařovaného z trubek hladkých</t>
  </si>
  <si>
    <t>723150801R00</t>
  </si>
  <si>
    <t>...do D 32 mm</t>
  </si>
  <si>
    <t>723 16-0 Přípojky k plynoměrům</t>
  </si>
  <si>
    <t>včetně uzavíracích armatur, tvarovek, upevňovacího a těsnícího materiálu,</t>
  </si>
  <si>
    <t>723160204R00</t>
  </si>
  <si>
    <t>...G 1", bez ochozu</t>
  </si>
  <si>
    <t>soubor</t>
  </si>
  <si>
    <t>Včetně potřebného počtu uzavíracích armatur, tvarovek, upevňovacího a těsnícího materiálu.</t>
  </si>
  <si>
    <t>723 16-08 Demontáž přípojek k plynoměrům</t>
  </si>
  <si>
    <t>723 16-081 závitových</t>
  </si>
  <si>
    <t>723160804R00</t>
  </si>
  <si>
    <t>... , G 1"</t>
  </si>
  <si>
    <t>pár</t>
  </si>
  <si>
    <t>723 16-3 Potrubí z měděných trubek</t>
  </si>
  <si>
    <t>včetně tvarovek, bez zednických výpomocí,</t>
  </si>
  <si>
    <t>723163103R00</t>
  </si>
  <si>
    <t>...měděné potrubí, D 18 mm, s 1,0 mm, pájení pomocí kapilárních pájecích tvarovek</t>
  </si>
  <si>
    <t>723163104R00</t>
  </si>
  <si>
    <t>...měděné potrubí, D 22 mm, s 1,0 mm, pájení pomocí kapilárních pájecích tvarovek</t>
  </si>
  <si>
    <t>723 16-6 Zhotovení ohybů na potrubí Cu</t>
  </si>
  <si>
    <t>723166003R00</t>
  </si>
  <si>
    <t>...D 18 mm, jednoduchého</t>
  </si>
  <si>
    <t>723166004R00</t>
  </si>
  <si>
    <t>...D 22 mm, jednoduchého</t>
  </si>
  <si>
    <t>723 19-09 Opravy plynovodního potrubí</t>
  </si>
  <si>
    <t>723 19-091 doplňkové práce</t>
  </si>
  <si>
    <t>723190901R00</t>
  </si>
  <si>
    <t>...uzavření nebo otevření plynového potrubí při opravách</t>
  </si>
  <si>
    <t>723190907R00</t>
  </si>
  <si>
    <t>...odvzdušnění a napuštění plynového potrubí</t>
  </si>
  <si>
    <t>723190909R00</t>
  </si>
  <si>
    <t>...neúřední tlaková zkouška dosavadního potrubí</t>
  </si>
  <si>
    <t>723 19-092 navaření odbočky na potrubí</t>
  </si>
  <si>
    <t>723190914R00</t>
  </si>
  <si>
    <t>723 23-1 Armatury závitové se dvěma závity včetně materiálu</t>
  </si>
  <si>
    <t>723235511R00</t>
  </si>
  <si>
    <t>...kulový kohout s protipožární armaturou, vnitřní-vnitřní, DN 15, PN 5, mosaz</t>
  </si>
  <si>
    <t>723237215R00</t>
  </si>
  <si>
    <t>...kulový kohout, vnitřní-vnitřní, DN 25, PN 5, mosaz</t>
  </si>
  <si>
    <t>723 26-08 Demontáž plynoměrů</t>
  </si>
  <si>
    <t>723260801R00</t>
  </si>
  <si>
    <t>...PS 2, PS 6, PS 10</t>
  </si>
  <si>
    <t>723 26-19 Montáž plynoměrů s odvzdušněním a vyzkoušením</t>
  </si>
  <si>
    <t>723261912R00</t>
  </si>
  <si>
    <t>...PS-2, PS-6</t>
  </si>
  <si>
    <t>7230001</t>
  </si>
  <si>
    <t>Revize plynovodu</t>
  </si>
  <si>
    <t>soub</t>
  </si>
  <si>
    <t>Vlastní</t>
  </si>
  <si>
    <t>POL_NEZ</t>
  </si>
  <si>
    <t>723200821R00</t>
  </si>
  <si>
    <t>Demontáž armatur se 2závity do G 1/2</t>
  </si>
  <si>
    <t>4288020121R11</t>
  </si>
  <si>
    <t>Flexibilní hadice dvouplášťová nerez+PVC opletení pro bajonetové uzávěry na plyn-1/2" F x RS-500mm</t>
  </si>
  <si>
    <t>998 72-3 Přesun hmot pro vnitřní plynovod</t>
  </si>
  <si>
    <t>vodorovně do 50 m</t>
  </si>
  <si>
    <t>998723101R00</t>
  </si>
  <si>
    <t>...v objektech výšky do 6 m</t>
  </si>
  <si>
    <t>t</t>
  </si>
  <si>
    <t>998 72-319 příplatek k ceně za zvětšený přesun přes vymezenou největší dopravní vzdálenost</t>
  </si>
  <si>
    <t>998723192R00</t>
  </si>
  <si>
    <t>...do 100 m</t>
  </si>
  <si>
    <t>733 19-9 Opravy rozvodu potrubí z ocelových trubek</t>
  </si>
  <si>
    <t>733 19-91 závitových normálních i zesílených</t>
  </si>
  <si>
    <t>733191914R00</t>
  </si>
  <si>
    <t>...zaslepení zkováním a zavařením, DN 20</t>
  </si>
  <si>
    <t>800-731</t>
  </si>
  <si>
    <t>733191915R00</t>
  </si>
  <si>
    <t>...zaslepení zkováním a zavařením, DN 25</t>
  </si>
  <si>
    <t>735 41 Demontáž konvektorů</t>
  </si>
  <si>
    <t>735411812R00</t>
  </si>
  <si>
    <t>...stavební délky přes 700 do1600 mm</t>
  </si>
  <si>
    <t>979 01 Svislá doprava suti a vybouraných hmot</t>
  </si>
  <si>
    <t>979 01-2 nošením</t>
  </si>
  <si>
    <t>979011211R00</t>
  </si>
  <si>
    <t>...za prvé podlaží nad základním podlažím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</si>
  <si>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</si>
  <si>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</si>
  <si>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</si>
  <si>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</si>
  <si>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</si>
  <si>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</si>
  <si>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</si>
  <si>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</si>
  <si>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</si>
  <si>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</si>
  <si>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</si>
  <si>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08-31 Vodorovné přemístění suti</t>
  </si>
  <si>
    <t>včetně naložení na dopravní prostředek a složení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</si>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</sst>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65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56" xfId="0" applyNumberFormat="1" applyFont="1" applyFill="1" applyBorder="1" applyAlignment="1" applyProtection="1">
      <alignment vertical="top" shrinkToFit="1"/>
      <protection locked="0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C29" sqref="C29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7" t="s">
        <v>0</v>
      </c>
      <c r="C5" s="267"/>
      <c r="D5" s="267"/>
      <c r="E5" s="267"/>
      <c r="F5" s="267"/>
      <c r="G5" s="268"/>
      <c r="H5" s="15"/>
    </row>
    <row r="6" spans="1:8">
      <c r="A6" s="20" t="s">
        <v>6</v>
      </c>
      <c r="B6" s="269"/>
      <c r="C6" s="269"/>
      <c r="D6" s="269"/>
      <c r="E6" s="269"/>
      <c r="F6" s="269"/>
      <c r="G6" s="270"/>
      <c r="H6" s="15"/>
    </row>
    <row r="7" spans="1:8">
      <c r="A7" s="20" t="s">
        <v>7</v>
      </c>
      <c r="B7" s="269"/>
      <c r="C7" s="269"/>
      <c r="D7" s="269"/>
      <c r="E7" s="269"/>
      <c r="F7" s="269"/>
      <c r="G7" s="270"/>
      <c r="H7" s="15"/>
    </row>
    <row r="8" spans="1:8">
      <c r="A8" s="20" t="s">
        <v>8</v>
      </c>
      <c r="B8" s="269"/>
      <c r="C8" s="269"/>
      <c r="D8" s="269"/>
      <c r="E8" s="269"/>
      <c r="F8" s="269"/>
      <c r="G8" s="270"/>
      <c r="H8" s="15"/>
    </row>
    <row r="9" spans="1:8">
      <c r="A9" s="20" t="s">
        <v>9</v>
      </c>
      <c r="B9" s="269"/>
      <c r="C9" s="269"/>
      <c r="D9" s="269"/>
      <c r="E9" s="269"/>
      <c r="F9" s="269"/>
      <c r="G9" s="270"/>
      <c r="H9" s="15"/>
    </row>
    <row r="10" spans="1:8">
      <c r="A10" s="20" t="s">
        <v>10</v>
      </c>
      <c r="B10" s="269"/>
      <c r="C10" s="269"/>
      <c r="D10" s="269"/>
      <c r="E10" s="269"/>
      <c r="F10" s="269"/>
      <c r="G10" s="270"/>
      <c r="H10" s="15"/>
    </row>
    <row r="11" spans="1:8">
      <c r="A11" s="20" t="s">
        <v>11</v>
      </c>
      <c r="B11" s="259"/>
      <c r="C11" s="259"/>
      <c r="D11" s="259"/>
      <c r="E11" s="259"/>
      <c r="F11" s="259"/>
      <c r="G11" s="260"/>
      <c r="H11" s="15"/>
    </row>
    <row r="12" spans="1:8">
      <c r="A12" s="20" t="s">
        <v>12</v>
      </c>
      <c r="B12" s="261"/>
      <c r="C12" s="262"/>
      <c r="D12" s="262"/>
      <c r="E12" s="262"/>
      <c r="F12" s="262"/>
      <c r="G12" s="263"/>
      <c r="H12" s="15"/>
    </row>
    <row r="13" spans="1:8" ht="13.5" thickBot="1">
      <c r="A13" s="21" t="s">
        <v>13</v>
      </c>
      <c r="B13" s="264"/>
      <c r="C13" s="264"/>
      <c r="D13" s="264"/>
      <c r="E13" s="264"/>
      <c r="F13" s="264"/>
      <c r="G13" s="26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6" t="s">
        <v>39</v>
      </c>
      <c r="B17" s="266"/>
      <c r="C17" s="266"/>
      <c r="D17" s="266"/>
      <c r="E17" s="266"/>
      <c r="F17" s="266"/>
      <c r="G17" s="266"/>
      <c r="H17" s="15"/>
    </row>
  </sheetData>
  <sheetProtection algorithmName="SHA-512" hashValue="lYN6lNWJXB3HMogd0sRDOCqcjzGtqlVvA4t5CHEq7M7wiVp+OO3Pbr9dllHgPk8UHfn7g4g5PO1UgEkShWN4Tw==" saltValue="k0YI+0P3HOHa3Z+IHgZoRw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3"/>
  <sheetViews>
    <sheetView showGridLines="0" topLeftCell="B1" zoomScaleNormal="100" zoomScaleSheetLayoutView="75" workbookViewId="0">
      <selection activeCell="E33" sqref="E33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98"/>
      <c r="B24" s="277" t="s">
        <v>45</v>
      </c>
      <c r="C24" s="278"/>
      <c r="D24" s="278"/>
      <c r="E24" s="278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79" t="s">
        <v>56</v>
      </c>
      <c r="D43" s="279"/>
      <c r="E43" s="279"/>
      <c r="F43" s="280"/>
      <c r="G43" s="281"/>
      <c r="H43" s="281"/>
      <c r="I43" s="281"/>
      <c r="J43" s="134">
        <f>'1 2 Pol'!F8</f>
        <v>0</v>
      </c>
    </row>
    <row r="44" spans="1:10" ht="25.5" customHeight="1">
      <c r="A44" s="132"/>
      <c r="B44" s="132" t="s">
        <v>57</v>
      </c>
      <c r="C44" s="271" t="s">
        <v>58</v>
      </c>
      <c r="D44" s="271"/>
      <c r="E44" s="271"/>
      <c r="F44" s="272"/>
      <c r="G44" s="273"/>
      <c r="H44" s="273"/>
      <c r="I44" s="273"/>
      <c r="J44" s="135">
        <f>'1 2 Pol'!F18</f>
        <v>0</v>
      </c>
    </row>
    <row r="45" spans="1:10" ht="25.5" customHeight="1">
      <c r="A45" s="132"/>
      <c r="B45" s="132" t="s">
        <v>59</v>
      </c>
      <c r="C45" s="271" t="s">
        <v>60</v>
      </c>
      <c r="D45" s="271"/>
      <c r="E45" s="271"/>
      <c r="F45" s="272"/>
      <c r="G45" s="273"/>
      <c r="H45" s="273"/>
      <c r="I45" s="273"/>
      <c r="J45" s="135">
        <f>'1 2 Pol'!F30</f>
        <v>0</v>
      </c>
    </row>
    <row r="46" spans="1:10" ht="25.5" customHeight="1">
      <c r="A46" s="132"/>
      <c r="B46" s="132" t="s">
        <v>61</v>
      </c>
      <c r="C46" s="271" t="s">
        <v>62</v>
      </c>
      <c r="D46" s="271"/>
      <c r="E46" s="271"/>
      <c r="F46" s="272"/>
      <c r="G46" s="273"/>
      <c r="H46" s="273"/>
      <c r="I46" s="273"/>
      <c r="J46" s="135">
        <f>'1 2 Pol'!F41</f>
        <v>0</v>
      </c>
    </row>
    <row r="47" spans="1:10" ht="25.5" customHeight="1">
      <c r="A47" s="132"/>
      <c r="B47" s="132" t="s">
        <v>63</v>
      </c>
      <c r="C47" s="271" t="s">
        <v>64</v>
      </c>
      <c r="D47" s="271"/>
      <c r="E47" s="271"/>
      <c r="F47" s="272"/>
      <c r="G47" s="273"/>
      <c r="H47" s="273"/>
      <c r="I47" s="273"/>
      <c r="J47" s="135">
        <f>'1 2 Pol'!F113</f>
        <v>0</v>
      </c>
    </row>
    <row r="48" spans="1:10" ht="25.5" customHeight="1">
      <c r="A48" s="132"/>
      <c r="B48" s="132" t="s">
        <v>65</v>
      </c>
      <c r="C48" s="271" t="s">
        <v>66</v>
      </c>
      <c r="D48" s="271"/>
      <c r="E48" s="271"/>
      <c r="F48" s="272"/>
      <c r="G48" s="273"/>
      <c r="H48" s="273"/>
      <c r="I48" s="273"/>
      <c r="J48" s="135">
        <f>'1 2 Pol'!F122</f>
        <v>0</v>
      </c>
    </row>
    <row r="49" spans="1:10" ht="25.5" customHeight="1">
      <c r="A49" s="132"/>
      <c r="B49" s="136" t="s">
        <v>67</v>
      </c>
      <c r="C49" s="274" t="s">
        <v>68</v>
      </c>
      <c r="D49" s="274"/>
      <c r="E49" s="274"/>
      <c r="F49" s="275"/>
      <c r="G49" s="276"/>
      <c r="H49" s="276"/>
      <c r="I49" s="276"/>
      <c r="J49" s="137">
        <f>'1 2 Pol'!F126</f>
        <v>0</v>
      </c>
    </row>
    <row r="50" spans="1:10" ht="25.5" customHeight="1">
      <c r="A50" s="138"/>
      <c r="B50" s="139" t="s">
        <v>69</v>
      </c>
      <c r="C50" s="140"/>
      <c r="D50" s="140"/>
      <c r="E50" s="140"/>
      <c r="F50" s="141"/>
      <c r="G50" s="142"/>
      <c r="H50" s="142"/>
      <c r="I50" s="142"/>
      <c r="J50" s="143">
        <f>SUM(J43:J49)</f>
        <v>0</v>
      </c>
    </row>
    <row r="51" spans="1:10">
      <c r="A51" s="85"/>
      <c r="B51" s="85"/>
      <c r="C51" s="85"/>
      <c r="D51" s="85"/>
      <c r="E51" s="85"/>
      <c r="F51" s="85"/>
      <c r="G51" s="86"/>
      <c r="H51" s="85"/>
      <c r="I51" s="86"/>
      <c r="J51" s="87"/>
    </row>
    <row r="52" spans="1:10">
      <c r="A52" s="85"/>
      <c r="B52" s="85"/>
      <c r="C52" s="85"/>
      <c r="D52" s="85"/>
      <c r="E52" s="85"/>
      <c r="F52" s="85"/>
      <c r="G52" s="86"/>
      <c r="H52" s="85"/>
      <c r="I52" s="86"/>
      <c r="J52" s="87"/>
    </row>
    <row r="53" spans="1:10">
      <c r="A53" s="85"/>
      <c r="B53" s="85"/>
      <c r="C53" s="85"/>
      <c r="D53" s="85"/>
      <c r="E53" s="85"/>
      <c r="F53" s="85"/>
      <c r="G53" s="86"/>
      <c r="H53" s="85"/>
      <c r="I53" s="86"/>
      <c r="J53" s="87"/>
    </row>
  </sheetData>
  <sheetProtection algorithmName="SHA-512" hashValue="arrRyHEPpn9OxO3cM1FhF20TAkqFnk2HbLZg1hwIlbduRRAymc0XC9R05mBD2BzG/NBYvbuX70M03Tv8NeJZvw==" saltValue="lt9XG1suopFpXQ7XRbpjp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8:I48"/>
    <mergeCell ref="C49:I49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2016-14</v>
      </c>
      <c r="C1" s="31" t="str">
        <f>Stavba!NazevStavby</f>
        <v>Zřízení etážového vytápění v bytě č.4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3"/>
      <c r="D2" s="283"/>
      <c r="E2" s="283"/>
      <c r="F2" s="283"/>
      <c r="G2" s="26" t="s">
        <v>15</v>
      </c>
      <c r="H2" s="34"/>
    </row>
    <row r="3" spans="1:8" ht="13.5" thickTop="1"/>
    <row r="4" spans="1:8" ht="18">
      <c r="A4" s="282" t="s">
        <v>16</v>
      </c>
      <c r="B4" s="282"/>
      <c r="C4" s="282"/>
      <c r="D4" s="282"/>
      <c r="E4" s="282"/>
      <c r="F4" s="282"/>
      <c r="G4" s="282"/>
      <c r="H4" s="282"/>
    </row>
    <row r="6" spans="1:8" ht="15.75">
      <c r="A6" s="32" t="s">
        <v>24</v>
      </c>
      <c r="B6" s="29">
        <f>B2</f>
        <v>0</v>
      </c>
    </row>
    <row r="7" spans="1:8" ht="15.75">
      <c r="B7" s="284">
        <f>C2</f>
        <v>0</v>
      </c>
      <c r="C7" s="285"/>
      <c r="D7" s="285"/>
      <c r="E7" s="285"/>
      <c r="F7" s="285"/>
      <c r="G7" s="285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algorithmName="SHA-512" hashValue="a8W8wGUJh3pN89D+cZMP4Xbu6WMS6bb0nREGLazO+d9drIkAtZDekbbStvHiu7sFlCnsytNibaaaD3IA57BK4Q==" saltValue="bL7p83aa0wAj4WsI3XsFx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6" t="s">
        <v>28</v>
      </c>
      <c r="B1" s="286"/>
      <c r="C1" s="287"/>
      <c r="D1" s="286"/>
      <c r="E1" s="286"/>
      <c r="F1" s="286"/>
      <c r="G1" s="286"/>
    </row>
    <row r="2" spans="1:7" ht="13.5" thickTop="1">
      <c r="A2" s="55" t="s">
        <v>29</v>
      </c>
      <c r="B2" s="56"/>
      <c r="C2" s="288"/>
      <c r="D2" s="288"/>
      <c r="E2" s="288"/>
      <c r="F2" s="288"/>
      <c r="G2" s="289"/>
    </row>
    <row r="3" spans="1:7">
      <c r="A3" s="57" t="s">
        <v>30</v>
      </c>
      <c r="B3" s="58"/>
      <c r="C3" s="290"/>
      <c r="D3" s="290"/>
      <c r="E3" s="290"/>
      <c r="F3" s="290"/>
      <c r="G3" s="291"/>
    </row>
    <row r="4" spans="1:7" ht="13.5" thickBot="1">
      <c r="A4" s="59" t="s">
        <v>31</v>
      </c>
      <c r="B4" s="60"/>
      <c r="C4" s="292"/>
      <c r="D4" s="292"/>
      <c r="E4" s="292"/>
      <c r="F4" s="292"/>
      <c r="G4" s="293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algorithmName="SHA-512" hashValue="GAlHXxkb5wn4kC6A44nAcYU2fN5gx8WhGoxsLdrrdfhm21U4xlsVBZlC9WarcXRGQBdN3pjt0uh/EDm4z8NenQ==" saltValue="z30vEd1ElzUN5lJwLR7jU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H18" sqref="H18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2016-14</v>
      </c>
      <c r="C1" s="31" t="str">
        <f>Stavba!NazevStavby</f>
        <v>Zřízení etážového vytápění v bytě č.4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4" t="s">
        <v>44</v>
      </c>
      <c r="D2" s="283"/>
      <c r="E2" s="283"/>
      <c r="F2" s="283"/>
      <c r="G2" s="26" t="s">
        <v>15</v>
      </c>
      <c r="H2" s="34"/>
      <c r="O2" s="8" t="s">
        <v>70</v>
      </c>
    </row>
    <row r="3" spans="1:15" ht="13.5" customHeight="1" thickTop="1">
      <c r="H3" s="35"/>
    </row>
    <row r="4" spans="1:15" ht="18" customHeight="1">
      <c r="A4" s="282" t="s">
        <v>16</v>
      </c>
      <c r="B4" s="282"/>
      <c r="C4" s="282"/>
      <c r="D4" s="282"/>
      <c r="E4" s="282"/>
      <c r="F4" s="282"/>
      <c r="G4" s="282"/>
      <c r="H4" s="282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284" t="str">
        <f>C2</f>
        <v>Jiráskova 10, Brno</v>
      </c>
      <c r="C7" s="285"/>
      <c r="D7" s="285"/>
      <c r="E7" s="285"/>
      <c r="F7" s="285"/>
      <c r="G7" s="285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71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72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73</v>
      </c>
      <c r="B17" s="156"/>
      <c r="C17" s="157"/>
      <c r="D17" s="157"/>
      <c r="E17" s="157"/>
      <c r="F17" s="157"/>
      <c r="G17" s="158"/>
      <c r="H17" s="159" t="s">
        <v>74</v>
      </c>
      <c r="I17" s="32"/>
      <c r="J17" s="32"/>
    </row>
    <row r="18" spans="1:55" ht="12.75" customHeight="1">
      <c r="A18" s="153" t="s">
        <v>75</v>
      </c>
      <c r="B18" s="151" t="s">
        <v>76</v>
      </c>
      <c r="C18" s="150"/>
      <c r="D18" s="150"/>
      <c r="E18" s="150"/>
      <c r="F18" s="150"/>
      <c r="G18" s="152"/>
      <c r="H18" s="154">
        <f>'1 2 Pol'!G149</f>
        <v>0</v>
      </c>
      <c r="I18" s="32"/>
      <c r="J18" s="32"/>
      <c r="O18">
        <f>'1 2 Pol'!AN150</f>
        <v>0</v>
      </c>
      <c r="P18">
        <f>'1 2 Pol'!AO150</f>
        <v>0</v>
      </c>
    </row>
    <row r="19" spans="1:55" ht="12.75" customHeight="1" thickBot="1">
      <c r="A19" s="160"/>
      <c r="B19" s="161" t="s">
        <v>77</v>
      </c>
      <c r="C19" s="162"/>
      <c r="D19" s="163" t="str">
        <f>B2</f>
        <v>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78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230</v>
      </c>
      <c r="B28" s="146"/>
      <c r="C28" s="146"/>
      <c r="D28" s="211" t="s">
        <v>75</v>
      </c>
      <c r="E28" s="295" t="s">
        <v>76</v>
      </c>
      <c r="F28" s="295"/>
      <c r="G28" s="295"/>
      <c r="H28" s="295"/>
      <c r="I28" s="32"/>
      <c r="J28" s="32"/>
      <c r="BC28" s="256" t="str">
        <f>E28</f>
        <v>Plynová instalace</v>
      </c>
    </row>
    <row r="29" spans="1:55" ht="12.75" customHeight="1">
      <c r="A29" s="155" t="s">
        <v>231</v>
      </c>
      <c r="B29" s="156"/>
      <c r="C29" s="157"/>
      <c r="D29" s="157"/>
      <c r="E29" s="157"/>
      <c r="F29" s="157"/>
      <c r="G29" s="158"/>
      <c r="H29" s="159" t="s">
        <v>74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57">
        <f>'1 2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57">
        <f>'1 2 Pol'!F18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57">
        <f>'1 2 Pol'!F30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57">
        <f>'1 2 Pol'!F41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57">
        <f>'1 2 Pol'!F113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57">
        <f>'1 2 Pol'!F122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57">
        <f>'1 2 Pol'!F126</f>
        <v>0</v>
      </c>
      <c r="I36" s="32"/>
      <c r="J36" s="32"/>
    </row>
    <row r="37" spans="1:10" ht="12.75" customHeight="1" thickBot="1">
      <c r="A37" s="160"/>
      <c r="B37" s="161" t="s">
        <v>232</v>
      </c>
      <c r="C37" s="162"/>
      <c r="D37" s="163" t="str">
        <f>D28</f>
        <v>2</v>
      </c>
      <c r="E37" s="162"/>
      <c r="F37" s="162"/>
      <c r="G37" s="164"/>
      <c r="H37" s="258">
        <f>SUM(H30:H36)</f>
        <v>0</v>
      </c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wFq/to3YyIQh08AK+HW4YZpkVEF1OMRXDIey/c9GOhvItVpT/Hm4nabNliT7eR/SV24Rx45SQZaEO2YD8/7jVQ==" saltValue="NL3oNygieQtygiIZk/Jh8g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12" sqref="C12:G12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2" width="0" hidden="1" customWidth="1"/>
    <col min="29" max="41" width="0" hidden="1" customWidth="1"/>
    <col min="53" max="53" width="98.85546875" customWidth="1"/>
  </cols>
  <sheetData>
    <row r="1" spans="1:60" ht="16.5" thickBot="1">
      <c r="A1" s="325" t="s">
        <v>79</v>
      </c>
      <c r="B1" s="325"/>
      <c r="C1" s="326"/>
      <c r="D1" s="325"/>
      <c r="E1" s="325"/>
      <c r="F1" s="325"/>
      <c r="G1" s="325"/>
      <c r="AC1" t="s">
        <v>83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70</v>
      </c>
    </row>
    <row r="4" spans="1:60" ht="13.5" thickBot="1">
      <c r="A4" s="197" t="s">
        <v>31</v>
      </c>
      <c r="B4" s="198" t="s">
        <v>75</v>
      </c>
      <c r="C4" s="215" t="s">
        <v>76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5" t="s">
        <v>49</v>
      </c>
      <c r="I6" s="245" t="s">
        <v>80</v>
      </c>
      <c r="J6" s="245" t="s">
        <v>81</v>
      </c>
      <c r="K6" s="218" t="s">
        <v>82</v>
      </c>
    </row>
    <row r="7" spans="1:60">
      <c r="A7" s="246"/>
      <c r="B7" s="247" t="s">
        <v>84</v>
      </c>
      <c r="C7" s="327" t="s">
        <v>85</v>
      </c>
      <c r="D7" s="328"/>
      <c r="E7" s="329"/>
      <c r="F7" s="330"/>
      <c r="G7" s="330"/>
      <c r="H7" s="248"/>
      <c r="I7" s="248"/>
      <c r="J7" s="249"/>
      <c r="K7" s="250"/>
    </row>
    <row r="8" spans="1:60">
      <c r="A8" s="240" t="s">
        <v>86</v>
      </c>
      <c r="B8" s="219" t="s">
        <v>55</v>
      </c>
      <c r="C8" s="232" t="s">
        <v>56</v>
      </c>
      <c r="D8" s="222"/>
      <c r="E8" s="224"/>
      <c r="F8" s="331">
        <f>SUM(G9:G17)</f>
        <v>0</v>
      </c>
      <c r="G8" s="332"/>
      <c r="H8" s="226"/>
      <c r="I8" s="226">
        <f>SUM(I9:I17)</f>
        <v>0</v>
      </c>
      <c r="J8" s="227"/>
      <c r="K8" s="243"/>
      <c r="AE8" t="s">
        <v>87</v>
      </c>
    </row>
    <row r="9" spans="1:60" outlineLevel="1">
      <c r="A9" s="241"/>
      <c r="B9" s="312" t="s">
        <v>88</v>
      </c>
      <c r="C9" s="313"/>
      <c r="D9" s="314"/>
      <c r="E9" s="315"/>
      <c r="F9" s="316"/>
      <c r="G9" s="317"/>
      <c r="H9" s="228"/>
      <c r="I9" s="228"/>
      <c r="J9" s="229"/>
      <c r="K9" s="244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>
        <v>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1"/>
      <c r="B10" s="306" t="s">
        <v>89</v>
      </c>
      <c r="C10" s="307"/>
      <c r="D10" s="308"/>
      <c r="E10" s="309"/>
      <c r="F10" s="310"/>
      <c r="G10" s="311"/>
      <c r="H10" s="228"/>
      <c r="I10" s="228"/>
      <c r="J10" s="229"/>
      <c r="K10" s="244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90</v>
      </c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2">
        <v>1</v>
      </c>
      <c r="B11" s="220" t="s">
        <v>91</v>
      </c>
      <c r="C11" s="233" t="s">
        <v>92</v>
      </c>
      <c r="D11" s="223" t="s">
        <v>93</v>
      </c>
      <c r="E11" s="225">
        <v>3</v>
      </c>
      <c r="F11" s="230"/>
      <c r="G11" s="228">
        <f>ROUND(E11*F11,2)</f>
        <v>0</v>
      </c>
      <c r="H11" s="228">
        <v>15</v>
      </c>
      <c r="I11" s="228">
        <f>G11*(1+H11/100)</f>
        <v>0</v>
      </c>
      <c r="J11" s="229" t="s">
        <v>94</v>
      </c>
      <c r="K11" s="244" t="s">
        <v>95</v>
      </c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96</v>
      </c>
      <c r="AF11" s="207"/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1"/>
      <c r="B12" s="221"/>
      <c r="C12" s="296"/>
      <c r="D12" s="297"/>
      <c r="E12" s="298"/>
      <c r="F12" s="299"/>
      <c r="G12" s="300"/>
      <c r="H12" s="228"/>
      <c r="I12" s="228"/>
      <c r="J12" s="229"/>
      <c r="K12" s="244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1"/>
      <c r="B13" s="306" t="s">
        <v>97</v>
      </c>
      <c r="C13" s="307"/>
      <c r="D13" s="308"/>
      <c r="E13" s="309"/>
      <c r="F13" s="310"/>
      <c r="G13" s="311"/>
      <c r="H13" s="228"/>
      <c r="I13" s="228"/>
      <c r="J13" s="229"/>
      <c r="K13" s="244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>
        <v>0</v>
      </c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1"/>
      <c r="B14" s="306" t="s">
        <v>98</v>
      </c>
      <c r="C14" s="307"/>
      <c r="D14" s="308"/>
      <c r="E14" s="309"/>
      <c r="F14" s="310"/>
      <c r="G14" s="311"/>
      <c r="H14" s="228"/>
      <c r="I14" s="228"/>
      <c r="J14" s="229"/>
      <c r="K14" s="244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90</v>
      </c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1"/>
      <c r="B15" s="306" t="s">
        <v>99</v>
      </c>
      <c r="C15" s="307"/>
      <c r="D15" s="308"/>
      <c r="E15" s="309"/>
      <c r="F15" s="310"/>
      <c r="G15" s="311"/>
      <c r="H15" s="228"/>
      <c r="I15" s="228"/>
      <c r="J15" s="229"/>
      <c r="K15" s="244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>
        <v>1</v>
      </c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2">
        <v>2</v>
      </c>
      <c r="B16" s="220" t="s">
        <v>100</v>
      </c>
      <c r="C16" s="233" t="s">
        <v>101</v>
      </c>
      <c r="D16" s="223" t="s">
        <v>102</v>
      </c>
      <c r="E16" s="225">
        <v>1.25</v>
      </c>
      <c r="F16" s="230"/>
      <c r="G16" s="228">
        <f>ROUND(E16*F16,2)</f>
        <v>0</v>
      </c>
      <c r="H16" s="228">
        <v>15</v>
      </c>
      <c r="I16" s="228">
        <f>G16*(1+H16/100)</f>
        <v>0</v>
      </c>
      <c r="J16" s="229" t="s">
        <v>94</v>
      </c>
      <c r="K16" s="244" t="s">
        <v>95</v>
      </c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96</v>
      </c>
      <c r="AF16" s="207"/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1"/>
      <c r="B17" s="221"/>
      <c r="C17" s="296"/>
      <c r="D17" s="297"/>
      <c r="E17" s="298"/>
      <c r="F17" s="299"/>
      <c r="G17" s="300"/>
      <c r="H17" s="228"/>
      <c r="I17" s="228"/>
      <c r="J17" s="229"/>
      <c r="K17" s="244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>
      <c r="A18" s="240" t="s">
        <v>86</v>
      </c>
      <c r="B18" s="219" t="s">
        <v>57</v>
      </c>
      <c r="C18" s="232" t="s">
        <v>58</v>
      </c>
      <c r="D18" s="222"/>
      <c r="E18" s="224"/>
      <c r="F18" s="323">
        <f>SUM(G19:G29)</f>
        <v>0</v>
      </c>
      <c r="G18" s="324"/>
      <c r="H18" s="226"/>
      <c r="I18" s="226">
        <f>SUM(I19:I29)</f>
        <v>0</v>
      </c>
      <c r="J18" s="227"/>
      <c r="K18" s="243"/>
      <c r="AE18" t="s">
        <v>87</v>
      </c>
    </row>
    <row r="19" spans="1:60" outlineLevel="1">
      <c r="A19" s="241"/>
      <c r="B19" s="312" t="s">
        <v>103</v>
      </c>
      <c r="C19" s="313"/>
      <c r="D19" s="314"/>
      <c r="E19" s="315"/>
      <c r="F19" s="316"/>
      <c r="G19" s="317"/>
      <c r="H19" s="228"/>
      <c r="I19" s="228"/>
      <c r="J19" s="229"/>
      <c r="K19" s="244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>
        <v>0</v>
      </c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1"/>
      <c r="B20" s="306" t="s">
        <v>104</v>
      </c>
      <c r="C20" s="307"/>
      <c r="D20" s="308"/>
      <c r="E20" s="309"/>
      <c r="F20" s="310"/>
      <c r="G20" s="311"/>
      <c r="H20" s="228"/>
      <c r="I20" s="228"/>
      <c r="J20" s="229"/>
      <c r="K20" s="244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90</v>
      </c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2">
        <v>3</v>
      </c>
      <c r="B21" s="220" t="s">
        <v>105</v>
      </c>
      <c r="C21" s="233" t="s">
        <v>106</v>
      </c>
      <c r="D21" s="223" t="s">
        <v>93</v>
      </c>
      <c r="E21" s="225">
        <v>3</v>
      </c>
      <c r="F21" s="230"/>
      <c r="G21" s="228">
        <f>ROUND(E21*F21,2)</f>
        <v>0</v>
      </c>
      <c r="H21" s="228">
        <v>15</v>
      </c>
      <c r="I21" s="228">
        <f>G21*(1+H21/100)</f>
        <v>0</v>
      </c>
      <c r="J21" s="229" t="s">
        <v>94</v>
      </c>
      <c r="K21" s="244" t="s">
        <v>95</v>
      </c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96</v>
      </c>
      <c r="AF21" s="207"/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1"/>
      <c r="B22" s="221"/>
      <c r="C22" s="296"/>
      <c r="D22" s="297"/>
      <c r="E22" s="298"/>
      <c r="F22" s="299"/>
      <c r="G22" s="300"/>
      <c r="H22" s="228"/>
      <c r="I22" s="228"/>
      <c r="J22" s="229"/>
      <c r="K22" s="244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2">
        <v>4</v>
      </c>
      <c r="B23" s="220" t="s">
        <v>107</v>
      </c>
      <c r="C23" s="233" t="s">
        <v>108</v>
      </c>
      <c r="D23" s="223" t="s">
        <v>93</v>
      </c>
      <c r="E23" s="225">
        <v>4</v>
      </c>
      <c r="F23" s="230"/>
      <c r="G23" s="228">
        <f>ROUND(E23*F23,2)</f>
        <v>0</v>
      </c>
      <c r="H23" s="228">
        <v>15</v>
      </c>
      <c r="I23" s="228">
        <f>G23*(1+H23/100)</f>
        <v>0</v>
      </c>
      <c r="J23" s="229" t="s">
        <v>94</v>
      </c>
      <c r="K23" s="244" t="s">
        <v>95</v>
      </c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96</v>
      </c>
      <c r="AF23" s="207"/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1"/>
      <c r="B24" s="221"/>
      <c r="C24" s="296"/>
      <c r="D24" s="297"/>
      <c r="E24" s="298"/>
      <c r="F24" s="299"/>
      <c r="G24" s="300"/>
      <c r="H24" s="228"/>
      <c r="I24" s="228"/>
      <c r="J24" s="229"/>
      <c r="K24" s="244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1"/>
      <c r="B25" s="306" t="s">
        <v>109</v>
      </c>
      <c r="C25" s="307"/>
      <c r="D25" s="308"/>
      <c r="E25" s="309"/>
      <c r="F25" s="310"/>
      <c r="G25" s="311"/>
      <c r="H25" s="228"/>
      <c r="I25" s="228"/>
      <c r="J25" s="229"/>
      <c r="K25" s="244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>
        <v>0</v>
      </c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1"/>
      <c r="B26" s="306" t="s">
        <v>110</v>
      </c>
      <c r="C26" s="307"/>
      <c r="D26" s="308"/>
      <c r="E26" s="309"/>
      <c r="F26" s="310"/>
      <c r="G26" s="311"/>
      <c r="H26" s="228"/>
      <c r="I26" s="228"/>
      <c r="J26" s="229"/>
      <c r="K26" s="244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90</v>
      </c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1"/>
      <c r="B27" s="306" t="s">
        <v>111</v>
      </c>
      <c r="C27" s="307"/>
      <c r="D27" s="308"/>
      <c r="E27" s="309"/>
      <c r="F27" s="310"/>
      <c r="G27" s="311"/>
      <c r="H27" s="228"/>
      <c r="I27" s="228"/>
      <c r="J27" s="229"/>
      <c r="K27" s="244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>
        <v>1</v>
      </c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2">
        <v>5</v>
      </c>
      <c r="B28" s="220" t="s">
        <v>112</v>
      </c>
      <c r="C28" s="233" t="s">
        <v>113</v>
      </c>
      <c r="D28" s="223" t="s">
        <v>114</v>
      </c>
      <c r="E28" s="225">
        <v>24</v>
      </c>
      <c r="F28" s="230"/>
      <c r="G28" s="228">
        <f>ROUND(E28*F28,2)</f>
        <v>0</v>
      </c>
      <c r="H28" s="228">
        <v>15</v>
      </c>
      <c r="I28" s="228">
        <f>G28*(1+H28/100)</f>
        <v>0</v>
      </c>
      <c r="J28" s="229" t="s">
        <v>94</v>
      </c>
      <c r="K28" s="244" t="s">
        <v>95</v>
      </c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96</v>
      </c>
      <c r="AF28" s="207"/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1"/>
      <c r="B29" s="221"/>
      <c r="C29" s="296"/>
      <c r="D29" s="297"/>
      <c r="E29" s="298"/>
      <c r="F29" s="299"/>
      <c r="G29" s="300"/>
      <c r="H29" s="228"/>
      <c r="I29" s="228"/>
      <c r="J29" s="229"/>
      <c r="K29" s="244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>
      <c r="A30" s="240" t="s">
        <v>86</v>
      </c>
      <c r="B30" s="219" t="s">
        <v>59</v>
      </c>
      <c r="C30" s="232" t="s">
        <v>60</v>
      </c>
      <c r="D30" s="222"/>
      <c r="E30" s="224"/>
      <c r="F30" s="323">
        <f>SUM(G31:G40)</f>
        <v>0</v>
      </c>
      <c r="G30" s="324"/>
      <c r="H30" s="226"/>
      <c r="I30" s="226">
        <f>SUM(I31:I40)</f>
        <v>0</v>
      </c>
      <c r="J30" s="227"/>
      <c r="K30" s="243"/>
      <c r="AE30" t="s">
        <v>87</v>
      </c>
    </row>
    <row r="31" spans="1:60" outlineLevel="1">
      <c r="A31" s="241"/>
      <c r="B31" s="312" t="s">
        <v>115</v>
      </c>
      <c r="C31" s="313"/>
      <c r="D31" s="314"/>
      <c r="E31" s="315"/>
      <c r="F31" s="316"/>
      <c r="G31" s="317"/>
      <c r="H31" s="228"/>
      <c r="I31" s="228"/>
      <c r="J31" s="229"/>
      <c r="K31" s="244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>
        <v>0</v>
      </c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1"/>
      <c r="B32" s="306" t="s">
        <v>116</v>
      </c>
      <c r="C32" s="307"/>
      <c r="D32" s="308"/>
      <c r="E32" s="309"/>
      <c r="F32" s="310"/>
      <c r="G32" s="311"/>
      <c r="H32" s="228"/>
      <c r="I32" s="228"/>
      <c r="J32" s="229"/>
      <c r="K32" s="244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>
        <v>1</v>
      </c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2">
        <v>6</v>
      </c>
      <c r="B33" s="220" t="s">
        <v>117</v>
      </c>
      <c r="C33" s="233" t="s">
        <v>118</v>
      </c>
      <c r="D33" s="223" t="s">
        <v>119</v>
      </c>
      <c r="E33" s="225">
        <v>0.12</v>
      </c>
      <c r="F33" s="230"/>
      <c r="G33" s="228">
        <f>ROUND(E33*F33,2)</f>
        <v>0</v>
      </c>
      <c r="H33" s="228">
        <v>15</v>
      </c>
      <c r="I33" s="228">
        <f>G33*(1+H33/100)</f>
        <v>0</v>
      </c>
      <c r="J33" s="229" t="s">
        <v>120</v>
      </c>
      <c r="K33" s="244" t="s">
        <v>95</v>
      </c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96</v>
      </c>
      <c r="AF33" s="207"/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1"/>
      <c r="B34" s="221"/>
      <c r="C34" s="318" t="s">
        <v>121</v>
      </c>
      <c r="D34" s="319"/>
      <c r="E34" s="320"/>
      <c r="F34" s="321"/>
      <c r="G34" s="322"/>
      <c r="H34" s="228"/>
      <c r="I34" s="228"/>
      <c r="J34" s="229"/>
      <c r="K34" s="244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12" t="str">
        <f>C34</f>
        <v>Včetně pomocného lešení o výšce podlahy do 1900 mm a pro zatížení do 1,5 kPa  (150 kg/m2).</v>
      </c>
      <c r="BB34" s="207"/>
      <c r="BC34" s="207"/>
      <c r="BD34" s="207"/>
      <c r="BE34" s="207"/>
      <c r="BF34" s="207"/>
      <c r="BG34" s="207"/>
      <c r="BH34" s="207"/>
    </row>
    <row r="35" spans="1:60" outlineLevel="1">
      <c r="A35" s="241"/>
      <c r="B35" s="221"/>
      <c r="C35" s="296"/>
      <c r="D35" s="297"/>
      <c r="E35" s="298"/>
      <c r="F35" s="299"/>
      <c r="G35" s="300"/>
      <c r="H35" s="228"/>
      <c r="I35" s="228"/>
      <c r="J35" s="229"/>
      <c r="K35" s="244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1"/>
      <c r="B36" s="306" t="s">
        <v>122</v>
      </c>
      <c r="C36" s="307"/>
      <c r="D36" s="308"/>
      <c r="E36" s="309"/>
      <c r="F36" s="310"/>
      <c r="G36" s="311"/>
      <c r="H36" s="228"/>
      <c r="I36" s="228"/>
      <c r="J36" s="229"/>
      <c r="K36" s="244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>
        <v>0</v>
      </c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1"/>
      <c r="B37" s="306" t="s">
        <v>123</v>
      </c>
      <c r="C37" s="307"/>
      <c r="D37" s="308"/>
      <c r="E37" s="309"/>
      <c r="F37" s="310"/>
      <c r="G37" s="311"/>
      <c r="H37" s="228"/>
      <c r="I37" s="228"/>
      <c r="J37" s="229"/>
      <c r="K37" s="244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>
        <v>1</v>
      </c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2">
        <v>7</v>
      </c>
      <c r="B38" s="220" t="s">
        <v>124</v>
      </c>
      <c r="C38" s="233" t="s">
        <v>125</v>
      </c>
      <c r="D38" s="223" t="s">
        <v>114</v>
      </c>
      <c r="E38" s="225">
        <v>24</v>
      </c>
      <c r="F38" s="230"/>
      <c r="G38" s="228">
        <f>ROUND(E38*F38,2)</f>
        <v>0</v>
      </c>
      <c r="H38" s="228">
        <v>15</v>
      </c>
      <c r="I38" s="228">
        <f>G38*(1+H38/100)</f>
        <v>0</v>
      </c>
      <c r="J38" s="229" t="s">
        <v>120</v>
      </c>
      <c r="K38" s="244" t="s">
        <v>95</v>
      </c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96</v>
      </c>
      <c r="AF38" s="207"/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1"/>
      <c r="B39" s="221"/>
      <c r="C39" s="318" t="s">
        <v>121</v>
      </c>
      <c r="D39" s="319"/>
      <c r="E39" s="320"/>
      <c r="F39" s="321"/>
      <c r="G39" s="322"/>
      <c r="H39" s="228"/>
      <c r="I39" s="228"/>
      <c r="J39" s="229"/>
      <c r="K39" s="244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Včetně pomocného lešení o výšce podlahy do 1900 mm a pro zatížení do 1,5 kPa  (150 kg/m2).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1"/>
      <c r="B40" s="221"/>
      <c r="C40" s="296"/>
      <c r="D40" s="297"/>
      <c r="E40" s="298"/>
      <c r="F40" s="299"/>
      <c r="G40" s="300"/>
      <c r="H40" s="228"/>
      <c r="I40" s="228"/>
      <c r="J40" s="229"/>
      <c r="K40" s="244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>
      <c r="A41" s="240" t="s">
        <v>86</v>
      </c>
      <c r="B41" s="219" t="s">
        <v>61</v>
      </c>
      <c r="C41" s="232" t="s">
        <v>62</v>
      </c>
      <c r="D41" s="222"/>
      <c r="E41" s="224"/>
      <c r="F41" s="323">
        <f>SUM(G42:G112)</f>
        <v>0</v>
      </c>
      <c r="G41" s="324"/>
      <c r="H41" s="226"/>
      <c r="I41" s="226">
        <f>SUM(I42:I112)</f>
        <v>0</v>
      </c>
      <c r="J41" s="227"/>
      <c r="K41" s="243"/>
      <c r="AE41" t="s">
        <v>87</v>
      </c>
    </row>
    <row r="42" spans="1:60" outlineLevel="1">
      <c r="A42" s="241"/>
      <c r="B42" s="312" t="s">
        <v>126</v>
      </c>
      <c r="C42" s="313"/>
      <c r="D42" s="314"/>
      <c r="E42" s="315"/>
      <c r="F42" s="316"/>
      <c r="G42" s="317"/>
      <c r="H42" s="228"/>
      <c r="I42" s="228"/>
      <c r="J42" s="229"/>
      <c r="K42" s="244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>
        <v>0</v>
      </c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1"/>
      <c r="B43" s="306" t="s">
        <v>127</v>
      </c>
      <c r="C43" s="307"/>
      <c r="D43" s="308"/>
      <c r="E43" s="309"/>
      <c r="F43" s="310"/>
      <c r="G43" s="311"/>
      <c r="H43" s="228"/>
      <c r="I43" s="228"/>
      <c r="J43" s="229"/>
      <c r="K43" s="244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90</v>
      </c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2">
        <v>8</v>
      </c>
      <c r="B44" s="220" t="s">
        <v>128</v>
      </c>
      <c r="C44" s="233" t="s">
        <v>129</v>
      </c>
      <c r="D44" s="223" t="s">
        <v>114</v>
      </c>
      <c r="E44" s="225">
        <v>2</v>
      </c>
      <c r="F44" s="230"/>
      <c r="G44" s="228">
        <f>ROUND(E44*F44,2)</f>
        <v>0</v>
      </c>
      <c r="H44" s="228">
        <v>15</v>
      </c>
      <c r="I44" s="228">
        <f>G44*(1+H44/100)</f>
        <v>0</v>
      </c>
      <c r="J44" s="229" t="s">
        <v>130</v>
      </c>
      <c r="K44" s="244" t="s">
        <v>95</v>
      </c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96</v>
      </c>
      <c r="AF44" s="207"/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1"/>
      <c r="B45" s="221"/>
      <c r="C45" s="318" t="s">
        <v>131</v>
      </c>
      <c r="D45" s="319"/>
      <c r="E45" s="320"/>
      <c r="F45" s="321"/>
      <c r="G45" s="322"/>
      <c r="H45" s="228"/>
      <c r="I45" s="228"/>
      <c r="J45" s="229"/>
      <c r="K45" s="244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12" t="str">
        <f>C45</f>
        <v>Potrubí včetně tvarovek a zednických výpomocí.</v>
      </c>
      <c r="BB45" s="207"/>
      <c r="BC45" s="207"/>
      <c r="BD45" s="207"/>
      <c r="BE45" s="207"/>
      <c r="BF45" s="207"/>
      <c r="BG45" s="207"/>
      <c r="BH45" s="207"/>
    </row>
    <row r="46" spans="1:60" outlineLevel="1">
      <c r="A46" s="241"/>
      <c r="B46" s="221"/>
      <c r="C46" s="318" t="s">
        <v>132</v>
      </c>
      <c r="D46" s="319"/>
      <c r="E46" s="320"/>
      <c r="F46" s="321"/>
      <c r="G46" s="322"/>
      <c r="H46" s="228"/>
      <c r="I46" s="228"/>
      <c r="J46" s="229"/>
      <c r="K46" s="244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12" t="str">
        <f>C46</f>
        <v>Včetně pomocného lešení o výšce podlahy do 1900 mm a pro zatížení do 1,5 kPa.</v>
      </c>
      <c r="BB46" s="207"/>
      <c r="BC46" s="207"/>
      <c r="BD46" s="207"/>
      <c r="BE46" s="207"/>
      <c r="BF46" s="207"/>
      <c r="BG46" s="207"/>
      <c r="BH46" s="207"/>
    </row>
    <row r="47" spans="1:60" outlineLevel="1">
      <c r="A47" s="241"/>
      <c r="B47" s="221"/>
      <c r="C47" s="296"/>
      <c r="D47" s="297"/>
      <c r="E47" s="298"/>
      <c r="F47" s="299"/>
      <c r="G47" s="300"/>
      <c r="H47" s="228"/>
      <c r="I47" s="228"/>
      <c r="J47" s="229"/>
      <c r="K47" s="244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1"/>
      <c r="B48" s="306" t="s">
        <v>133</v>
      </c>
      <c r="C48" s="307"/>
      <c r="D48" s="308"/>
      <c r="E48" s="309"/>
      <c r="F48" s="310"/>
      <c r="G48" s="311"/>
      <c r="H48" s="228"/>
      <c r="I48" s="228"/>
      <c r="J48" s="229"/>
      <c r="K48" s="244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>
        <v>0</v>
      </c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2">
        <v>9</v>
      </c>
      <c r="B49" s="220" t="s">
        <v>134</v>
      </c>
      <c r="C49" s="233" t="s">
        <v>135</v>
      </c>
      <c r="D49" s="223" t="s">
        <v>114</v>
      </c>
      <c r="E49" s="225">
        <v>25</v>
      </c>
      <c r="F49" s="230"/>
      <c r="G49" s="228">
        <f>ROUND(E49*F49,2)</f>
        <v>0</v>
      </c>
      <c r="H49" s="228">
        <v>15</v>
      </c>
      <c r="I49" s="228">
        <f>G49*(1+H49/100)</f>
        <v>0</v>
      </c>
      <c r="J49" s="229" t="s">
        <v>130</v>
      </c>
      <c r="K49" s="244" t="s">
        <v>95</v>
      </c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96</v>
      </c>
      <c r="AF49" s="207"/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1"/>
      <c r="B50" s="221"/>
      <c r="C50" s="296"/>
      <c r="D50" s="297"/>
      <c r="E50" s="298"/>
      <c r="F50" s="299"/>
      <c r="G50" s="300"/>
      <c r="H50" s="228"/>
      <c r="I50" s="228"/>
      <c r="J50" s="229"/>
      <c r="K50" s="244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1"/>
      <c r="B51" s="306" t="s">
        <v>136</v>
      </c>
      <c r="C51" s="307"/>
      <c r="D51" s="308"/>
      <c r="E51" s="309"/>
      <c r="F51" s="310"/>
      <c r="G51" s="311"/>
      <c r="H51" s="228"/>
      <c r="I51" s="228"/>
      <c r="J51" s="229"/>
      <c r="K51" s="244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>
        <v>0</v>
      </c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1"/>
      <c r="B52" s="306" t="s">
        <v>137</v>
      </c>
      <c r="C52" s="307"/>
      <c r="D52" s="308"/>
      <c r="E52" s="309"/>
      <c r="F52" s="310"/>
      <c r="G52" s="311"/>
      <c r="H52" s="228"/>
      <c r="I52" s="228"/>
      <c r="J52" s="229"/>
      <c r="K52" s="244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90</v>
      </c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2">
        <v>10</v>
      </c>
      <c r="B53" s="220" t="s">
        <v>138</v>
      </c>
      <c r="C53" s="233" t="s">
        <v>139</v>
      </c>
      <c r="D53" s="223" t="s">
        <v>140</v>
      </c>
      <c r="E53" s="225">
        <v>1</v>
      </c>
      <c r="F53" s="230"/>
      <c r="G53" s="228">
        <f>ROUND(E53*F53,2)</f>
        <v>0</v>
      </c>
      <c r="H53" s="228">
        <v>15</v>
      </c>
      <c r="I53" s="228">
        <f>G53*(1+H53/100)</f>
        <v>0</v>
      </c>
      <c r="J53" s="229" t="s">
        <v>130</v>
      </c>
      <c r="K53" s="244" t="s">
        <v>95</v>
      </c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96</v>
      </c>
      <c r="AF53" s="207"/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1"/>
      <c r="B54" s="221"/>
      <c r="C54" s="318" t="s">
        <v>141</v>
      </c>
      <c r="D54" s="319"/>
      <c r="E54" s="320"/>
      <c r="F54" s="321"/>
      <c r="G54" s="322"/>
      <c r="H54" s="228"/>
      <c r="I54" s="228"/>
      <c r="J54" s="229"/>
      <c r="K54" s="244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12" t="str">
        <f>C54</f>
        <v>Včetně potřebného počtu uzavíracích armatur, tvarovek, upevňovacího a těsnícího materiálu.</v>
      </c>
      <c r="BB54" s="207"/>
      <c r="BC54" s="207"/>
      <c r="BD54" s="207"/>
      <c r="BE54" s="207"/>
      <c r="BF54" s="207"/>
      <c r="BG54" s="207"/>
      <c r="BH54" s="207"/>
    </row>
    <row r="55" spans="1:60" outlineLevel="1">
      <c r="A55" s="241"/>
      <c r="B55" s="221"/>
      <c r="C55" s="296"/>
      <c r="D55" s="297"/>
      <c r="E55" s="298"/>
      <c r="F55" s="299"/>
      <c r="G55" s="300"/>
      <c r="H55" s="228"/>
      <c r="I55" s="228"/>
      <c r="J55" s="229"/>
      <c r="K55" s="244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1"/>
      <c r="B56" s="306" t="s">
        <v>142</v>
      </c>
      <c r="C56" s="307"/>
      <c r="D56" s="308"/>
      <c r="E56" s="309"/>
      <c r="F56" s="310"/>
      <c r="G56" s="311"/>
      <c r="H56" s="228"/>
      <c r="I56" s="228"/>
      <c r="J56" s="229"/>
      <c r="K56" s="244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>
        <v>0</v>
      </c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1"/>
      <c r="B57" s="306" t="s">
        <v>143</v>
      </c>
      <c r="C57" s="307"/>
      <c r="D57" s="308"/>
      <c r="E57" s="309"/>
      <c r="F57" s="310"/>
      <c r="G57" s="311"/>
      <c r="H57" s="228"/>
      <c r="I57" s="228"/>
      <c r="J57" s="229"/>
      <c r="K57" s="244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>
        <v>1</v>
      </c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2">
        <v>11</v>
      </c>
      <c r="B58" s="220" t="s">
        <v>144</v>
      </c>
      <c r="C58" s="233" t="s">
        <v>145</v>
      </c>
      <c r="D58" s="223" t="s">
        <v>146</v>
      </c>
      <c r="E58" s="225">
        <v>1</v>
      </c>
      <c r="F58" s="230"/>
      <c r="G58" s="228">
        <f>ROUND(E58*F58,2)</f>
        <v>0</v>
      </c>
      <c r="H58" s="228">
        <v>15</v>
      </c>
      <c r="I58" s="228">
        <f>G58*(1+H58/100)</f>
        <v>0</v>
      </c>
      <c r="J58" s="229" t="s">
        <v>130</v>
      </c>
      <c r="K58" s="244" t="s">
        <v>95</v>
      </c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96</v>
      </c>
      <c r="AF58" s="207"/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1"/>
      <c r="B59" s="221"/>
      <c r="C59" s="296"/>
      <c r="D59" s="297"/>
      <c r="E59" s="298"/>
      <c r="F59" s="299"/>
      <c r="G59" s="300"/>
      <c r="H59" s="228"/>
      <c r="I59" s="228"/>
      <c r="J59" s="229"/>
      <c r="K59" s="244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1"/>
      <c r="B60" s="306" t="s">
        <v>147</v>
      </c>
      <c r="C60" s="307"/>
      <c r="D60" s="308"/>
      <c r="E60" s="309"/>
      <c r="F60" s="310"/>
      <c r="G60" s="311"/>
      <c r="H60" s="228"/>
      <c r="I60" s="228"/>
      <c r="J60" s="229"/>
      <c r="K60" s="244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>
        <v>0</v>
      </c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1"/>
      <c r="B61" s="306" t="s">
        <v>148</v>
      </c>
      <c r="C61" s="307"/>
      <c r="D61" s="308"/>
      <c r="E61" s="309"/>
      <c r="F61" s="310"/>
      <c r="G61" s="311"/>
      <c r="H61" s="228"/>
      <c r="I61" s="228"/>
      <c r="J61" s="229"/>
      <c r="K61" s="244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90</v>
      </c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2">
        <v>12</v>
      </c>
      <c r="B62" s="220" t="s">
        <v>149</v>
      </c>
      <c r="C62" s="233" t="s">
        <v>150</v>
      </c>
      <c r="D62" s="223" t="s">
        <v>114</v>
      </c>
      <c r="E62" s="225">
        <v>8</v>
      </c>
      <c r="F62" s="230"/>
      <c r="G62" s="228">
        <f>ROUND(E62*F62,2)</f>
        <v>0</v>
      </c>
      <c r="H62" s="228">
        <v>15</v>
      </c>
      <c r="I62" s="228">
        <f>G62*(1+H62/100)</f>
        <v>0</v>
      </c>
      <c r="J62" s="229" t="s">
        <v>130</v>
      </c>
      <c r="K62" s="244" t="s">
        <v>95</v>
      </c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96</v>
      </c>
      <c r="AF62" s="207"/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1"/>
      <c r="B63" s="221"/>
      <c r="C63" s="318" t="s">
        <v>132</v>
      </c>
      <c r="D63" s="319"/>
      <c r="E63" s="320"/>
      <c r="F63" s="321"/>
      <c r="G63" s="322"/>
      <c r="H63" s="228"/>
      <c r="I63" s="228"/>
      <c r="J63" s="229"/>
      <c r="K63" s="244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12" t="str">
        <f>C63</f>
        <v>Včetně pomocného lešení o výšce podlahy do 1900 mm a pro zatížení do 1,5 kPa.</v>
      </c>
      <c r="BB63" s="207"/>
      <c r="BC63" s="207"/>
      <c r="BD63" s="207"/>
      <c r="BE63" s="207"/>
      <c r="BF63" s="207"/>
      <c r="BG63" s="207"/>
      <c r="BH63" s="207"/>
    </row>
    <row r="64" spans="1:60" outlineLevel="1">
      <c r="A64" s="241"/>
      <c r="B64" s="221"/>
      <c r="C64" s="296"/>
      <c r="D64" s="297"/>
      <c r="E64" s="298"/>
      <c r="F64" s="299"/>
      <c r="G64" s="300"/>
      <c r="H64" s="228"/>
      <c r="I64" s="228"/>
      <c r="J64" s="229"/>
      <c r="K64" s="244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2">
        <v>13</v>
      </c>
      <c r="B65" s="220" t="s">
        <v>151</v>
      </c>
      <c r="C65" s="233" t="s">
        <v>152</v>
      </c>
      <c r="D65" s="223" t="s">
        <v>114</v>
      </c>
      <c r="E65" s="225">
        <v>16</v>
      </c>
      <c r="F65" s="230"/>
      <c r="G65" s="228">
        <f>ROUND(E65*F65,2)</f>
        <v>0</v>
      </c>
      <c r="H65" s="228">
        <v>15</v>
      </c>
      <c r="I65" s="228">
        <f>G65*(1+H65/100)</f>
        <v>0</v>
      </c>
      <c r="J65" s="229" t="s">
        <v>130</v>
      </c>
      <c r="K65" s="244" t="s">
        <v>95</v>
      </c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96</v>
      </c>
      <c r="AF65" s="207"/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1"/>
      <c r="B66" s="221"/>
      <c r="C66" s="318" t="s">
        <v>132</v>
      </c>
      <c r="D66" s="319"/>
      <c r="E66" s="320"/>
      <c r="F66" s="321"/>
      <c r="G66" s="322"/>
      <c r="H66" s="228"/>
      <c r="I66" s="228"/>
      <c r="J66" s="229"/>
      <c r="K66" s="244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12" t="str">
        <f>C66</f>
        <v>Včetně pomocného lešení o výšce podlahy do 1900 mm a pro zatížení do 1,5 kPa.</v>
      </c>
      <c r="BB66" s="207"/>
      <c r="BC66" s="207"/>
      <c r="BD66" s="207"/>
      <c r="BE66" s="207"/>
      <c r="BF66" s="207"/>
      <c r="BG66" s="207"/>
      <c r="BH66" s="207"/>
    </row>
    <row r="67" spans="1:60" outlineLevel="1">
      <c r="A67" s="241"/>
      <c r="B67" s="221"/>
      <c r="C67" s="296"/>
      <c r="D67" s="297"/>
      <c r="E67" s="298"/>
      <c r="F67" s="299"/>
      <c r="G67" s="300"/>
      <c r="H67" s="228"/>
      <c r="I67" s="228"/>
      <c r="J67" s="229"/>
      <c r="K67" s="244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1"/>
      <c r="B68" s="306" t="s">
        <v>153</v>
      </c>
      <c r="C68" s="307"/>
      <c r="D68" s="308"/>
      <c r="E68" s="309"/>
      <c r="F68" s="310"/>
      <c r="G68" s="311"/>
      <c r="H68" s="228"/>
      <c r="I68" s="228"/>
      <c r="J68" s="229"/>
      <c r="K68" s="244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>
        <v>0</v>
      </c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2">
        <v>14</v>
      </c>
      <c r="B69" s="220" t="s">
        <v>154</v>
      </c>
      <c r="C69" s="233" t="s">
        <v>155</v>
      </c>
      <c r="D69" s="223" t="s">
        <v>93</v>
      </c>
      <c r="E69" s="225">
        <v>5</v>
      </c>
      <c r="F69" s="230"/>
      <c r="G69" s="228">
        <f>ROUND(E69*F69,2)</f>
        <v>0</v>
      </c>
      <c r="H69" s="228">
        <v>15</v>
      </c>
      <c r="I69" s="228">
        <f>G69*(1+H69/100)</f>
        <v>0</v>
      </c>
      <c r="J69" s="229" t="s">
        <v>130</v>
      </c>
      <c r="K69" s="244" t="s">
        <v>95</v>
      </c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96</v>
      </c>
      <c r="AF69" s="207"/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1"/>
      <c r="B70" s="221"/>
      <c r="C70" s="296"/>
      <c r="D70" s="297"/>
      <c r="E70" s="298"/>
      <c r="F70" s="299"/>
      <c r="G70" s="300"/>
      <c r="H70" s="228"/>
      <c r="I70" s="228"/>
      <c r="J70" s="229"/>
      <c r="K70" s="244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2">
        <v>15</v>
      </c>
      <c r="B71" s="220" t="s">
        <v>156</v>
      </c>
      <c r="C71" s="233" t="s">
        <v>157</v>
      </c>
      <c r="D71" s="223" t="s">
        <v>93</v>
      </c>
      <c r="E71" s="225">
        <v>12</v>
      </c>
      <c r="F71" s="230"/>
      <c r="G71" s="228">
        <f>ROUND(E71*F71,2)</f>
        <v>0</v>
      </c>
      <c r="H71" s="228">
        <v>15</v>
      </c>
      <c r="I71" s="228">
        <f>G71*(1+H71/100)</f>
        <v>0</v>
      </c>
      <c r="J71" s="229" t="s">
        <v>130</v>
      </c>
      <c r="K71" s="244" t="s">
        <v>95</v>
      </c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96</v>
      </c>
      <c r="AF71" s="207"/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1"/>
      <c r="B72" s="221"/>
      <c r="C72" s="296"/>
      <c r="D72" s="297"/>
      <c r="E72" s="298"/>
      <c r="F72" s="299"/>
      <c r="G72" s="300"/>
      <c r="H72" s="228"/>
      <c r="I72" s="228"/>
      <c r="J72" s="229"/>
      <c r="K72" s="244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1"/>
      <c r="B73" s="306" t="s">
        <v>158</v>
      </c>
      <c r="C73" s="307"/>
      <c r="D73" s="308"/>
      <c r="E73" s="309"/>
      <c r="F73" s="310"/>
      <c r="G73" s="311"/>
      <c r="H73" s="228"/>
      <c r="I73" s="228"/>
      <c r="J73" s="229"/>
      <c r="K73" s="244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>
        <v>0</v>
      </c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1"/>
      <c r="B74" s="306" t="s">
        <v>159</v>
      </c>
      <c r="C74" s="307"/>
      <c r="D74" s="308"/>
      <c r="E74" s="309"/>
      <c r="F74" s="310"/>
      <c r="G74" s="311"/>
      <c r="H74" s="228"/>
      <c r="I74" s="228"/>
      <c r="J74" s="229"/>
      <c r="K74" s="244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>
        <v>1</v>
      </c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2">
        <v>16</v>
      </c>
      <c r="B75" s="220" t="s">
        <v>160</v>
      </c>
      <c r="C75" s="233" t="s">
        <v>161</v>
      </c>
      <c r="D75" s="223" t="s">
        <v>93</v>
      </c>
      <c r="E75" s="225">
        <v>2</v>
      </c>
      <c r="F75" s="230"/>
      <c r="G75" s="228">
        <f>ROUND(E75*F75,2)</f>
        <v>0</v>
      </c>
      <c r="H75" s="228">
        <v>15</v>
      </c>
      <c r="I75" s="228">
        <f>G75*(1+H75/100)</f>
        <v>0</v>
      </c>
      <c r="J75" s="229" t="s">
        <v>130</v>
      </c>
      <c r="K75" s="244" t="s">
        <v>95</v>
      </c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96</v>
      </c>
      <c r="AF75" s="207"/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1"/>
      <c r="B76" s="221"/>
      <c r="C76" s="296"/>
      <c r="D76" s="297"/>
      <c r="E76" s="298"/>
      <c r="F76" s="299"/>
      <c r="G76" s="300"/>
      <c r="H76" s="228"/>
      <c r="I76" s="228"/>
      <c r="J76" s="229"/>
      <c r="K76" s="244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1"/>
      <c r="B77" s="306" t="s">
        <v>158</v>
      </c>
      <c r="C77" s="307"/>
      <c r="D77" s="308"/>
      <c r="E77" s="309"/>
      <c r="F77" s="310"/>
      <c r="G77" s="311"/>
      <c r="H77" s="228"/>
      <c r="I77" s="228"/>
      <c r="J77" s="229"/>
      <c r="K77" s="244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>
        <v>0</v>
      </c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1"/>
      <c r="B78" s="306" t="s">
        <v>159</v>
      </c>
      <c r="C78" s="307"/>
      <c r="D78" s="308"/>
      <c r="E78" s="309"/>
      <c r="F78" s="310"/>
      <c r="G78" s="311"/>
      <c r="H78" s="228"/>
      <c r="I78" s="228"/>
      <c r="J78" s="229"/>
      <c r="K78" s="244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>
        <v>1</v>
      </c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2">
        <v>17</v>
      </c>
      <c r="B79" s="220" t="s">
        <v>162</v>
      </c>
      <c r="C79" s="233" t="s">
        <v>163</v>
      </c>
      <c r="D79" s="223" t="s">
        <v>114</v>
      </c>
      <c r="E79" s="225">
        <v>26</v>
      </c>
      <c r="F79" s="230"/>
      <c r="G79" s="228">
        <f>ROUND(E79*F79,2)</f>
        <v>0</v>
      </c>
      <c r="H79" s="228">
        <v>15</v>
      </c>
      <c r="I79" s="228">
        <f>G79*(1+H79/100)</f>
        <v>0</v>
      </c>
      <c r="J79" s="229" t="s">
        <v>130</v>
      </c>
      <c r="K79" s="244" t="s">
        <v>95</v>
      </c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96</v>
      </c>
      <c r="AF79" s="207"/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1"/>
      <c r="B80" s="221"/>
      <c r="C80" s="296"/>
      <c r="D80" s="297"/>
      <c r="E80" s="298"/>
      <c r="F80" s="299"/>
      <c r="G80" s="300"/>
      <c r="H80" s="228"/>
      <c r="I80" s="228"/>
      <c r="J80" s="229"/>
      <c r="K80" s="244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1"/>
      <c r="B81" s="306" t="s">
        <v>158</v>
      </c>
      <c r="C81" s="307"/>
      <c r="D81" s="308"/>
      <c r="E81" s="309"/>
      <c r="F81" s="310"/>
      <c r="G81" s="311"/>
      <c r="H81" s="228"/>
      <c r="I81" s="228"/>
      <c r="J81" s="229"/>
      <c r="K81" s="244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>
        <v>0</v>
      </c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1"/>
      <c r="B82" s="306" t="s">
        <v>159</v>
      </c>
      <c r="C82" s="307"/>
      <c r="D82" s="308"/>
      <c r="E82" s="309"/>
      <c r="F82" s="310"/>
      <c r="G82" s="311"/>
      <c r="H82" s="228"/>
      <c r="I82" s="228"/>
      <c r="J82" s="229"/>
      <c r="K82" s="244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>
        <v>1</v>
      </c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2">
        <v>18</v>
      </c>
      <c r="B83" s="220" t="s">
        <v>164</v>
      </c>
      <c r="C83" s="233" t="s">
        <v>165</v>
      </c>
      <c r="D83" s="223" t="s">
        <v>93</v>
      </c>
      <c r="E83" s="225">
        <v>1</v>
      </c>
      <c r="F83" s="230"/>
      <c r="G83" s="228">
        <f>ROUND(E83*F83,2)</f>
        <v>0</v>
      </c>
      <c r="H83" s="228">
        <v>15</v>
      </c>
      <c r="I83" s="228">
        <f>G83*(1+H83/100)</f>
        <v>0</v>
      </c>
      <c r="J83" s="229" t="s">
        <v>130</v>
      </c>
      <c r="K83" s="244" t="s">
        <v>95</v>
      </c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96</v>
      </c>
      <c r="AF83" s="207"/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1"/>
      <c r="B84" s="221"/>
      <c r="C84" s="296"/>
      <c r="D84" s="297"/>
      <c r="E84" s="298"/>
      <c r="F84" s="299"/>
      <c r="G84" s="300"/>
      <c r="H84" s="228"/>
      <c r="I84" s="228"/>
      <c r="J84" s="229"/>
      <c r="K84" s="244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1"/>
      <c r="B85" s="306" t="s">
        <v>158</v>
      </c>
      <c r="C85" s="307"/>
      <c r="D85" s="308"/>
      <c r="E85" s="309"/>
      <c r="F85" s="310"/>
      <c r="G85" s="311"/>
      <c r="H85" s="228"/>
      <c r="I85" s="228"/>
      <c r="J85" s="229"/>
      <c r="K85" s="244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>
        <v>0</v>
      </c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1"/>
      <c r="B86" s="306" t="s">
        <v>166</v>
      </c>
      <c r="C86" s="307"/>
      <c r="D86" s="308"/>
      <c r="E86" s="309"/>
      <c r="F86" s="310"/>
      <c r="G86" s="311"/>
      <c r="H86" s="228"/>
      <c r="I86" s="228"/>
      <c r="J86" s="229"/>
      <c r="K86" s="244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>
        <v>1</v>
      </c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2">
        <v>19</v>
      </c>
      <c r="B87" s="220" t="s">
        <v>167</v>
      </c>
      <c r="C87" s="233" t="s">
        <v>129</v>
      </c>
      <c r="D87" s="223" t="s">
        <v>93</v>
      </c>
      <c r="E87" s="225">
        <v>1</v>
      </c>
      <c r="F87" s="230"/>
      <c r="G87" s="228">
        <f>ROUND(E87*F87,2)</f>
        <v>0</v>
      </c>
      <c r="H87" s="228">
        <v>15</v>
      </c>
      <c r="I87" s="228">
        <f>G87*(1+H87/100)</f>
        <v>0</v>
      </c>
      <c r="J87" s="229" t="s">
        <v>130</v>
      </c>
      <c r="K87" s="244" t="s">
        <v>95</v>
      </c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96</v>
      </c>
      <c r="AF87" s="207"/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1"/>
      <c r="B88" s="221"/>
      <c r="C88" s="296"/>
      <c r="D88" s="297"/>
      <c r="E88" s="298"/>
      <c r="F88" s="299"/>
      <c r="G88" s="300"/>
      <c r="H88" s="228"/>
      <c r="I88" s="228"/>
      <c r="J88" s="229"/>
      <c r="K88" s="244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1"/>
      <c r="B89" s="306" t="s">
        <v>168</v>
      </c>
      <c r="C89" s="307"/>
      <c r="D89" s="308"/>
      <c r="E89" s="309"/>
      <c r="F89" s="310"/>
      <c r="G89" s="311"/>
      <c r="H89" s="228"/>
      <c r="I89" s="228"/>
      <c r="J89" s="229"/>
      <c r="K89" s="244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>
        <v>0</v>
      </c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2">
        <v>20</v>
      </c>
      <c r="B90" s="220" t="s">
        <v>169</v>
      </c>
      <c r="C90" s="233" t="s">
        <v>170</v>
      </c>
      <c r="D90" s="223" t="s">
        <v>93</v>
      </c>
      <c r="E90" s="225">
        <v>2</v>
      </c>
      <c r="F90" s="230"/>
      <c r="G90" s="228">
        <f>ROUND(E90*F90,2)</f>
        <v>0</v>
      </c>
      <c r="H90" s="228">
        <v>15</v>
      </c>
      <c r="I90" s="228">
        <f>G90*(1+H90/100)</f>
        <v>0</v>
      </c>
      <c r="J90" s="229" t="s">
        <v>130</v>
      </c>
      <c r="K90" s="244" t="s">
        <v>95</v>
      </c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96</v>
      </c>
      <c r="AF90" s="207"/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1"/>
      <c r="B91" s="221"/>
      <c r="C91" s="296"/>
      <c r="D91" s="297"/>
      <c r="E91" s="298"/>
      <c r="F91" s="299"/>
      <c r="G91" s="300"/>
      <c r="H91" s="228"/>
      <c r="I91" s="228"/>
      <c r="J91" s="229"/>
      <c r="K91" s="244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2">
        <v>21</v>
      </c>
      <c r="B92" s="220" t="s">
        <v>171</v>
      </c>
      <c r="C92" s="233" t="s">
        <v>172</v>
      </c>
      <c r="D92" s="223" t="s">
        <v>93</v>
      </c>
      <c r="E92" s="225">
        <v>2</v>
      </c>
      <c r="F92" s="230"/>
      <c r="G92" s="228">
        <f>ROUND(E92*F92,2)</f>
        <v>0</v>
      </c>
      <c r="H92" s="228">
        <v>15</v>
      </c>
      <c r="I92" s="228">
        <f>G92*(1+H92/100)</f>
        <v>0</v>
      </c>
      <c r="J92" s="229" t="s">
        <v>130</v>
      </c>
      <c r="K92" s="244" t="s">
        <v>95</v>
      </c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96</v>
      </c>
      <c r="AF92" s="207"/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1"/>
      <c r="B93" s="221"/>
      <c r="C93" s="296"/>
      <c r="D93" s="297"/>
      <c r="E93" s="298"/>
      <c r="F93" s="299"/>
      <c r="G93" s="300"/>
      <c r="H93" s="228"/>
      <c r="I93" s="228"/>
      <c r="J93" s="229"/>
      <c r="K93" s="244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1"/>
      <c r="B94" s="306" t="s">
        <v>173</v>
      </c>
      <c r="C94" s="307"/>
      <c r="D94" s="308"/>
      <c r="E94" s="309"/>
      <c r="F94" s="310"/>
      <c r="G94" s="311"/>
      <c r="H94" s="228"/>
      <c r="I94" s="228"/>
      <c r="J94" s="229"/>
      <c r="K94" s="244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>
        <v>0</v>
      </c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2">
        <v>22</v>
      </c>
      <c r="B95" s="220" t="s">
        <v>174</v>
      </c>
      <c r="C95" s="233" t="s">
        <v>175</v>
      </c>
      <c r="D95" s="223" t="s">
        <v>93</v>
      </c>
      <c r="E95" s="225">
        <v>1</v>
      </c>
      <c r="F95" s="230"/>
      <c r="G95" s="228">
        <f>ROUND(E95*F95,2)</f>
        <v>0</v>
      </c>
      <c r="H95" s="228">
        <v>15</v>
      </c>
      <c r="I95" s="228">
        <f>G95*(1+H95/100)</f>
        <v>0</v>
      </c>
      <c r="J95" s="229" t="s">
        <v>130</v>
      </c>
      <c r="K95" s="244" t="s">
        <v>95</v>
      </c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96</v>
      </c>
      <c r="AF95" s="207"/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1"/>
      <c r="B96" s="221"/>
      <c r="C96" s="296"/>
      <c r="D96" s="297"/>
      <c r="E96" s="298"/>
      <c r="F96" s="299"/>
      <c r="G96" s="300"/>
      <c r="H96" s="228"/>
      <c r="I96" s="228"/>
      <c r="J96" s="229"/>
      <c r="K96" s="244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7"/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1"/>
      <c r="B97" s="306" t="s">
        <v>176</v>
      </c>
      <c r="C97" s="307"/>
      <c r="D97" s="308"/>
      <c r="E97" s="309"/>
      <c r="F97" s="310"/>
      <c r="G97" s="311"/>
      <c r="H97" s="228"/>
      <c r="I97" s="228"/>
      <c r="J97" s="229"/>
      <c r="K97" s="244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>
        <v>0</v>
      </c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2">
        <v>23</v>
      </c>
      <c r="B98" s="220" t="s">
        <v>177</v>
      </c>
      <c r="C98" s="233" t="s">
        <v>178</v>
      </c>
      <c r="D98" s="223" t="s">
        <v>93</v>
      </c>
      <c r="E98" s="225">
        <v>1</v>
      </c>
      <c r="F98" s="230"/>
      <c r="G98" s="228">
        <f>ROUND(E98*F98,2)</f>
        <v>0</v>
      </c>
      <c r="H98" s="228">
        <v>15</v>
      </c>
      <c r="I98" s="228">
        <f>G98*(1+H98/100)</f>
        <v>0</v>
      </c>
      <c r="J98" s="229" t="s">
        <v>130</v>
      </c>
      <c r="K98" s="244" t="s">
        <v>95</v>
      </c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96</v>
      </c>
      <c r="AF98" s="207"/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1"/>
      <c r="B99" s="221"/>
      <c r="C99" s="296"/>
      <c r="D99" s="297"/>
      <c r="E99" s="298"/>
      <c r="F99" s="299"/>
      <c r="G99" s="300"/>
      <c r="H99" s="228"/>
      <c r="I99" s="228"/>
      <c r="J99" s="229"/>
      <c r="K99" s="244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2">
        <v>24</v>
      </c>
      <c r="B100" s="220" t="s">
        <v>179</v>
      </c>
      <c r="C100" s="233" t="s">
        <v>180</v>
      </c>
      <c r="D100" s="223" t="s">
        <v>181</v>
      </c>
      <c r="E100" s="225">
        <v>1</v>
      </c>
      <c r="F100" s="230"/>
      <c r="G100" s="228">
        <f>ROUND(E100*F100,2)</f>
        <v>0</v>
      </c>
      <c r="H100" s="228">
        <v>15</v>
      </c>
      <c r="I100" s="228">
        <f>G100*(1+H100/100)</f>
        <v>0</v>
      </c>
      <c r="J100" s="229"/>
      <c r="K100" s="244" t="s">
        <v>182</v>
      </c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183</v>
      </c>
      <c r="AF100" s="207">
        <v>1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1"/>
      <c r="B101" s="221"/>
      <c r="C101" s="296"/>
      <c r="D101" s="297"/>
      <c r="E101" s="298"/>
      <c r="F101" s="299"/>
      <c r="G101" s="300"/>
      <c r="H101" s="228"/>
      <c r="I101" s="228"/>
      <c r="J101" s="229"/>
      <c r="K101" s="244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/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2">
        <v>25</v>
      </c>
      <c r="B102" s="220" t="s">
        <v>184</v>
      </c>
      <c r="C102" s="233" t="s">
        <v>185</v>
      </c>
      <c r="D102" s="223" t="s">
        <v>93</v>
      </c>
      <c r="E102" s="225">
        <v>3</v>
      </c>
      <c r="F102" s="230"/>
      <c r="G102" s="228">
        <f>ROUND(E102*F102,2)</f>
        <v>0</v>
      </c>
      <c r="H102" s="228">
        <v>15</v>
      </c>
      <c r="I102" s="228">
        <f>G102*(1+H102/100)</f>
        <v>0</v>
      </c>
      <c r="J102" s="229"/>
      <c r="K102" s="244" t="s">
        <v>182</v>
      </c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183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1"/>
      <c r="B103" s="221"/>
      <c r="C103" s="296"/>
      <c r="D103" s="297"/>
      <c r="E103" s="298"/>
      <c r="F103" s="299"/>
      <c r="G103" s="300"/>
      <c r="H103" s="228"/>
      <c r="I103" s="228"/>
      <c r="J103" s="229"/>
      <c r="K103" s="244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ht="22.5" outlineLevel="1">
      <c r="A104" s="242">
        <v>26</v>
      </c>
      <c r="B104" s="220" t="s">
        <v>186</v>
      </c>
      <c r="C104" s="233" t="s">
        <v>187</v>
      </c>
      <c r="D104" s="223" t="s">
        <v>93</v>
      </c>
      <c r="E104" s="225">
        <v>1</v>
      </c>
      <c r="F104" s="230"/>
      <c r="G104" s="228">
        <f>ROUND(E104*F104,2)</f>
        <v>0</v>
      </c>
      <c r="H104" s="228">
        <v>15</v>
      </c>
      <c r="I104" s="228">
        <f>G104*(1+H104/100)</f>
        <v>0</v>
      </c>
      <c r="J104" s="229"/>
      <c r="K104" s="244" t="s">
        <v>182</v>
      </c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183</v>
      </c>
      <c r="AF104" s="207">
        <v>3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1"/>
      <c r="B105" s="221"/>
      <c r="C105" s="296"/>
      <c r="D105" s="297"/>
      <c r="E105" s="298"/>
      <c r="F105" s="299"/>
      <c r="G105" s="300"/>
      <c r="H105" s="228"/>
      <c r="I105" s="228"/>
      <c r="J105" s="229"/>
      <c r="K105" s="244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1"/>
      <c r="B106" s="306" t="s">
        <v>188</v>
      </c>
      <c r="C106" s="307"/>
      <c r="D106" s="308"/>
      <c r="E106" s="309"/>
      <c r="F106" s="310"/>
      <c r="G106" s="311"/>
      <c r="H106" s="228"/>
      <c r="I106" s="228"/>
      <c r="J106" s="229"/>
      <c r="K106" s="244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>
        <v>0</v>
      </c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1"/>
      <c r="B107" s="306" t="s">
        <v>189</v>
      </c>
      <c r="C107" s="307"/>
      <c r="D107" s="308"/>
      <c r="E107" s="309"/>
      <c r="F107" s="310"/>
      <c r="G107" s="311"/>
      <c r="H107" s="228"/>
      <c r="I107" s="228"/>
      <c r="J107" s="229"/>
      <c r="K107" s="244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90</v>
      </c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2">
        <v>27</v>
      </c>
      <c r="B108" s="220" t="s">
        <v>190</v>
      </c>
      <c r="C108" s="233" t="s">
        <v>191</v>
      </c>
      <c r="D108" s="223" t="s">
        <v>192</v>
      </c>
      <c r="E108" s="225">
        <v>6.1710000000000001E-2</v>
      </c>
      <c r="F108" s="230"/>
      <c r="G108" s="228">
        <f>ROUND(E108*F108,2)</f>
        <v>0</v>
      </c>
      <c r="H108" s="228">
        <v>15</v>
      </c>
      <c r="I108" s="228">
        <f>G108*(1+H108/100)</f>
        <v>0</v>
      </c>
      <c r="J108" s="229" t="s">
        <v>130</v>
      </c>
      <c r="K108" s="244" t="s">
        <v>95</v>
      </c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96</v>
      </c>
      <c r="AF108" s="207"/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1"/>
      <c r="B109" s="221"/>
      <c r="C109" s="296"/>
      <c r="D109" s="297"/>
      <c r="E109" s="298"/>
      <c r="F109" s="299"/>
      <c r="G109" s="300"/>
      <c r="H109" s="228"/>
      <c r="I109" s="228"/>
      <c r="J109" s="229"/>
      <c r="K109" s="244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1"/>
      <c r="B110" s="306" t="s">
        <v>193</v>
      </c>
      <c r="C110" s="307"/>
      <c r="D110" s="308"/>
      <c r="E110" s="309"/>
      <c r="F110" s="310"/>
      <c r="G110" s="311"/>
      <c r="H110" s="228"/>
      <c r="I110" s="228"/>
      <c r="J110" s="229"/>
      <c r="K110" s="244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>
        <v>1</v>
      </c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2">
        <v>28</v>
      </c>
      <c r="B111" s="220" t="s">
        <v>194</v>
      </c>
      <c r="C111" s="233" t="s">
        <v>195</v>
      </c>
      <c r="D111" s="223" t="s">
        <v>192</v>
      </c>
      <c r="E111" s="225">
        <v>6.1710000000000001E-2</v>
      </c>
      <c r="F111" s="230"/>
      <c r="G111" s="228">
        <f>ROUND(E111*F111,2)</f>
        <v>0</v>
      </c>
      <c r="H111" s="228">
        <v>15</v>
      </c>
      <c r="I111" s="228">
        <f>G111*(1+H111/100)</f>
        <v>0</v>
      </c>
      <c r="J111" s="229" t="s">
        <v>130</v>
      </c>
      <c r="K111" s="244" t="s">
        <v>95</v>
      </c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96</v>
      </c>
      <c r="AF111" s="207"/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1"/>
      <c r="B112" s="221"/>
      <c r="C112" s="296"/>
      <c r="D112" s="297"/>
      <c r="E112" s="298"/>
      <c r="F112" s="299"/>
      <c r="G112" s="300"/>
      <c r="H112" s="228"/>
      <c r="I112" s="228"/>
      <c r="J112" s="229"/>
      <c r="K112" s="244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>
      <c r="A113" s="240" t="s">
        <v>86</v>
      </c>
      <c r="B113" s="219" t="s">
        <v>63</v>
      </c>
      <c r="C113" s="232" t="s">
        <v>64</v>
      </c>
      <c r="D113" s="222"/>
      <c r="E113" s="224"/>
      <c r="F113" s="323">
        <f>SUM(G114:G121)</f>
        <v>0</v>
      </c>
      <c r="G113" s="324"/>
      <c r="H113" s="226"/>
      <c r="I113" s="226">
        <f>SUM(I114:I121)</f>
        <v>0</v>
      </c>
      <c r="J113" s="227"/>
      <c r="K113" s="243"/>
      <c r="AE113" t="s">
        <v>87</v>
      </c>
    </row>
    <row r="114" spans="1:60" outlineLevel="1">
      <c r="A114" s="241"/>
      <c r="B114" s="312" t="s">
        <v>196</v>
      </c>
      <c r="C114" s="313"/>
      <c r="D114" s="314"/>
      <c r="E114" s="315"/>
      <c r="F114" s="316"/>
      <c r="G114" s="317"/>
      <c r="H114" s="228"/>
      <c r="I114" s="228"/>
      <c r="J114" s="229"/>
      <c r="K114" s="244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>
        <v>0</v>
      </c>
      <c r="AD114" s="207"/>
      <c r="AE114" s="207"/>
      <c r="AF114" s="207"/>
      <c r="AG114" s="207"/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1"/>
      <c r="B115" s="306" t="s">
        <v>197</v>
      </c>
      <c r="C115" s="307"/>
      <c r="D115" s="308"/>
      <c r="E115" s="309"/>
      <c r="F115" s="310"/>
      <c r="G115" s="311"/>
      <c r="H115" s="228"/>
      <c r="I115" s="228"/>
      <c r="J115" s="229"/>
      <c r="K115" s="244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>
        <v>1</v>
      </c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2">
        <v>29</v>
      </c>
      <c r="B116" s="220" t="s">
        <v>198</v>
      </c>
      <c r="C116" s="233" t="s">
        <v>199</v>
      </c>
      <c r="D116" s="223" t="s">
        <v>93</v>
      </c>
      <c r="E116" s="225">
        <v>3</v>
      </c>
      <c r="F116" s="230"/>
      <c r="G116" s="228">
        <f>ROUND(E116*F116,2)</f>
        <v>0</v>
      </c>
      <c r="H116" s="228">
        <v>15</v>
      </c>
      <c r="I116" s="228">
        <f>G116*(1+H116/100)</f>
        <v>0</v>
      </c>
      <c r="J116" s="229" t="s">
        <v>200</v>
      </c>
      <c r="K116" s="244" t="s">
        <v>95</v>
      </c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96</v>
      </c>
      <c r="AF116" s="207"/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1"/>
      <c r="B117" s="221"/>
      <c r="C117" s="296"/>
      <c r="D117" s="297"/>
      <c r="E117" s="298"/>
      <c r="F117" s="299"/>
      <c r="G117" s="300"/>
      <c r="H117" s="228"/>
      <c r="I117" s="228"/>
      <c r="J117" s="229"/>
      <c r="K117" s="244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1"/>
      <c r="B118" s="306" t="s">
        <v>196</v>
      </c>
      <c r="C118" s="307"/>
      <c r="D118" s="308"/>
      <c r="E118" s="309"/>
      <c r="F118" s="310"/>
      <c r="G118" s="311"/>
      <c r="H118" s="228"/>
      <c r="I118" s="228"/>
      <c r="J118" s="229"/>
      <c r="K118" s="244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>
        <v>0</v>
      </c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1"/>
      <c r="B119" s="306" t="s">
        <v>197</v>
      </c>
      <c r="C119" s="307"/>
      <c r="D119" s="308"/>
      <c r="E119" s="309"/>
      <c r="F119" s="310"/>
      <c r="G119" s="311"/>
      <c r="H119" s="228"/>
      <c r="I119" s="228"/>
      <c r="J119" s="229"/>
      <c r="K119" s="244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>
        <v>1</v>
      </c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2">
        <v>30</v>
      </c>
      <c r="B120" s="220" t="s">
        <v>201</v>
      </c>
      <c r="C120" s="233" t="s">
        <v>202</v>
      </c>
      <c r="D120" s="223" t="s">
        <v>93</v>
      </c>
      <c r="E120" s="225">
        <v>4</v>
      </c>
      <c r="F120" s="230"/>
      <c r="G120" s="228">
        <f>ROUND(E120*F120,2)</f>
        <v>0</v>
      </c>
      <c r="H120" s="228">
        <v>15</v>
      </c>
      <c r="I120" s="228">
        <f>G120*(1+H120/100)</f>
        <v>0</v>
      </c>
      <c r="J120" s="229" t="s">
        <v>200</v>
      </c>
      <c r="K120" s="244" t="s">
        <v>95</v>
      </c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96</v>
      </c>
      <c r="AF120" s="207"/>
      <c r="AG120" s="207"/>
      <c r="AH120" s="207"/>
      <c r="AI120" s="207"/>
      <c r="AJ120" s="207"/>
      <c r="AK120" s="207"/>
      <c r="AL120" s="207"/>
      <c r="AM120" s="207">
        <v>15</v>
      </c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1"/>
      <c r="B121" s="221"/>
      <c r="C121" s="296"/>
      <c r="D121" s="297"/>
      <c r="E121" s="298"/>
      <c r="F121" s="299"/>
      <c r="G121" s="300"/>
      <c r="H121" s="228"/>
      <c r="I121" s="228"/>
      <c r="J121" s="229"/>
      <c r="K121" s="244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>
      <c r="A122" s="240" t="s">
        <v>86</v>
      </c>
      <c r="B122" s="219" t="s">
        <v>65</v>
      </c>
      <c r="C122" s="232" t="s">
        <v>66</v>
      </c>
      <c r="D122" s="222"/>
      <c r="E122" s="224"/>
      <c r="F122" s="323">
        <f>SUM(G123:G125)</f>
        <v>0</v>
      </c>
      <c r="G122" s="324"/>
      <c r="H122" s="226"/>
      <c r="I122" s="226">
        <f>SUM(I123:I125)</f>
        <v>0</v>
      </c>
      <c r="J122" s="227"/>
      <c r="K122" s="243"/>
      <c r="AE122" t="s">
        <v>87</v>
      </c>
    </row>
    <row r="123" spans="1:60" outlineLevel="1">
      <c r="A123" s="241"/>
      <c r="B123" s="312" t="s">
        <v>203</v>
      </c>
      <c r="C123" s="313"/>
      <c r="D123" s="314"/>
      <c r="E123" s="315"/>
      <c r="F123" s="316"/>
      <c r="G123" s="317"/>
      <c r="H123" s="228"/>
      <c r="I123" s="228"/>
      <c r="J123" s="229"/>
      <c r="K123" s="244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>
        <v>0</v>
      </c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2">
        <v>31</v>
      </c>
      <c r="B124" s="220" t="s">
        <v>204</v>
      </c>
      <c r="C124" s="233" t="s">
        <v>205</v>
      </c>
      <c r="D124" s="223" t="s">
        <v>93</v>
      </c>
      <c r="E124" s="225">
        <v>3</v>
      </c>
      <c r="F124" s="230"/>
      <c r="G124" s="228">
        <f>ROUND(E124*F124,2)</f>
        <v>0</v>
      </c>
      <c r="H124" s="228">
        <v>15</v>
      </c>
      <c r="I124" s="228">
        <f>G124*(1+H124/100)</f>
        <v>0</v>
      </c>
      <c r="J124" s="229" t="s">
        <v>200</v>
      </c>
      <c r="K124" s="244" t="s">
        <v>95</v>
      </c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96</v>
      </c>
      <c r="AF124" s="207"/>
      <c r="AG124" s="207"/>
      <c r="AH124" s="207"/>
      <c r="AI124" s="207"/>
      <c r="AJ124" s="207"/>
      <c r="AK124" s="207"/>
      <c r="AL124" s="207"/>
      <c r="AM124" s="207">
        <v>15</v>
      </c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1"/>
      <c r="B125" s="221"/>
      <c r="C125" s="296"/>
      <c r="D125" s="297"/>
      <c r="E125" s="298"/>
      <c r="F125" s="299"/>
      <c r="G125" s="300"/>
      <c r="H125" s="228"/>
      <c r="I125" s="228"/>
      <c r="J125" s="229"/>
      <c r="K125" s="244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>
      <c r="A126" s="240" t="s">
        <v>86</v>
      </c>
      <c r="B126" s="219" t="s">
        <v>67</v>
      </c>
      <c r="C126" s="232" t="s">
        <v>68</v>
      </c>
      <c r="D126" s="222"/>
      <c r="E126" s="224"/>
      <c r="F126" s="323">
        <f>SUM(G127:G147)</f>
        <v>0</v>
      </c>
      <c r="G126" s="324"/>
      <c r="H126" s="226"/>
      <c r="I126" s="226">
        <f>SUM(I127:I147)</f>
        <v>0</v>
      </c>
      <c r="J126" s="227"/>
      <c r="K126" s="243"/>
      <c r="AE126" t="s">
        <v>87</v>
      </c>
    </row>
    <row r="127" spans="1:60" outlineLevel="1">
      <c r="A127" s="241"/>
      <c r="B127" s="312" t="s">
        <v>206</v>
      </c>
      <c r="C127" s="313"/>
      <c r="D127" s="314"/>
      <c r="E127" s="315"/>
      <c r="F127" s="316"/>
      <c r="G127" s="317"/>
      <c r="H127" s="228"/>
      <c r="I127" s="228"/>
      <c r="J127" s="229"/>
      <c r="K127" s="244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>
        <v>0</v>
      </c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1"/>
      <c r="B128" s="306" t="s">
        <v>207</v>
      </c>
      <c r="C128" s="307"/>
      <c r="D128" s="308"/>
      <c r="E128" s="309"/>
      <c r="F128" s="310"/>
      <c r="G128" s="311"/>
      <c r="H128" s="228"/>
      <c r="I128" s="228"/>
      <c r="J128" s="229"/>
      <c r="K128" s="244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>
        <v>1</v>
      </c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2">
        <v>32</v>
      </c>
      <c r="B129" s="220" t="s">
        <v>208</v>
      </c>
      <c r="C129" s="233" t="s">
        <v>209</v>
      </c>
      <c r="D129" s="223" t="s">
        <v>192</v>
      </c>
      <c r="E129" s="225">
        <v>0.44607999999999998</v>
      </c>
      <c r="F129" s="230"/>
      <c r="G129" s="228">
        <f>ROUND(E129*F129,2)</f>
        <v>0</v>
      </c>
      <c r="H129" s="228">
        <v>15</v>
      </c>
      <c r="I129" s="228">
        <f>G129*(1+H129/100)</f>
        <v>0</v>
      </c>
      <c r="J129" s="229" t="s">
        <v>120</v>
      </c>
      <c r="K129" s="244" t="s">
        <v>95</v>
      </c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96</v>
      </c>
      <c r="AF129" s="207"/>
      <c r="AG129" s="207"/>
      <c r="AH129" s="207"/>
      <c r="AI129" s="207"/>
      <c r="AJ129" s="207"/>
      <c r="AK129" s="207"/>
      <c r="AL129" s="207"/>
      <c r="AM129" s="207">
        <v>15</v>
      </c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1"/>
      <c r="B130" s="221"/>
      <c r="C130" s="296"/>
      <c r="D130" s="297"/>
      <c r="E130" s="298"/>
      <c r="F130" s="299"/>
      <c r="G130" s="300"/>
      <c r="H130" s="228"/>
      <c r="I130" s="228"/>
      <c r="J130" s="229"/>
      <c r="K130" s="244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1"/>
      <c r="B131" s="306" t="s">
        <v>210</v>
      </c>
      <c r="C131" s="307"/>
      <c r="D131" s="308"/>
      <c r="E131" s="309"/>
      <c r="F131" s="310"/>
      <c r="G131" s="311"/>
      <c r="H131" s="228"/>
      <c r="I131" s="228"/>
      <c r="J131" s="229"/>
      <c r="K131" s="244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>
        <v>0</v>
      </c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2">
        <v>33</v>
      </c>
      <c r="B132" s="220" t="s">
        <v>211</v>
      </c>
      <c r="C132" s="233" t="s">
        <v>212</v>
      </c>
      <c r="D132" s="223" t="s">
        <v>192</v>
      </c>
      <c r="E132" s="225">
        <v>0.44607999999999998</v>
      </c>
      <c r="F132" s="230"/>
      <c r="G132" s="228">
        <f>ROUND(E132*F132,2)</f>
        <v>0</v>
      </c>
      <c r="H132" s="228">
        <v>15</v>
      </c>
      <c r="I132" s="228">
        <f>G132*(1+H132/100)</f>
        <v>0</v>
      </c>
      <c r="J132" s="229" t="s">
        <v>120</v>
      </c>
      <c r="K132" s="244" t="s">
        <v>95</v>
      </c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96</v>
      </c>
      <c r="AF132" s="207"/>
      <c r="AG132" s="207"/>
      <c r="AH132" s="207"/>
      <c r="AI132" s="207"/>
      <c r="AJ132" s="207"/>
      <c r="AK132" s="207"/>
      <c r="AL132" s="207"/>
      <c r="AM132" s="207">
        <v>15</v>
      </c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>
      <c r="A133" s="241"/>
      <c r="B133" s="221"/>
      <c r="C133" s="318" t="s">
        <v>213</v>
      </c>
      <c r="D133" s="319"/>
      <c r="E133" s="320"/>
      <c r="F133" s="321"/>
      <c r="G133" s="322"/>
      <c r="H133" s="228"/>
      <c r="I133" s="228"/>
      <c r="J133" s="229"/>
      <c r="K133" s="244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12" t="str">
        <f>C133</f>
        <v>Včetně naložení na dopravní prostředek a složení na skládku, bez poplatku za skládku.</v>
      </c>
      <c r="BB133" s="207"/>
      <c r="BC133" s="207"/>
      <c r="BD133" s="207"/>
      <c r="BE133" s="207"/>
      <c r="BF133" s="207"/>
      <c r="BG133" s="207"/>
      <c r="BH133" s="207"/>
    </row>
    <row r="134" spans="1:60" outlineLevel="1">
      <c r="A134" s="241"/>
      <c r="B134" s="221"/>
      <c r="C134" s="296"/>
      <c r="D134" s="297"/>
      <c r="E134" s="298"/>
      <c r="F134" s="299"/>
      <c r="G134" s="300"/>
      <c r="H134" s="228"/>
      <c r="I134" s="228"/>
      <c r="J134" s="229"/>
      <c r="K134" s="244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>
      <c r="A135" s="242">
        <v>34</v>
      </c>
      <c r="B135" s="220" t="s">
        <v>214</v>
      </c>
      <c r="C135" s="233" t="s">
        <v>215</v>
      </c>
      <c r="D135" s="223" t="s">
        <v>192</v>
      </c>
      <c r="E135" s="225">
        <v>6.6912000000000003</v>
      </c>
      <c r="F135" s="230"/>
      <c r="G135" s="228">
        <f>ROUND(E135*F135,2)</f>
        <v>0</v>
      </c>
      <c r="H135" s="228">
        <v>15</v>
      </c>
      <c r="I135" s="228">
        <f>G135*(1+H135/100)</f>
        <v>0</v>
      </c>
      <c r="J135" s="229" t="s">
        <v>120</v>
      </c>
      <c r="K135" s="244" t="s">
        <v>95</v>
      </c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 t="s">
        <v>96</v>
      </c>
      <c r="AF135" s="207"/>
      <c r="AG135" s="207"/>
      <c r="AH135" s="207"/>
      <c r="AI135" s="207"/>
      <c r="AJ135" s="207"/>
      <c r="AK135" s="207"/>
      <c r="AL135" s="207"/>
      <c r="AM135" s="207">
        <v>15</v>
      </c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>
      <c r="A136" s="241"/>
      <c r="B136" s="221"/>
      <c r="C136" s="296"/>
      <c r="D136" s="297"/>
      <c r="E136" s="298"/>
      <c r="F136" s="299"/>
      <c r="G136" s="300"/>
      <c r="H136" s="228"/>
      <c r="I136" s="228"/>
      <c r="J136" s="229"/>
      <c r="K136" s="244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>
      <c r="A137" s="241"/>
      <c r="B137" s="306" t="s">
        <v>216</v>
      </c>
      <c r="C137" s="307"/>
      <c r="D137" s="308"/>
      <c r="E137" s="309"/>
      <c r="F137" s="310"/>
      <c r="G137" s="311"/>
      <c r="H137" s="228"/>
      <c r="I137" s="228"/>
      <c r="J137" s="229"/>
      <c r="K137" s="244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>
        <v>0</v>
      </c>
      <c r="AD137" s="207"/>
      <c r="AE137" s="207"/>
      <c r="AF137" s="207"/>
      <c r="AG137" s="207"/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>
      <c r="A138" s="242">
        <v>35</v>
      </c>
      <c r="B138" s="220" t="s">
        <v>217</v>
      </c>
      <c r="C138" s="233" t="s">
        <v>218</v>
      </c>
      <c r="D138" s="223" t="s">
        <v>192</v>
      </c>
      <c r="E138" s="225">
        <v>0.44607999999999998</v>
      </c>
      <c r="F138" s="230"/>
      <c r="G138" s="228">
        <f>ROUND(E138*F138,2)</f>
        <v>0</v>
      </c>
      <c r="H138" s="228">
        <v>15</v>
      </c>
      <c r="I138" s="228">
        <f>G138*(1+H138/100)</f>
        <v>0</v>
      </c>
      <c r="J138" s="229" t="s">
        <v>120</v>
      </c>
      <c r="K138" s="244" t="s">
        <v>95</v>
      </c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 t="s">
        <v>96</v>
      </c>
      <c r="AF138" s="207"/>
      <c r="AG138" s="207"/>
      <c r="AH138" s="207"/>
      <c r="AI138" s="207"/>
      <c r="AJ138" s="207"/>
      <c r="AK138" s="207"/>
      <c r="AL138" s="207"/>
      <c r="AM138" s="207">
        <v>15</v>
      </c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>
      <c r="A139" s="241"/>
      <c r="B139" s="221"/>
      <c r="C139" s="296"/>
      <c r="D139" s="297"/>
      <c r="E139" s="298"/>
      <c r="F139" s="299"/>
      <c r="G139" s="300"/>
      <c r="H139" s="228"/>
      <c r="I139" s="228"/>
      <c r="J139" s="229"/>
      <c r="K139" s="244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>
      <c r="A140" s="242">
        <v>36</v>
      </c>
      <c r="B140" s="220" t="s">
        <v>219</v>
      </c>
      <c r="C140" s="233" t="s">
        <v>220</v>
      </c>
      <c r="D140" s="223" t="s">
        <v>192</v>
      </c>
      <c r="E140" s="225">
        <v>0.44607999999999998</v>
      </c>
      <c r="F140" s="230"/>
      <c r="G140" s="228">
        <f>ROUND(E140*F140,2)</f>
        <v>0</v>
      </c>
      <c r="H140" s="228">
        <v>15</v>
      </c>
      <c r="I140" s="228">
        <f>G140*(1+H140/100)</f>
        <v>0</v>
      </c>
      <c r="J140" s="229" t="s">
        <v>120</v>
      </c>
      <c r="K140" s="244" t="s">
        <v>95</v>
      </c>
      <c r="L140" s="207"/>
      <c r="M140" s="207"/>
      <c r="N140" s="207"/>
      <c r="O140" s="207"/>
      <c r="P140" s="207"/>
      <c r="Q140" s="207"/>
      <c r="R140" s="207"/>
      <c r="S140" s="207"/>
      <c r="T140" s="207"/>
      <c r="U140" s="207"/>
      <c r="V140" s="207"/>
      <c r="W140" s="207"/>
      <c r="X140" s="207"/>
      <c r="Y140" s="207"/>
      <c r="Z140" s="207"/>
      <c r="AA140" s="207"/>
      <c r="AB140" s="207"/>
      <c r="AC140" s="207"/>
      <c r="AD140" s="207"/>
      <c r="AE140" s="207" t="s">
        <v>96</v>
      </c>
      <c r="AF140" s="207"/>
      <c r="AG140" s="207"/>
      <c r="AH140" s="207"/>
      <c r="AI140" s="207"/>
      <c r="AJ140" s="207"/>
      <c r="AK140" s="207"/>
      <c r="AL140" s="207"/>
      <c r="AM140" s="207">
        <v>15</v>
      </c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>
      <c r="A141" s="241"/>
      <c r="B141" s="221"/>
      <c r="C141" s="296"/>
      <c r="D141" s="297"/>
      <c r="E141" s="298"/>
      <c r="F141" s="299"/>
      <c r="G141" s="300"/>
      <c r="H141" s="228"/>
      <c r="I141" s="228"/>
      <c r="J141" s="229"/>
      <c r="K141" s="244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/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>
      <c r="A142" s="241"/>
      <c r="B142" s="306" t="s">
        <v>221</v>
      </c>
      <c r="C142" s="307"/>
      <c r="D142" s="308"/>
      <c r="E142" s="309"/>
      <c r="F142" s="310"/>
      <c r="G142" s="311"/>
      <c r="H142" s="228"/>
      <c r="I142" s="228"/>
      <c r="J142" s="229"/>
      <c r="K142" s="244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>
        <v>0</v>
      </c>
      <c r="AD142" s="207"/>
      <c r="AE142" s="207"/>
      <c r="AF142" s="207"/>
      <c r="AG142" s="207"/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>
      <c r="A143" s="241"/>
      <c r="B143" s="306" t="s">
        <v>222</v>
      </c>
      <c r="C143" s="307"/>
      <c r="D143" s="308"/>
      <c r="E143" s="309"/>
      <c r="F143" s="310"/>
      <c r="G143" s="311"/>
      <c r="H143" s="228"/>
      <c r="I143" s="228"/>
      <c r="J143" s="229"/>
      <c r="K143" s="244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 t="s">
        <v>90</v>
      </c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>
      <c r="A144" s="242">
        <v>37</v>
      </c>
      <c r="B144" s="220" t="s">
        <v>223</v>
      </c>
      <c r="C144" s="233" t="s">
        <v>224</v>
      </c>
      <c r="D144" s="223" t="s">
        <v>192</v>
      </c>
      <c r="E144" s="225">
        <v>0.44607999999999998</v>
      </c>
      <c r="F144" s="230"/>
      <c r="G144" s="228">
        <f>ROUND(E144*F144,2)</f>
        <v>0</v>
      </c>
      <c r="H144" s="228">
        <v>15</v>
      </c>
      <c r="I144" s="228">
        <f>G144*(1+H144/100)</f>
        <v>0</v>
      </c>
      <c r="J144" s="229" t="s">
        <v>225</v>
      </c>
      <c r="K144" s="244" t="s">
        <v>95</v>
      </c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 t="s">
        <v>96</v>
      </c>
      <c r="AF144" s="207"/>
      <c r="AG144" s="207"/>
      <c r="AH144" s="207"/>
      <c r="AI144" s="207"/>
      <c r="AJ144" s="207"/>
      <c r="AK144" s="207"/>
      <c r="AL144" s="207"/>
      <c r="AM144" s="207">
        <v>15</v>
      </c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>
      <c r="A145" s="241"/>
      <c r="B145" s="221"/>
      <c r="C145" s="296"/>
      <c r="D145" s="297"/>
      <c r="E145" s="298"/>
      <c r="F145" s="299"/>
      <c r="G145" s="300"/>
      <c r="H145" s="228"/>
      <c r="I145" s="228"/>
      <c r="J145" s="229"/>
      <c r="K145" s="244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>
      <c r="A146" s="242">
        <v>38</v>
      </c>
      <c r="B146" s="220" t="s">
        <v>226</v>
      </c>
      <c r="C146" s="233" t="s">
        <v>227</v>
      </c>
      <c r="D146" s="223" t="s">
        <v>192</v>
      </c>
      <c r="E146" s="225">
        <v>1.7843199999999999</v>
      </c>
      <c r="F146" s="230"/>
      <c r="G146" s="228">
        <f>ROUND(E146*F146,2)</f>
        <v>0</v>
      </c>
      <c r="H146" s="228">
        <v>15</v>
      </c>
      <c r="I146" s="228">
        <f>G146*(1+H146/100)</f>
        <v>0</v>
      </c>
      <c r="J146" s="229" t="s">
        <v>225</v>
      </c>
      <c r="K146" s="244" t="s">
        <v>95</v>
      </c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 t="s">
        <v>96</v>
      </c>
      <c r="AF146" s="207"/>
      <c r="AG146" s="207"/>
      <c r="AH146" s="207"/>
      <c r="AI146" s="207"/>
      <c r="AJ146" s="207"/>
      <c r="AK146" s="207"/>
      <c r="AL146" s="207"/>
      <c r="AM146" s="207">
        <v>15</v>
      </c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ht="13.5" outlineLevel="1" thickBot="1">
      <c r="A147" s="251"/>
      <c r="B147" s="252"/>
      <c r="C147" s="301"/>
      <c r="D147" s="302"/>
      <c r="E147" s="303"/>
      <c r="F147" s="304"/>
      <c r="G147" s="305"/>
      <c r="H147" s="253"/>
      <c r="I147" s="253"/>
      <c r="J147" s="254"/>
      <c r="K147" s="255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/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hidden="1">
      <c r="A148" s="54"/>
      <c r="B148" s="61" t="s">
        <v>229</v>
      </c>
      <c r="C148" s="234" t="s">
        <v>229</v>
      </c>
      <c r="D148" s="210"/>
      <c r="E148" s="208"/>
      <c r="F148" s="208"/>
      <c r="G148" s="208"/>
      <c r="H148" s="208"/>
      <c r="I148" s="208"/>
      <c r="J148" s="208"/>
      <c r="K148" s="209"/>
    </row>
    <row r="149" spans="1:60" hidden="1">
      <c r="A149" s="235"/>
      <c r="B149" s="236" t="s">
        <v>228</v>
      </c>
      <c r="C149" s="237"/>
      <c r="D149" s="238"/>
      <c r="E149" s="235"/>
      <c r="F149" s="235"/>
      <c r="G149" s="239">
        <f>F8+F18+F30+F41+F113+F122+F126</f>
        <v>0</v>
      </c>
      <c r="H149" s="46"/>
      <c r="I149" s="46"/>
      <c r="J149" s="46"/>
      <c r="K149" s="46"/>
      <c r="AN149">
        <v>15</v>
      </c>
      <c r="AO149">
        <v>21</v>
      </c>
    </row>
    <row r="150" spans="1:60">
      <c r="A150" s="46"/>
      <c r="B150" s="231"/>
      <c r="C150" s="231"/>
      <c r="D150" s="186"/>
      <c r="E150" s="46"/>
      <c r="F150" s="46"/>
      <c r="G150" s="46"/>
      <c r="H150" s="46"/>
      <c r="I150" s="46"/>
      <c r="J150" s="46"/>
      <c r="K150" s="46"/>
      <c r="AN150">
        <f>SUMIF(AM8:AM149,AN149,G8:G149)</f>
        <v>0</v>
      </c>
      <c r="AO150">
        <f>SUMIF(AM8:AM149,AO149,G8:G149)</f>
        <v>0</v>
      </c>
    </row>
    <row r="151" spans="1:60">
      <c r="D151" s="185"/>
    </row>
    <row r="152" spans="1:60">
      <c r="D152" s="185"/>
    </row>
    <row r="153" spans="1:60">
      <c r="D153" s="185"/>
    </row>
    <row r="154" spans="1:60">
      <c r="D154" s="185"/>
    </row>
    <row r="155" spans="1:60">
      <c r="D155" s="185"/>
    </row>
    <row r="156" spans="1:60">
      <c r="D156" s="185"/>
    </row>
    <row r="157" spans="1:60">
      <c r="D157" s="185"/>
    </row>
    <row r="158" spans="1:60">
      <c r="D158" s="185"/>
    </row>
    <row r="159" spans="1:60">
      <c r="D159" s="185"/>
    </row>
    <row r="160" spans="1:60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algorithmName="SHA-512" hashValue="QsOG/Z+k7X1e2fsvooMq3+h0DNd/XUw4HlONFnrFGEvkRu2x3Sjq2julMpAVhjpUqeWuaOok8X3vjEjbyKTjhA==" saltValue="Z5tH6ocLpgT5H/6cHDGTSQ==" spinCount="100000" sheet="1"/>
  <mergeCells count="104">
    <mergeCell ref="A1:G1"/>
    <mergeCell ref="C7:G7"/>
    <mergeCell ref="F8:G8"/>
    <mergeCell ref="B9:G9"/>
    <mergeCell ref="B10:G10"/>
    <mergeCell ref="C12:G12"/>
    <mergeCell ref="B20:G20"/>
    <mergeCell ref="C22:G22"/>
    <mergeCell ref="C24:G24"/>
    <mergeCell ref="B25:G25"/>
    <mergeCell ref="B26:G26"/>
    <mergeCell ref="B27:G27"/>
    <mergeCell ref="B13:G13"/>
    <mergeCell ref="B14:G14"/>
    <mergeCell ref="B15:G15"/>
    <mergeCell ref="C17:G17"/>
    <mergeCell ref="F18:G18"/>
    <mergeCell ref="B19:G19"/>
    <mergeCell ref="B36:G36"/>
    <mergeCell ref="B37:G37"/>
    <mergeCell ref="C39:G39"/>
    <mergeCell ref="C40:G40"/>
    <mergeCell ref="F41:G41"/>
    <mergeCell ref="B42:G42"/>
    <mergeCell ref="C29:G29"/>
    <mergeCell ref="F30:G30"/>
    <mergeCell ref="B31:G31"/>
    <mergeCell ref="B32:G32"/>
    <mergeCell ref="C34:G34"/>
    <mergeCell ref="C35:G35"/>
    <mergeCell ref="B51:G51"/>
    <mergeCell ref="B52:G52"/>
    <mergeCell ref="C54:G54"/>
    <mergeCell ref="C55:G55"/>
    <mergeCell ref="B56:G56"/>
    <mergeCell ref="B57:G57"/>
    <mergeCell ref="B43:G43"/>
    <mergeCell ref="C45:G45"/>
    <mergeCell ref="C46:G46"/>
    <mergeCell ref="C47:G47"/>
    <mergeCell ref="B48:G48"/>
    <mergeCell ref="C50:G50"/>
    <mergeCell ref="C67:G67"/>
    <mergeCell ref="B68:G68"/>
    <mergeCell ref="C70:G70"/>
    <mergeCell ref="C72:G72"/>
    <mergeCell ref="B73:G73"/>
    <mergeCell ref="B74:G74"/>
    <mergeCell ref="C59:G59"/>
    <mergeCell ref="B60:G60"/>
    <mergeCell ref="B61:G61"/>
    <mergeCell ref="C63:G63"/>
    <mergeCell ref="C64:G64"/>
    <mergeCell ref="C66:G66"/>
    <mergeCell ref="C84:G84"/>
    <mergeCell ref="B85:G85"/>
    <mergeCell ref="B86:G86"/>
    <mergeCell ref="C88:G88"/>
    <mergeCell ref="B89:G89"/>
    <mergeCell ref="C91:G91"/>
    <mergeCell ref="C76:G76"/>
    <mergeCell ref="B77:G77"/>
    <mergeCell ref="B78:G78"/>
    <mergeCell ref="C80:G80"/>
    <mergeCell ref="B81:G81"/>
    <mergeCell ref="B82:G82"/>
    <mergeCell ref="C103:G103"/>
    <mergeCell ref="C105:G105"/>
    <mergeCell ref="B106:G106"/>
    <mergeCell ref="B107:G107"/>
    <mergeCell ref="C109:G109"/>
    <mergeCell ref="B110:G110"/>
    <mergeCell ref="C93:G93"/>
    <mergeCell ref="B94:G94"/>
    <mergeCell ref="C96:G96"/>
    <mergeCell ref="B97:G97"/>
    <mergeCell ref="C99:G99"/>
    <mergeCell ref="C101:G101"/>
    <mergeCell ref="B119:G119"/>
    <mergeCell ref="C121:G121"/>
    <mergeCell ref="F122:G122"/>
    <mergeCell ref="B123:G123"/>
    <mergeCell ref="C125:G125"/>
    <mergeCell ref="F126:G126"/>
    <mergeCell ref="C112:G112"/>
    <mergeCell ref="F113:G113"/>
    <mergeCell ref="B114:G114"/>
    <mergeCell ref="B115:G115"/>
    <mergeCell ref="C117:G117"/>
    <mergeCell ref="B118:G118"/>
    <mergeCell ref="C145:G145"/>
    <mergeCell ref="C147:G147"/>
    <mergeCell ref="C136:G136"/>
    <mergeCell ref="B137:G137"/>
    <mergeCell ref="C139:G139"/>
    <mergeCell ref="C141:G141"/>
    <mergeCell ref="B142:G142"/>
    <mergeCell ref="B143:G143"/>
    <mergeCell ref="B127:G127"/>
    <mergeCell ref="B128:G128"/>
    <mergeCell ref="C130:G130"/>
    <mergeCell ref="B131:G131"/>
    <mergeCell ref="C133:G133"/>
    <mergeCell ref="C134:G134"/>
  </mergeCells>
  <pageMargins left="0.59055118110236204" right="0.39370078740157499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2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iveta.nemcova</cp:lastModifiedBy>
  <cp:lastPrinted>2012-06-29T07:38:16Z</cp:lastPrinted>
  <dcterms:created xsi:type="dcterms:W3CDTF">2009-04-08T07:15:50Z</dcterms:created>
  <dcterms:modified xsi:type="dcterms:W3CDTF">2016-04-22T08:50:57Z</dcterms:modified>
</cp:coreProperties>
</file>