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'Položky'!$A$1:$G$29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<sst xmlns="http://schemas.openxmlformats.org/spreadsheetml/2006/main" count="174" uniqueCount="134">
  <si>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</si>
  <si>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</si>
  <si>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</si>
  <si>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</si>
  <si>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</si>
  <si>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</si>
  <si>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</si>
  <si>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</si>
  <si>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</si>
  <si>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</si>
  <si>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</si>
  <si>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</si>
  <si>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</si>
  <si>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</si>
  <si>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</si>
  <si>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</si>
  <si>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</si>
  <si>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</si>
  <si>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</si>
  <si>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</si>
  <si>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</si>
  <si>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</si>
  <si>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</si>
  <si>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</si>
  <si>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</si>
  <si>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</si>
  <si>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</si>
  <si>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</si>
  <si>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</si>
  <si>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</si>
  <si>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</si>
  <si>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</si>
  <si>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</si>
  <si>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</si>
  <si>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</si>
  <si>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</si>
  <si>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</si>
  <si>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</si>
  <si>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</si>
  <si>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</si>
  <si>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</si>
  <si>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</si>
  <si>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</si>
  <si>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</si>
  <si>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</si>
  <si>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</si>
  <si>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</si>
  <si>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</si>
  <si>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</si>
  <si>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</si>
  <si>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</si>
  <si>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</si>
  <si>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</si>
  <si>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</si>
  <si>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</si>
  <si>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</si>
  <si>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</si>
  <si>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</si>
  <si>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</si>
  <si>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</si>
  <si>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</si>
  <si>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</si>
  <si>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</si>
  <si>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</si>
  <si>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</si>
  <si>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</si>
  <si>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</si>
  <si>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</si>
  <si>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</si>
  <si>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</si>
  <si>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</si>
  <si>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</si>
  <si>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</si>
  <si>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</si>
  <si>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</si>
  <si>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</si>
  <si>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</si>
  <si>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20160413</t>
  </si>
  <si>
    <t>BD Brno, Botanická 45a</t>
  </si>
  <si>
    <t>Oprava domácích telefonů</t>
  </si>
  <si>
    <t>M22.1</t>
  </si>
  <si>
    <t>Montáž sdělovací a zabezp. techniky - materiál</t>
  </si>
  <si>
    <t>22101</t>
  </si>
  <si>
    <t xml:space="preserve">Tlačítko zvonkové </t>
  </si>
  <si>
    <t>kus</t>
  </si>
  <si>
    <t>22102</t>
  </si>
  <si>
    <t xml:space="preserve">Dveřní el. zámek </t>
  </si>
  <si>
    <t>22103</t>
  </si>
  <si>
    <t xml:space="preserve">Domací telefon digitální Legrand </t>
  </si>
  <si>
    <t>22104</t>
  </si>
  <si>
    <t xml:space="preserve">Kódovací číselná jednotka Legrand </t>
  </si>
  <si>
    <t>22105</t>
  </si>
  <si>
    <t xml:space="preserve">Napájecí trafo dom. telefonů Legrand </t>
  </si>
  <si>
    <t>22106</t>
  </si>
  <si>
    <t xml:space="preserve">Audio jednotka Legrand </t>
  </si>
  <si>
    <t>22107</t>
  </si>
  <si>
    <t xml:space="preserve">Krabice a rámeček tabla Legrand </t>
  </si>
  <si>
    <t>22108</t>
  </si>
  <si>
    <t xml:space="preserve">Konfigurátor pro telefony Legrand </t>
  </si>
  <si>
    <t>22109</t>
  </si>
  <si>
    <t xml:space="preserve">Kabel SYKFY 5x2x0,5 </t>
  </si>
  <si>
    <t>m</t>
  </si>
  <si>
    <t>M22.2</t>
  </si>
  <si>
    <t>Montáž sdělovací a zabezp. techniky - montáž</t>
  </si>
  <si>
    <t>22201</t>
  </si>
  <si>
    <t xml:space="preserve">Zapojení domácích telefonů </t>
  </si>
  <si>
    <t>22202</t>
  </si>
  <si>
    <t xml:space="preserve">Zapojení zvonkového tlačítka </t>
  </si>
  <si>
    <t>22203</t>
  </si>
  <si>
    <t xml:space="preserve">Vysekání a uložení tabla do zdi </t>
  </si>
  <si>
    <t>22204</t>
  </si>
  <si>
    <t xml:space="preserve">Protažení kabelů </t>
  </si>
  <si>
    <t>22205</t>
  </si>
  <si>
    <t xml:space="preserve">Montáž dveřního zámku </t>
  </si>
  <si>
    <t>22206</t>
  </si>
  <si>
    <t xml:space="preserve">Zapojení tabla </t>
  </si>
  <si>
    <t>22207</t>
  </si>
  <si>
    <t xml:space="preserve">Demontáže </t>
  </si>
  <si>
    <t>22208</t>
  </si>
  <si>
    <t xml:space="preserve">Odvoz a likvidace odpadu </t>
  </si>
  <si>
    <t>soubor</t>
  </si>
  <si>
    <t>22209</t>
  </si>
  <si>
    <t xml:space="preserve">Montáž PPV </t>
  </si>
  <si>
    <t>22210</t>
  </si>
  <si>
    <t xml:space="preserve">Dopravné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</si>
  <si>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</si>
  <si>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</si>
  <si>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</si>
  <si>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</si>
  <si>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</si>
  <si>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</si>
  <si>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</si>
  <si>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</si>
  <si>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Brno, městská část Brno - střed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</si>
</sst>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1"/>
      <c r="D8" s="201"/>
      <c r="E8" s="20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8" ht="12.75">
      <c r="A10" s="28" t="s">
        <v>14</v>
      </c>
      <c r="B10" s="11"/>
      <c r="C10" s="201" t="s">
        <v>133</v>
      </c>
      <c r="D10" s="201"/>
      <c r="E10" s="201"/>
      <c r="F10" s="35"/>
      <c r="G10" s="36"/>
      <c r="H10" s="37"/>
    </row>
    <row r="11" spans="1:57" ht="13.5" customHeight="1">
      <c r="A11" s="28" t="s">
        <v>15</v>
      </c>
      <c r="B11" s="11"/>
      <c r="C11" s="201"/>
      <c r="D11" s="201"/>
      <c r="E11" s="20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Rekapitulace!A14</f>
        <v>Ztížené výrobní podmínky</v>
      </c>
      <c r="E15" s="57"/>
      <c r="F15" s="58"/>
      <c r="G15" s="55">
        <f>Rekapitulace!I14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Rekapitulace!A15</f>
        <v>Oborová přirážka</v>
      </c>
      <c r="E16" s="59"/>
      <c r="F16" s="60"/>
      <c r="G16" s="55">
        <f>Rekapitulace!I15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Rekapitulace!A16</f>
        <v>Přesun stavebních kapacit</v>
      </c>
      <c r="E17" s="59"/>
      <c r="F17" s="60"/>
      <c r="G17" s="55">
        <f>Rekapitulace!I16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Rekapitulace!A17</f>
        <v>Mimostaveništní doprava</v>
      </c>
      <c r="E18" s="59"/>
      <c r="F18" s="60"/>
      <c r="G18" s="55">
        <f>Rekapitulace!I17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Rekapitulace!A18</f>
        <v>Zařízení staveniště</v>
      </c>
      <c r="E19" s="59"/>
      <c r="F19" s="60"/>
      <c r="G19" s="55">
        <f>Rekapitulace!I18</f>
        <v>0</v>
      </c>
    </row>
    <row r="20" spans="1:7" ht="15.75" customHeight="1">
      <c r="A20" s="63"/>
      <c r="B20" s="54"/>
      <c r="C20" s="55"/>
      <c r="D20" s="8" t="str">
        <f>Rekapitulace!A19</f>
        <v>Provoz investora</v>
      </c>
      <c r="E20" s="59"/>
      <c r="F20" s="60"/>
      <c r="G20" s="55">
        <f>Rekapitulace!I19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Rekapitulace!A20</f>
        <v>Kompletační činnost (IČD)</v>
      </c>
      <c r="E21" s="59"/>
      <c r="F21" s="60"/>
      <c r="G21" s="55">
        <f>Rekapitulace!I20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15</v>
      </c>
      <c r="D30" s="85" t="s">
        <v>43</v>
      </c>
      <c r="E30" s="87"/>
      <c r="F30" s="196">
        <f>C23-F32</f>
        <v>0</v>
      </c>
      <c r="G30" s="197"/>
    </row>
    <row r="31" spans="1:7" ht="12.75">
      <c r="A31" s="84" t="s">
        <v>44</v>
      </c>
      <c r="B31" s="85"/>
      <c r="C31" s="86">
        <f>SazbaDPH1</f>
        <v>15</v>
      </c>
      <c r="D31" s="85" t="s">
        <v>45</v>
      </c>
      <c r="E31" s="87"/>
      <c r="F31" s="196">
        <f>ROUND(PRODUCT(F30,C31/100),0)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20160413 BD Brno, Botanická 45a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08" t="s">
        <v>50</v>
      </c>
      <c r="B2" s="209"/>
      <c r="C2" s="102" t="str">
        <f>CONCATENATE(cisloobjektu," ",nazevobjektu)</f>
        <v>1 Oprava domácích telefonů</v>
      </c>
      <c r="D2" s="103"/>
      <c r="E2" s="104"/>
      <c r="F2" s="103"/>
      <c r="G2" s="210"/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M22.1</v>
      </c>
      <c r="B7" s="114" t="str">
        <f>Položky!C7</f>
        <v>Montáž sdělovací a zabezp. techniky - materiál</v>
      </c>
      <c r="C7" s="65"/>
      <c r="D7" s="115"/>
      <c r="E7" s="192">
        <f>Položky!BA17</f>
        <v>0</v>
      </c>
      <c r="F7" s="193">
        <f>Položky!BB17</f>
        <v>0</v>
      </c>
      <c r="G7" s="193">
        <f>Položky!BC17</f>
        <v>0</v>
      </c>
      <c r="H7" s="193">
        <f>Položky!BD17</f>
        <v>0</v>
      </c>
      <c r="I7" s="194">
        <f>Položky!BE17</f>
        <v>0</v>
      </c>
    </row>
    <row r="8" spans="1:9" s="34" customFormat="1" ht="13.5" thickBot="1">
      <c r="A8" s="191" t="str">
        <f>Položky!B18</f>
        <v>M22.2</v>
      </c>
      <c r="B8" s="114" t="str">
        <f>Položky!C18</f>
        <v>Montáž sdělovací a zabezp. techniky - montáž</v>
      </c>
      <c r="C8" s="65"/>
      <c r="D8" s="115"/>
      <c r="E8" s="192">
        <f>Položky!BA29</f>
        <v>0</v>
      </c>
      <c r="F8" s="193">
        <f>Položky!BB29</f>
        <v>0</v>
      </c>
      <c r="G8" s="193">
        <f>Položky!BC29</f>
        <v>0</v>
      </c>
      <c r="H8" s="193">
        <f>Položky!BD29</f>
        <v>0</v>
      </c>
      <c r="I8" s="194">
        <f>Položky!BE29</f>
        <v>0</v>
      </c>
    </row>
    <row r="9" spans="1:9" s="122" customFormat="1" ht="13.5" thickBot="1">
      <c r="A9" s="116"/>
      <c r="B9" s="117" t="s">
        <v>57</v>
      </c>
      <c r="C9" s="117"/>
      <c r="D9" s="118"/>
      <c r="E9" s="119">
        <f>SUM(E7:E8)</f>
        <v>0</v>
      </c>
      <c r="F9" s="120">
        <f>SUM(F7:F8)</f>
        <v>0</v>
      </c>
      <c r="G9" s="120">
        <f>SUM(G7:G8)</f>
        <v>0</v>
      </c>
      <c r="H9" s="120">
        <f>SUM(H7:H8)</f>
        <v>0</v>
      </c>
      <c r="I9" s="121">
        <f>SUM(I7:I8)</f>
        <v>0</v>
      </c>
    </row>
    <row r="10" spans="1:9" ht="12.75">
      <c r="A10" s="65"/>
      <c r="B10" s="65"/>
      <c r="C10" s="65"/>
      <c r="D10" s="65"/>
      <c r="E10" s="65"/>
      <c r="F10" s="65"/>
      <c r="G10" s="65"/>
      <c r="H10" s="65"/>
      <c r="I10" s="65"/>
    </row>
    <row r="11" spans="1:57" ht="19.5" customHeight="1">
      <c r="A11" s="106" t="s">
        <v>58</v>
      </c>
      <c r="B11" s="106"/>
      <c r="C11" s="106"/>
      <c r="D11" s="106"/>
      <c r="E11" s="106"/>
      <c r="F11" s="106"/>
      <c r="G11" s="123"/>
      <c r="H11" s="106"/>
      <c r="I11" s="106"/>
      <c r="BA11" s="40"/>
      <c r="BB11" s="40"/>
      <c r="BC11" s="40"/>
      <c r="BD11" s="40"/>
      <c r="BE11" s="40"/>
    </row>
    <row r="12" spans="1:9" ht="13.5" thickBo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0" t="s">
        <v>59</v>
      </c>
      <c r="B13" s="71"/>
      <c r="C13" s="71"/>
      <c r="D13" s="124"/>
      <c r="E13" s="125" t="s">
        <v>60</v>
      </c>
      <c r="F13" s="126" t="s">
        <v>61</v>
      </c>
      <c r="G13" s="127" t="s">
        <v>62</v>
      </c>
      <c r="H13" s="128"/>
      <c r="I13" s="129" t="s">
        <v>60</v>
      </c>
    </row>
    <row r="14" spans="1:53" ht="12.75">
      <c r="A14" s="63" t="s">
        <v>125</v>
      </c>
      <c r="B14" s="54"/>
      <c r="C14" s="54"/>
      <c r="D14" s="130"/>
      <c r="E14" s="131"/>
      <c r="F14" s="132"/>
      <c r="G14" s="133">
        <f aca="true" t="shared" si="0" ref="G14:G21">CHOOSE(BA14+1,HSV+PSV,HSV+PSV+Mont,HSV+PSV+Dodavka+Mont,HSV,PSV,Mont,Dodavka,Mont+Dodavka,0)</f>
        <v>0</v>
      </c>
      <c r="H14" s="134"/>
      <c r="I14" s="135">
        <f aca="true" t="shared" si="1" ref="I14:I21">E14+F14*G14/100</f>
        <v>0</v>
      </c>
      <c r="BA14">
        <v>0</v>
      </c>
    </row>
    <row r="15" spans="1:53" ht="12.75">
      <c r="A15" s="63" t="s">
        <v>126</v>
      </c>
      <c r="B15" s="54"/>
      <c r="C15" s="54"/>
      <c r="D15" s="130"/>
      <c r="E15" s="131"/>
      <c r="F15" s="132"/>
      <c r="G15" s="133">
        <f t="shared" si="0"/>
        <v>0</v>
      </c>
      <c r="H15" s="134"/>
      <c r="I15" s="135">
        <f t="shared" si="1"/>
        <v>0</v>
      </c>
      <c r="BA15">
        <v>0</v>
      </c>
    </row>
    <row r="16" spans="1:53" ht="12.75">
      <c r="A16" s="63" t="s">
        <v>127</v>
      </c>
      <c r="B16" s="54"/>
      <c r="C16" s="54"/>
      <c r="D16" s="130"/>
      <c r="E16" s="131"/>
      <c r="F16" s="132"/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128</v>
      </c>
      <c r="B17" s="54"/>
      <c r="C17" s="54"/>
      <c r="D17" s="130"/>
      <c r="E17" s="131"/>
      <c r="F17" s="132"/>
      <c r="G17" s="133">
        <f t="shared" si="0"/>
        <v>0</v>
      </c>
      <c r="H17" s="134"/>
      <c r="I17" s="135">
        <f t="shared" si="1"/>
        <v>0</v>
      </c>
      <c r="BA17">
        <v>0</v>
      </c>
    </row>
    <row r="18" spans="1:53" ht="12.75">
      <c r="A18" s="63" t="s">
        <v>129</v>
      </c>
      <c r="B18" s="54"/>
      <c r="C18" s="54"/>
      <c r="D18" s="130"/>
      <c r="E18" s="131"/>
      <c r="F18" s="132"/>
      <c r="G18" s="133">
        <f t="shared" si="0"/>
        <v>0</v>
      </c>
      <c r="H18" s="134"/>
      <c r="I18" s="135">
        <f t="shared" si="1"/>
        <v>0</v>
      </c>
      <c r="BA18">
        <v>1</v>
      </c>
    </row>
    <row r="19" spans="1:53" ht="12.75">
      <c r="A19" s="63" t="s">
        <v>130</v>
      </c>
      <c r="B19" s="54"/>
      <c r="C19" s="54"/>
      <c r="D19" s="130"/>
      <c r="E19" s="131"/>
      <c r="F19" s="132"/>
      <c r="G19" s="133">
        <f t="shared" si="0"/>
        <v>0</v>
      </c>
      <c r="H19" s="134"/>
      <c r="I19" s="135">
        <f t="shared" si="1"/>
        <v>0</v>
      </c>
      <c r="BA19">
        <v>1</v>
      </c>
    </row>
    <row r="20" spans="1:53" ht="12.75">
      <c r="A20" s="63" t="s">
        <v>131</v>
      </c>
      <c r="B20" s="54"/>
      <c r="C20" s="54"/>
      <c r="D20" s="130"/>
      <c r="E20" s="131"/>
      <c r="F20" s="132"/>
      <c r="G20" s="133">
        <f t="shared" si="0"/>
        <v>0</v>
      </c>
      <c r="H20" s="134"/>
      <c r="I20" s="135">
        <f t="shared" si="1"/>
        <v>0</v>
      </c>
      <c r="BA20">
        <v>2</v>
      </c>
    </row>
    <row r="21" spans="1:53" ht="12.75">
      <c r="A21" s="63" t="s">
        <v>132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2</v>
      </c>
    </row>
    <row r="22" spans="1:9" ht="13.5" thickBot="1">
      <c r="A22" s="136"/>
      <c r="B22" s="137" t="s">
        <v>63</v>
      </c>
      <c r="C22" s="138"/>
      <c r="D22" s="139"/>
      <c r="E22" s="140"/>
      <c r="F22" s="141"/>
      <c r="G22" s="141"/>
      <c r="H22" s="213">
        <f>SUM(I14:I21)</f>
        <v>0</v>
      </c>
      <c r="I22" s="214"/>
    </row>
    <row r="24" spans="2:9" ht="12.75">
      <c r="B24" s="122"/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2"/>
  <sheetViews>
    <sheetView showGridLines="0" showZeros="0" zoomScalePageLayoutView="0" workbookViewId="0" topLeftCell="A1">
      <selection activeCell="A29" sqref="A29:IV3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76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>20160413 BD Brno, Botanická 45a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1 Oprava domácích telefonů</v>
      </c>
      <c r="D4" s="103"/>
      <c r="E4" s="217">
        <f>Rekapitulace!G2</f>
        <v>0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30</v>
      </c>
      <c r="F8" s="172">
        <v>0</v>
      </c>
      <c r="G8" s="173">
        <f aca="true" t="shared" si="0" ref="G8:G16">E8*F8</f>
        <v>0</v>
      </c>
      <c r="O8" s="167">
        <v>2</v>
      </c>
      <c r="AA8" s="145">
        <v>12</v>
      </c>
      <c r="AB8" s="145">
        <v>1</v>
      </c>
      <c r="AC8" s="145">
        <v>1</v>
      </c>
      <c r="AZ8" s="145">
        <v>3</v>
      </c>
      <c r="BA8" s="145">
        <f aca="true" t="shared" si="1" ref="BA8:BA16">IF(AZ8=1,G8,0)</f>
        <v>0</v>
      </c>
      <c r="BB8" s="145">
        <f aca="true" t="shared" si="2" ref="BB8:BB16">IF(AZ8=2,G8,0)</f>
        <v>0</v>
      </c>
      <c r="BC8" s="145">
        <f aca="true" t="shared" si="3" ref="BC8:BC16">IF(AZ8=3,G8,0)</f>
        <v>0</v>
      </c>
      <c r="BD8" s="145">
        <f aca="true" t="shared" si="4" ref="BD8:BD16">IF(AZ8=4,G8,0)</f>
        <v>0</v>
      </c>
      <c r="BE8" s="145">
        <f aca="true" t="shared" si="5" ref="BE8:BE16">IF(AZ8=5,G8,0)</f>
        <v>0</v>
      </c>
      <c r="CA8" s="174">
        <v>12</v>
      </c>
      <c r="CB8" s="174">
        <v>1</v>
      </c>
      <c r="CZ8" s="145">
        <v>0</v>
      </c>
    </row>
    <row r="9" spans="1:104" ht="12.75">
      <c r="A9" s="168">
        <v>2</v>
      </c>
      <c r="B9" s="169" t="s">
        <v>85</v>
      </c>
      <c r="C9" s="170" t="s">
        <v>86</v>
      </c>
      <c r="D9" s="171" t="s">
        <v>84</v>
      </c>
      <c r="E9" s="172">
        <v>1</v>
      </c>
      <c r="F9" s="172">
        <v>0</v>
      </c>
      <c r="G9" s="173">
        <f t="shared" si="0"/>
        <v>0</v>
      </c>
      <c r="O9" s="167">
        <v>2</v>
      </c>
      <c r="AA9" s="145">
        <v>12</v>
      </c>
      <c r="AB9" s="145">
        <v>1</v>
      </c>
      <c r="AC9" s="145">
        <v>2</v>
      </c>
      <c r="AZ9" s="145">
        <v>3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12</v>
      </c>
      <c r="CB9" s="174">
        <v>1</v>
      </c>
      <c r="CZ9" s="145">
        <v>0</v>
      </c>
    </row>
    <row r="10" spans="1:104" ht="12.75">
      <c r="A10" s="168">
        <v>3</v>
      </c>
      <c r="B10" s="169" t="s">
        <v>87</v>
      </c>
      <c r="C10" s="170" t="s">
        <v>88</v>
      </c>
      <c r="D10" s="171" t="s">
        <v>84</v>
      </c>
      <c r="E10" s="172">
        <v>30</v>
      </c>
      <c r="F10" s="172">
        <v>0</v>
      </c>
      <c r="G10" s="173">
        <f t="shared" si="0"/>
        <v>0</v>
      </c>
      <c r="O10" s="167">
        <v>2</v>
      </c>
      <c r="AA10" s="145">
        <v>12</v>
      </c>
      <c r="AB10" s="145">
        <v>1</v>
      </c>
      <c r="AC10" s="145">
        <v>3</v>
      </c>
      <c r="AZ10" s="145">
        <v>3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12</v>
      </c>
      <c r="CB10" s="174">
        <v>1</v>
      </c>
      <c r="CZ10" s="145">
        <v>0</v>
      </c>
    </row>
    <row r="11" spans="1:104" ht="12.75">
      <c r="A11" s="168">
        <v>4</v>
      </c>
      <c r="B11" s="169" t="s">
        <v>89</v>
      </c>
      <c r="C11" s="170" t="s">
        <v>90</v>
      </c>
      <c r="D11" s="171" t="s">
        <v>84</v>
      </c>
      <c r="E11" s="172">
        <v>1</v>
      </c>
      <c r="F11" s="172">
        <v>0</v>
      </c>
      <c r="G11" s="173">
        <f t="shared" si="0"/>
        <v>0</v>
      </c>
      <c r="O11" s="167">
        <v>2</v>
      </c>
      <c r="AA11" s="145">
        <v>12</v>
      </c>
      <c r="AB11" s="145">
        <v>1</v>
      </c>
      <c r="AC11" s="145">
        <v>4</v>
      </c>
      <c r="AZ11" s="145">
        <v>3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12</v>
      </c>
      <c r="CB11" s="174">
        <v>1</v>
      </c>
      <c r="CZ11" s="145">
        <v>0</v>
      </c>
    </row>
    <row r="12" spans="1:104" ht="12.75">
      <c r="A12" s="168">
        <v>5</v>
      </c>
      <c r="B12" s="169" t="s">
        <v>91</v>
      </c>
      <c r="C12" s="170" t="s">
        <v>92</v>
      </c>
      <c r="D12" s="171" t="s">
        <v>84</v>
      </c>
      <c r="E12" s="172">
        <v>1</v>
      </c>
      <c r="F12" s="172">
        <v>0</v>
      </c>
      <c r="G12" s="173">
        <f t="shared" si="0"/>
        <v>0</v>
      </c>
      <c r="O12" s="167">
        <v>2</v>
      </c>
      <c r="AA12" s="145">
        <v>12</v>
      </c>
      <c r="AB12" s="145">
        <v>1</v>
      </c>
      <c r="AC12" s="145">
        <v>5</v>
      </c>
      <c r="AZ12" s="145">
        <v>3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12</v>
      </c>
      <c r="CB12" s="174">
        <v>1</v>
      </c>
      <c r="CZ12" s="145">
        <v>0</v>
      </c>
    </row>
    <row r="13" spans="1:104" ht="12.75">
      <c r="A13" s="168">
        <v>6</v>
      </c>
      <c r="B13" s="169" t="s">
        <v>93</v>
      </c>
      <c r="C13" s="170" t="s">
        <v>94</v>
      </c>
      <c r="D13" s="171" t="s">
        <v>84</v>
      </c>
      <c r="E13" s="172">
        <v>1</v>
      </c>
      <c r="F13" s="172">
        <v>0</v>
      </c>
      <c r="G13" s="173">
        <f t="shared" si="0"/>
        <v>0</v>
      </c>
      <c r="O13" s="167">
        <v>2</v>
      </c>
      <c r="AA13" s="145">
        <v>12</v>
      </c>
      <c r="AB13" s="145">
        <v>1</v>
      </c>
      <c r="AC13" s="145">
        <v>6</v>
      </c>
      <c r="AZ13" s="145">
        <v>3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12</v>
      </c>
      <c r="CB13" s="174">
        <v>1</v>
      </c>
      <c r="CZ13" s="145">
        <v>0</v>
      </c>
    </row>
    <row r="14" spans="1:104" ht="12.75">
      <c r="A14" s="168">
        <v>7</v>
      </c>
      <c r="B14" s="169" t="s">
        <v>95</v>
      </c>
      <c r="C14" s="170" t="s">
        <v>96</v>
      </c>
      <c r="D14" s="171" t="s">
        <v>84</v>
      </c>
      <c r="E14" s="172">
        <v>1</v>
      </c>
      <c r="F14" s="172">
        <v>0</v>
      </c>
      <c r="G14" s="173">
        <f t="shared" si="0"/>
        <v>0</v>
      </c>
      <c r="O14" s="167">
        <v>2</v>
      </c>
      <c r="AA14" s="145">
        <v>12</v>
      </c>
      <c r="AB14" s="145">
        <v>1</v>
      </c>
      <c r="AC14" s="145">
        <v>7</v>
      </c>
      <c r="AZ14" s="145">
        <v>3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12</v>
      </c>
      <c r="CB14" s="174">
        <v>1</v>
      </c>
      <c r="CZ14" s="145">
        <v>0</v>
      </c>
    </row>
    <row r="15" spans="1:104" ht="12.75">
      <c r="A15" s="168">
        <v>8</v>
      </c>
      <c r="B15" s="169" t="s">
        <v>97</v>
      </c>
      <c r="C15" s="170" t="s">
        <v>98</v>
      </c>
      <c r="D15" s="171" t="s">
        <v>84</v>
      </c>
      <c r="E15" s="172">
        <v>45</v>
      </c>
      <c r="F15" s="172">
        <v>0</v>
      </c>
      <c r="G15" s="173">
        <f t="shared" si="0"/>
        <v>0</v>
      </c>
      <c r="O15" s="167">
        <v>2</v>
      </c>
      <c r="AA15" s="145">
        <v>12</v>
      </c>
      <c r="AB15" s="145">
        <v>1</v>
      </c>
      <c r="AC15" s="145">
        <v>8</v>
      </c>
      <c r="AZ15" s="145">
        <v>3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12</v>
      </c>
      <c r="CB15" s="174">
        <v>1</v>
      </c>
      <c r="CZ15" s="145">
        <v>0</v>
      </c>
    </row>
    <row r="16" spans="1:104" ht="12.75">
      <c r="A16" s="168">
        <v>9</v>
      </c>
      <c r="B16" s="169" t="s">
        <v>99</v>
      </c>
      <c r="C16" s="170" t="s">
        <v>100</v>
      </c>
      <c r="D16" s="171" t="s">
        <v>101</v>
      </c>
      <c r="E16" s="172">
        <v>300</v>
      </c>
      <c r="F16" s="172">
        <v>0</v>
      </c>
      <c r="G16" s="173">
        <f t="shared" si="0"/>
        <v>0</v>
      </c>
      <c r="O16" s="167">
        <v>2</v>
      </c>
      <c r="AA16" s="145">
        <v>12</v>
      </c>
      <c r="AB16" s="145">
        <v>1</v>
      </c>
      <c r="AC16" s="145">
        <v>9</v>
      </c>
      <c r="AZ16" s="145">
        <v>3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12</v>
      </c>
      <c r="CB16" s="174">
        <v>1</v>
      </c>
      <c r="CZ16" s="145">
        <v>0</v>
      </c>
    </row>
    <row r="17" spans="1:57" ht="12.75">
      <c r="A17" s="175"/>
      <c r="B17" s="176" t="s">
        <v>74</v>
      </c>
      <c r="C17" s="177" t="str">
        <f>CONCATENATE(B7," ",C7)</f>
        <v>M22.1 Montáž sdělovací a zabezp. techniky - materiál</v>
      </c>
      <c r="D17" s="178"/>
      <c r="E17" s="179"/>
      <c r="F17" s="180"/>
      <c r="G17" s="181">
        <f>SUM(G7:G16)</f>
        <v>0</v>
      </c>
      <c r="O17" s="167">
        <v>4</v>
      </c>
      <c r="BA17" s="182">
        <f>SUM(BA7:BA16)</f>
        <v>0</v>
      </c>
      <c r="BB17" s="182">
        <f>SUM(BB7:BB16)</f>
        <v>0</v>
      </c>
      <c r="BC17" s="182">
        <f>SUM(BC7:BC16)</f>
        <v>0</v>
      </c>
      <c r="BD17" s="182">
        <f>SUM(BD7:BD16)</f>
        <v>0</v>
      </c>
      <c r="BE17" s="182">
        <f>SUM(BE7:BE16)</f>
        <v>0</v>
      </c>
    </row>
    <row r="18" spans="1:15" ht="12.75">
      <c r="A18" s="160" t="s">
        <v>72</v>
      </c>
      <c r="B18" s="161" t="s">
        <v>102</v>
      </c>
      <c r="C18" s="162" t="s">
        <v>103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10</v>
      </c>
      <c r="B19" s="169" t="s">
        <v>104</v>
      </c>
      <c r="C19" s="170" t="s">
        <v>105</v>
      </c>
      <c r="D19" s="171" t="s">
        <v>84</v>
      </c>
      <c r="E19" s="172">
        <v>30</v>
      </c>
      <c r="F19" s="172">
        <v>0</v>
      </c>
      <c r="G19" s="173">
        <f aca="true" t="shared" si="6" ref="G19:G28">E19*F19</f>
        <v>0</v>
      </c>
      <c r="O19" s="167">
        <v>2</v>
      </c>
      <c r="AA19" s="145">
        <v>12</v>
      </c>
      <c r="AB19" s="145">
        <v>0</v>
      </c>
      <c r="AC19" s="145">
        <v>10</v>
      </c>
      <c r="AZ19" s="145">
        <v>4</v>
      </c>
      <c r="BA19" s="145">
        <f aca="true" t="shared" si="7" ref="BA19:BA28">IF(AZ19=1,G19,0)</f>
        <v>0</v>
      </c>
      <c r="BB19" s="145">
        <f aca="true" t="shared" si="8" ref="BB19:BB28">IF(AZ19=2,G19,0)</f>
        <v>0</v>
      </c>
      <c r="BC19" s="145">
        <f aca="true" t="shared" si="9" ref="BC19:BC28">IF(AZ19=3,G19,0)</f>
        <v>0</v>
      </c>
      <c r="BD19" s="145">
        <f aca="true" t="shared" si="10" ref="BD19:BD28">IF(AZ19=4,G19,0)</f>
        <v>0</v>
      </c>
      <c r="BE19" s="145">
        <f aca="true" t="shared" si="11" ref="BE19:BE28">IF(AZ19=5,G19,0)</f>
        <v>0</v>
      </c>
      <c r="CA19" s="174">
        <v>12</v>
      </c>
      <c r="CB19" s="174">
        <v>0</v>
      </c>
      <c r="CZ19" s="145">
        <v>0</v>
      </c>
    </row>
    <row r="20" spans="1:104" ht="12.75">
      <c r="A20" s="168">
        <v>11</v>
      </c>
      <c r="B20" s="169" t="s">
        <v>106</v>
      </c>
      <c r="C20" s="170" t="s">
        <v>107</v>
      </c>
      <c r="D20" s="171" t="s">
        <v>84</v>
      </c>
      <c r="E20" s="172">
        <v>30</v>
      </c>
      <c r="F20" s="172">
        <v>0</v>
      </c>
      <c r="G20" s="173">
        <f t="shared" si="6"/>
        <v>0</v>
      </c>
      <c r="O20" s="167">
        <v>2</v>
      </c>
      <c r="AA20" s="145">
        <v>12</v>
      </c>
      <c r="AB20" s="145">
        <v>0</v>
      </c>
      <c r="AC20" s="145">
        <v>11</v>
      </c>
      <c r="AZ20" s="145">
        <v>4</v>
      </c>
      <c r="BA20" s="145">
        <f t="shared" si="7"/>
        <v>0</v>
      </c>
      <c r="BB20" s="145">
        <f t="shared" si="8"/>
        <v>0</v>
      </c>
      <c r="BC20" s="145">
        <f t="shared" si="9"/>
        <v>0</v>
      </c>
      <c r="BD20" s="145">
        <f t="shared" si="10"/>
        <v>0</v>
      </c>
      <c r="BE20" s="145">
        <f t="shared" si="11"/>
        <v>0</v>
      </c>
      <c r="CA20" s="174">
        <v>12</v>
      </c>
      <c r="CB20" s="174">
        <v>0</v>
      </c>
      <c r="CZ20" s="145">
        <v>0</v>
      </c>
    </row>
    <row r="21" spans="1:104" ht="12.75">
      <c r="A21" s="168">
        <v>12</v>
      </c>
      <c r="B21" s="169" t="s">
        <v>108</v>
      </c>
      <c r="C21" s="170" t="s">
        <v>109</v>
      </c>
      <c r="D21" s="171" t="s">
        <v>84</v>
      </c>
      <c r="E21" s="172">
        <v>1</v>
      </c>
      <c r="F21" s="172">
        <v>0</v>
      </c>
      <c r="G21" s="173">
        <f t="shared" si="6"/>
        <v>0</v>
      </c>
      <c r="O21" s="167">
        <v>2</v>
      </c>
      <c r="AA21" s="145">
        <v>12</v>
      </c>
      <c r="AB21" s="145">
        <v>0</v>
      </c>
      <c r="AC21" s="145">
        <v>12</v>
      </c>
      <c r="AZ21" s="145">
        <v>4</v>
      </c>
      <c r="BA21" s="145">
        <f t="shared" si="7"/>
        <v>0</v>
      </c>
      <c r="BB21" s="145">
        <f t="shared" si="8"/>
        <v>0</v>
      </c>
      <c r="BC21" s="145">
        <f t="shared" si="9"/>
        <v>0</v>
      </c>
      <c r="BD21" s="145">
        <f t="shared" si="10"/>
        <v>0</v>
      </c>
      <c r="BE21" s="145">
        <f t="shared" si="11"/>
        <v>0</v>
      </c>
      <c r="CA21" s="174">
        <v>12</v>
      </c>
      <c r="CB21" s="174">
        <v>0</v>
      </c>
      <c r="CZ21" s="145">
        <v>0</v>
      </c>
    </row>
    <row r="22" spans="1:104" ht="12.75">
      <c r="A22" s="168">
        <v>13</v>
      </c>
      <c r="B22" s="169" t="s">
        <v>110</v>
      </c>
      <c r="C22" s="170" t="s">
        <v>111</v>
      </c>
      <c r="D22" s="171" t="s">
        <v>101</v>
      </c>
      <c r="E22" s="172">
        <v>300</v>
      </c>
      <c r="F22" s="172">
        <v>0</v>
      </c>
      <c r="G22" s="173">
        <f t="shared" si="6"/>
        <v>0</v>
      </c>
      <c r="O22" s="167">
        <v>2</v>
      </c>
      <c r="AA22" s="145">
        <v>12</v>
      </c>
      <c r="AB22" s="145">
        <v>0</v>
      </c>
      <c r="AC22" s="145">
        <v>13</v>
      </c>
      <c r="AZ22" s="145">
        <v>4</v>
      </c>
      <c r="BA22" s="145">
        <f t="shared" si="7"/>
        <v>0</v>
      </c>
      <c r="BB22" s="145">
        <f t="shared" si="8"/>
        <v>0</v>
      </c>
      <c r="BC22" s="145">
        <f t="shared" si="9"/>
        <v>0</v>
      </c>
      <c r="BD22" s="145">
        <f t="shared" si="10"/>
        <v>0</v>
      </c>
      <c r="BE22" s="145">
        <f t="shared" si="11"/>
        <v>0</v>
      </c>
      <c r="CA22" s="174">
        <v>12</v>
      </c>
      <c r="CB22" s="174">
        <v>0</v>
      </c>
      <c r="CZ22" s="145">
        <v>0</v>
      </c>
    </row>
    <row r="23" spans="1:104" ht="12.75">
      <c r="A23" s="168">
        <v>14</v>
      </c>
      <c r="B23" s="169" t="s">
        <v>112</v>
      </c>
      <c r="C23" s="170" t="s">
        <v>113</v>
      </c>
      <c r="D23" s="171" t="s">
        <v>84</v>
      </c>
      <c r="E23" s="172">
        <v>1</v>
      </c>
      <c r="F23" s="172">
        <v>0</v>
      </c>
      <c r="G23" s="173">
        <f t="shared" si="6"/>
        <v>0</v>
      </c>
      <c r="O23" s="167">
        <v>2</v>
      </c>
      <c r="AA23" s="145">
        <v>12</v>
      </c>
      <c r="AB23" s="145">
        <v>0</v>
      </c>
      <c r="AC23" s="145">
        <v>14</v>
      </c>
      <c r="AZ23" s="145">
        <v>4</v>
      </c>
      <c r="BA23" s="145">
        <f t="shared" si="7"/>
        <v>0</v>
      </c>
      <c r="BB23" s="145">
        <f t="shared" si="8"/>
        <v>0</v>
      </c>
      <c r="BC23" s="145">
        <f t="shared" si="9"/>
        <v>0</v>
      </c>
      <c r="BD23" s="145">
        <f t="shared" si="10"/>
        <v>0</v>
      </c>
      <c r="BE23" s="145">
        <f t="shared" si="11"/>
        <v>0</v>
      </c>
      <c r="CA23" s="174">
        <v>12</v>
      </c>
      <c r="CB23" s="174">
        <v>0</v>
      </c>
      <c r="CZ23" s="145">
        <v>0</v>
      </c>
    </row>
    <row r="24" spans="1:104" ht="12.75">
      <c r="A24" s="168">
        <v>15</v>
      </c>
      <c r="B24" s="169" t="s">
        <v>114</v>
      </c>
      <c r="C24" s="170" t="s">
        <v>115</v>
      </c>
      <c r="D24" s="171" t="s">
        <v>84</v>
      </c>
      <c r="E24" s="172">
        <v>1</v>
      </c>
      <c r="F24" s="172">
        <v>0</v>
      </c>
      <c r="G24" s="173">
        <f t="shared" si="6"/>
        <v>0</v>
      </c>
      <c r="O24" s="167">
        <v>2</v>
      </c>
      <c r="AA24" s="145">
        <v>12</v>
      </c>
      <c r="AB24" s="145">
        <v>0</v>
      </c>
      <c r="AC24" s="145">
        <v>15</v>
      </c>
      <c r="AZ24" s="145">
        <v>4</v>
      </c>
      <c r="BA24" s="145">
        <f t="shared" si="7"/>
        <v>0</v>
      </c>
      <c r="BB24" s="145">
        <f t="shared" si="8"/>
        <v>0</v>
      </c>
      <c r="BC24" s="145">
        <f t="shared" si="9"/>
        <v>0</v>
      </c>
      <c r="BD24" s="145">
        <f t="shared" si="10"/>
        <v>0</v>
      </c>
      <c r="BE24" s="145">
        <f t="shared" si="11"/>
        <v>0</v>
      </c>
      <c r="CA24" s="174">
        <v>12</v>
      </c>
      <c r="CB24" s="174">
        <v>0</v>
      </c>
      <c r="CZ24" s="145">
        <v>0</v>
      </c>
    </row>
    <row r="25" spans="1:104" ht="12.75">
      <c r="A25" s="168">
        <v>16</v>
      </c>
      <c r="B25" s="169" t="s">
        <v>116</v>
      </c>
      <c r="C25" s="170" t="s">
        <v>117</v>
      </c>
      <c r="D25" s="171" t="s">
        <v>84</v>
      </c>
      <c r="E25" s="172">
        <v>60</v>
      </c>
      <c r="F25" s="172">
        <v>0</v>
      </c>
      <c r="G25" s="173">
        <f t="shared" si="6"/>
        <v>0</v>
      </c>
      <c r="O25" s="167">
        <v>2</v>
      </c>
      <c r="AA25" s="145">
        <v>12</v>
      </c>
      <c r="AB25" s="145">
        <v>0</v>
      </c>
      <c r="AC25" s="145">
        <v>16</v>
      </c>
      <c r="AZ25" s="145">
        <v>4</v>
      </c>
      <c r="BA25" s="145">
        <f t="shared" si="7"/>
        <v>0</v>
      </c>
      <c r="BB25" s="145">
        <f t="shared" si="8"/>
        <v>0</v>
      </c>
      <c r="BC25" s="145">
        <f t="shared" si="9"/>
        <v>0</v>
      </c>
      <c r="BD25" s="145">
        <f t="shared" si="10"/>
        <v>0</v>
      </c>
      <c r="BE25" s="145">
        <f t="shared" si="11"/>
        <v>0</v>
      </c>
      <c r="CA25" s="174">
        <v>12</v>
      </c>
      <c r="CB25" s="174">
        <v>0</v>
      </c>
      <c r="CZ25" s="145">
        <v>0</v>
      </c>
    </row>
    <row r="26" spans="1:104" ht="12.75">
      <c r="A26" s="168">
        <v>17</v>
      </c>
      <c r="B26" s="169" t="s">
        <v>118</v>
      </c>
      <c r="C26" s="170" t="s">
        <v>119</v>
      </c>
      <c r="D26" s="171" t="s">
        <v>120</v>
      </c>
      <c r="E26" s="172">
        <v>1</v>
      </c>
      <c r="F26" s="172">
        <v>0</v>
      </c>
      <c r="G26" s="173">
        <f t="shared" si="6"/>
        <v>0</v>
      </c>
      <c r="O26" s="167">
        <v>2</v>
      </c>
      <c r="AA26" s="145">
        <v>12</v>
      </c>
      <c r="AB26" s="145">
        <v>0</v>
      </c>
      <c r="AC26" s="145">
        <v>17</v>
      </c>
      <c r="AZ26" s="145">
        <v>4</v>
      </c>
      <c r="BA26" s="145">
        <f t="shared" si="7"/>
        <v>0</v>
      </c>
      <c r="BB26" s="145">
        <f t="shared" si="8"/>
        <v>0</v>
      </c>
      <c r="BC26" s="145">
        <f t="shared" si="9"/>
        <v>0</v>
      </c>
      <c r="BD26" s="145">
        <f t="shared" si="10"/>
        <v>0</v>
      </c>
      <c r="BE26" s="145">
        <f t="shared" si="11"/>
        <v>0</v>
      </c>
      <c r="CA26" s="174">
        <v>12</v>
      </c>
      <c r="CB26" s="174">
        <v>0</v>
      </c>
      <c r="CZ26" s="145">
        <v>0</v>
      </c>
    </row>
    <row r="27" spans="1:104" ht="12.75">
      <c r="A27" s="168">
        <v>18</v>
      </c>
      <c r="B27" s="169" t="s">
        <v>121</v>
      </c>
      <c r="C27" s="170" t="s">
        <v>122</v>
      </c>
      <c r="D27" s="171" t="s">
        <v>120</v>
      </c>
      <c r="E27" s="172">
        <v>1</v>
      </c>
      <c r="F27" s="172">
        <v>0</v>
      </c>
      <c r="G27" s="173">
        <f t="shared" si="6"/>
        <v>0</v>
      </c>
      <c r="O27" s="167">
        <v>2</v>
      </c>
      <c r="AA27" s="145">
        <v>12</v>
      </c>
      <c r="AB27" s="145">
        <v>0</v>
      </c>
      <c r="AC27" s="145">
        <v>18</v>
      </c>
      <c r="AZ27" s="145">
        <v>4</v>
      </c>
      <c r="BA27" s="145">
        <f t="shared" si="7"/>
        <v>0</v>
      </c>
      <c r="BB27" s="145">
        <f t="shared" si="8"/>
        <v>0</v>
      </c>
      <c r="BC27" s="145">
        <f t="shared" si="9"/>
        <v>0</v>
      </c>
      <c r="BD27" s="145">
        <f t="shared" si="10"/>
        <v>0</v>
      </c>
      <c r="BE27" s="145">
        <f t="shared" si="11"/>
        <v>0</v>
      </c>
      <c r="CA27" s="174">
        <v>12</v>
      </c>
      <c r="CB27" s="174">
        <v>0</v>
      </c>
      <c r="CZ27" s="145">
        <v>0</v>
      </c>
    </row>
    <row r="28" spans="1:104" ht="12.75">
      <c r="A28" s="168">
        <v>19</v>
      </c>
      <c r="B28" s="169" t="s">
        <v>123</v>
      </c>
      <c r="C28" s="170" t="s">
        <v>124</v>
      </c>
      <c r="D28" s="171" t="s">
        <v>120</v>
      </c>
      <c r="E28" s="172">
        <v>1</v>
      </c>
      <c r="F28" s="172">
        <v>0</v>
      </c>
      <c r="G28" s="173">
        <f t="shared" si="6"/>
        <v>0</v>
      </c>
      <c r="O28" s="167">
        <v>2</v>
      </c>
      <c r="AA28" s="145">
        <v>12</v>
      </c>
      <c r="AB28" s="145">
        <v>0</v>
      </c>
      <c r="AC28" s="145">
        <v>19</v>
      </c>
      <c r="AZ28" s="145">
        <v>4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12</v>
      </c>
      <c r="CB28" s="174">
        <v>0</v>
      </c>
      <c r="CZ28" s="145">
        <v>0</v>
      </c>
    </row>
    <row r="29" spans="1:57" ht="12.75">
      <c r="A29" s="175"/>
      <c r="B29" s="176" t="s">
        <v>74</v>
      </c>
      <c r="C29" s="177" t="str">
        <f>CONCATENATE(B18," ",C18)</f>
        <v>M22.2 Montáž sdělovací a zabezp. techniky - montáž</v>
      </c>
      <c r="D29" s="178"/>
      <c r="E29" s="179"/>
      <c r="F29" s="180"/>
      <c r="G29" s="181">
        <f>SUM(G18:G28)</f>
        <v>0</v>
      </c>
      <c r="O29" s="167">
        <v>4</v>
      </c>
      <c r="BA29" s="182">
        <f>SUM(BA18:BA28)</f>
        <v>0</v>
      </c>
      <c r="BB29" s="182">
        <f>SUM(BB18:BB28)</f>
        <v>0</v>
      </c>
      <c r="BC29" s="182">
        <f>SUM(BC18:BC28)</f>
        <v>0</v>
      </c>
      <c r="BD29" s="182">
        <f>SUM(BD18:BD28)</f>
        <v>0</v>
      </c>
      <c r="BE29" s="182">
        <f>SUM(BE18:BE28)</f>
        <v>0</v>
      </c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spans="1:7" ht="12.75">
      <c r="A53" s="183"/>
      <c r="B53" s="183"/>
      <c r="C53" s="183"/>
      <c r="D53" s="183"/>
      <c r="E53" s="183"/>
      <c r="F53" s="183"/>
      <c r="G53" s="183"/>
    </row>
    <row r="54" spans="1:7" ht="12.75">
      <c r="A54" s="183"/>
      <c r="B54" s="183"/>
      <c r="C54" s="183"/>
      <c r="D54" s="183"/>
      <c r="E54" s="183"/>
      <c r="F54" s="183"/>
      <c r="G54" s="183"/>
    </row>
    <row r="55" spans="1:7" ht="12.75">
      <c r="A55" s="183"/>
      <c r="B55" s="183"/>
      <c r="C55" s="183"/>
      <c r="D55" s="183"/>
      <c r="E55" s="183"/>
      <c r="F55" s="183"/>
      <c r="G55" s="183"/>
    </row>
    <row r="56" spans="1:7" ht="12.75">
      <c r="A56" s="183"/>
      <c r="B56" s="183"/>
      <c r="C56" s="183"/>
      <c r="D56" s="183"/>
      <c r="E56" s="183"/>
      <c r="F56" s="183"/>
      <c r="G56" s="183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spans="1:2" ht="12.75">
      <c r="A88" s="184"/>
      <c r="B88" s="184"/>
    </row>
    <row r="89" spans="1:7" ht="12.75">
      <c r="A89" s="183"/>
      <c r="B89" s="183"/>
      <c r="C89" s="186"/>
      <c r="D89" s="186"/>
      <c r="E89" s="187"/>
      <c r="F89" s="186"/>
      <c r="G89" s="188"/>
    </row>
    <row r="90" spans="1:7" ht="12.75">
      <c r="A90" s="189"/>
      <c r="B90" s="189"/>
      <c r="C90" s="183"/>
      <c r="D90" s="183"/>
      <c r="E90" s="190"/>
      <c r="F90" s="183"/>
      <c r="G90" s="183"/>
    </row>
    <row r="91" spans="1:7" ht="12.75">
      <c r="A91" s="183"/>
      <c r="B91" s="183"/>
      <c r="C91" s="183"/>
      <c r="D91" s="183"/>
      <c r="E91" s="190"/>
      <c r="F91" s="183"/>
      <c r="G91" s="183"/>
    </row>
    <row r="92" spans="1:7" ht="12.75">
      <c r="A92" s="183"/>
      <c r="B92" s="183"/>
      <c r="C92" s="183"/>
      <c r="D92" s="183"/>
      <c r="E92" s="190"/>
      <c r="F92" s="183"/>
      <c r="G92" s="183"/>
    </row>
    <row r="93" spans="1:7" ht="12.75">
      <c r="A93" s="183"/>
      <c r="B93" s="183"/>
      <c r="C93" s="183"/>
      <c r="D93" s="183"/>
      <c r="E93" s="190"/>
      <c r="F93" s="183"/>
      <c r="G93" s="183"/>
    </row>
    <row r="94" spans="1:7" ht="12.75">
      <c r="A94" s="183"/>
      <c r="B94" s="183"/>
      <c r="C94" s="183"/>
      <c r="D94" s="183"/>
      <c r="E94" s="190"/>
      <c r="F94" s="183"/>
      <c r="G94" s="183"/>
    </row>
    <row r="95" spans="1:7" ht="12.75">
      <c r="A95" s="183"/>
      <c r="B95" s="183"/>
      <c r="C95" s="183"/>
      <c r="D95" s="183"/>
      <c r="E95" s="190"/>
      <c r="F95" s="183"/>
      <c r="G95" s="183"/>
    </row>
    <row r="96" spans="1:7" ht="12.75">
      <c r="A96" s="183"/>
      <c r="B96" s="183"/>
      <c r="C96" s="183"/>
      <c r="D96" s="183"/>
      <c r="E96" s="190"/>
      <c r="F96" s="183"/>
      <c r="G96" s="183"/>
    </row>
    <row r="97" spans="1:7" ht="12.75">
      <c r="A97" s="183"/>
      <c r="B97" s="183"/>
      <c r="C97" s="183"/>
      <c r="D97" s="183"/>
      <c r="E97" s="190"/>
      <c r="F97" s="183"/>
      <c r="G97" s="183"/>
    </row>
    <row r="98" spans="1:7" ht="12.75">
      <c r="A98" s="183"/>
      <c r="B98" s="183"/>
      <c r="C98" s="183"/>
      <c r="D98" s="183"/>
      <c r="E98" s="190"/>
      <c r="F98" s="183"/>
      <c r="G98" s="183"/>
    </row>
    <row r="99" spans="1:7" ht="12.75">
      <c r="A99" s="183"/>
      <c r="B99" s="183"/>
      <c r="C99" s="183"/>
      <c r="D99" s="183"/>
      <c r="E99" s="190"/>
      <c r="F99" s="183"/>
      <c r="G99" s="183"/>
    </row>
    <row r="100" spans="1:7" ht="12.75">
      <c r="A100" s="183"/>
      <c r="B100" s="183"/>
      <c r="C100" s="183"/>
      <c r="D100" s="183"/>
      <c r="E100" s="190"/>
      <c r="F100" s="183"/>
      <c r="G100" s="183"/>
    </row>
    <row r="101" spans="1:7" ht="12.75">
      <c r="A101" s="183"/>
      <c r="B101" s="183"/>
      <c r="C101" s="183"/>
      <c r="D101" s="183"/>
      <c r="E101" s="190"/>
      <c r="F101" s="183"/>
      <c r="G101" s="183"/>
    </row>
    <row r="102" spans="1:7" ht="12.75">
      <c r="A102" s="183"/>
      <c r="B102" s="183"/>
      <c r="C102" s="183"/>
      <c r="D102" s="183"/>
      <c r="E102" s="190"/>
      <c r="F102" s="183"/>
      <c r="G102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Marie Pešáková</cp:lastModifiedBy>
  <dcterms:created xsi:type="dcterms:W3CDTF">2016-04-13T13:21:06Z</dcterms:created>
  <dcterms:modified xsi:type="dcterms:W3CDTF">2016-04-18T09:13:52Z</dcterms:modified>
  <cp:category/>
  <cp:version/>
  <cp:contentType/>
  <cp:contentStatus/>
</cp:coreProperties>
</file>