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" sheetId="11" r:id="rId5"/>
    <sheet name="1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 1 Pol'!$A$1:$I$92</definedName>
    <definedName name="_xlnm.Print_Area" localSheetId="4">'Rekapitulace Objekt 1'!$A$1:$H$48</definedName>
    <definedName name="_xlnm.Print_Area" localSheetId="1">Stavba!$A$1:$J$61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60" i="1"/>
  <c r="J58"/>
  <c r="J56"/>
  <c r="J55"/>
  <c r="J46"/>
  <c r="D48" i="11"/>
  <c r="H47"/>
  <c r="H45"/>
  <c r="H44"/>
  <c r="H43"/>
  <c r="H42"/>
  <c r="H38"/>
  <c r="H37"/>
  <c r="BC28"/>
  <c r="AO94" i="12"/>
  <c r="P18" i="11" s="1"/>
  <c r="H24" s="1"/>
  <c r="G9" i="12"/>
  <c r="F8" s="1"/>
  <c r="J43" i="1" s="1"/>
  <c r="G10" i="12"/>
  <c r="G11"/>
  <c r="G12"/>
  <c r="G13"/>
  <c r="G14"/>
  <c r="G15"/>
  <c r="G17"/>
  <c r="G18"/>
  <c r="G19"/>
  <c r="G20"/>
  <c r="G21"/>
  <c r="F16" s="1"/>
  <c r="F22"/>
  <c r="J45" i="1" s="1"/>
  <c r="G23" i="12"/>
  <c r="F24"/>
  <c r="H33" i="11" s="1"/>
  <c r="G25" i="12"/>
  <c r="G27"/>
  <c r="F26" s="1"/>
  <c r="J47" i="1" s="1"/>
  <c r="G28" i="12"/>
  <c r="G29"/>
  <c r="G31"/>
  <c r="F30" s="1"/>
  <c r="H35" i="11" s="1"/>
  <c r="G32" i="12"/>
  <c r="G33"/>
  <c r="G34"/>
  <c r="G35"/>
  <c r="G36"/>
  <c r="G37"/>
  <c r="G38"/>
  <c r="G39"/>
  <c r="G40"/>
  <c r="G41"/>
  <c r="G43"/>
  <c r="F42" s="1"/>
  <c r="H36" i="11" s="1"/>
  <c r="F44" i="12"/>
  <c r="J50" i="1" s="1"/>
  <c r="G45" i="12"/>
  <c r="G47"/>
  <c r="F46" s="1"/>
  <c r="J51" i="1" s="1"/>
  <c r="G49" i="12"/>
  <c r="F48" s="1"/>
  <c r="G51"/>
  <c r="G52"/>
  <c r="F50" s="1"/>
  <c r="G53"/>
  <c r="G54"/>
  <c r="G55"/>
  <c r="G57"/>
  <c r="G58"/>
  <c r="G59"/>
  <c r="G60"/>
  <c r="G61"/>
  <c r="G62"/>
  <c r="G63"/>
  <c r="G64"/>
  <c r="G66"/>
  <c r="F65" s="1"/>
  <c r="G67"/>
  <c r="G68"/>
  <c r="G69"/>
  <c r="G70"/>
  <c r="G72"/>
  <c r="F71" s="1"/>
  <c r="G73"/>
  <c r="G74"/>
  <c r="G75"/>
  <c r="F76"/>
  <c r="J57" i="1" s="1"/>
  <c r="G77" i="12"/>
  <c r="G78"/>
  <c r="F79"/>
  <c r="G80"/>
  <c r="G82"/>
  <c r="G83"/>
  <c r="G84"/>
  <c r="G85"/>
  <c r="G86"/>
  <c r="G87"/>
  <c r="G88"/>
  <c r="F89"/>
  <c r="G90"/>
  <c r="G91"/>
  <c r="D19" i="11"/>
  <c r="B7"/>
  <c r="B6"/>
  <c r="C1"/>
  <c r="B1"/>
  <c r="B1" i="9"/>
  <c r="C1"/>
  <c r="B7"/>
  <c r="B6"/>
  <c r="H39" i="11" l="1"/>
  <c r="J52" i="1"/>
  <c r="H40" i="11"/>
  <c r="J53" i="1"/>
  <c r="J44"/>
  <c r="H31" i="11"/>
  <c r="G93" i="12"/>
  <c r="H18" i="11" s="1"/>
  <c r="H19" s="1"/>
  <c r="J23" i="1" s="1"/>
  <c r="J24" s="1"/>
  <c r="J49"/>
  <c r="J48"/>
  <c r="H34" i="11"/>
  <c r="H32"/>
  <c r="H30"/>
  <c r="AN94" i="12"/>
  <c r="O18" i="11" s="1"/>
  <c r="H22" s="1"/>
  <c r="H23" s="1"/>
  <c r="F56" i="12"/>
  <c r="F81"/>
  <c r="P21" i="11"/>
  <c r="P23" i="1" s="1"/>
  <c r="J29" s="1"/>
  <c r="J30" s="1"/>
  <c r="H25" i="11"/>
  <c r="J61" i="1" l="1"/>
  <c r="H46" i="11"/>
  <c r="H48" s="1"/>
  <c r="J59" i="1"/>
  <c r="H41" i="11"/>
  <c r="J54" i="1"/>
  <c r="O21" i="11"/>
  <c r="O23" i="1" s="1"/>
  <c r="J27" s="1"/>
  <c r="J28" s="1"/>
  <c r="J31" s="1"/>
  <c r="H26" i="11"/>
</calcChain>
</file>

<file path=xl/sharedStrings.xml><?xml version="1.0" encoding="utf-8"?>
<sst xmlns="http://schemas.openxmlformats.org/spreadsheetml/2006/main" count="597" uniqueCount="253">
  <si>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</si>
  <si>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</si>
  <si>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</si>
  <si>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</si>
  <si>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</si>
  <si>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</si>
  <si>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</si>
  <si>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</si>
  <si>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</si>
  <si>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</si>
  <si>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</si>
  <si>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</si>
  <si>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</si>
  <si>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</si>
  <si>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</si>
  <si>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</si>
  <si>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</si>
  <si>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</si>
  <si>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</si>
  <si>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</si>
  <si>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</si>
  <si>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</si>
  <si>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</si>
  <si>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</si>
  <si>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</si>
  <si>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</si>
  <si>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</si>
  <si>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</si>
  <si>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</si>
  <si>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</si>
  <si>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</si>
  <si>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</si>
  <si>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</si>
  <si>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</si>
  <si>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</si>
  <si>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</si>
  <si>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</si>
  <si>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</si>
  <si>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</si>
  <si>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</si>
  <si>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2016/24</t>
  </si>
  <si>
    <t>KŘENOVÁ 150/45, Brno</t>
  </si>
  <si>
    <t>Stavební objekt</t>
  </si>
  <si>
    <t>1</t>
  </si>
  <si>
    <t>Oprava koupelny v bytě č. 2, 2.NP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</si>
  <si>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</si>
  <si>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</si>
  <si>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</si>
  <si>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</si>
  <si>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</si>
  <si>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</si>
  <si>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</si>
  <si>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</si>
  <si>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</si>
  <si>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</si>
  <si>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</si>
  <si>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</si>
  <si>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</si>
  <si>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</si>
  <si>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</si>
  <si>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</si>
  <si>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</si>
  <si>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</si>
  <si>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</si>
  <si>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</si>
  <si>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</si>
  <si>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</si>
  <si>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</si>
  <si>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</si>
  <si>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</si>
  <si>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</si>
  <si>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</si>
  <si>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</si>
  <si>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</si>
  <si>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</si>
  <si>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</si>
  <si>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</si>
  <si>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</si>
  <si>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</si>
  <si>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</si>
  <si>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</si>
  <si>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</si>
  <si>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</si>
  <si>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</si>
  <si>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</si>
  <si>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</si>
  <si>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</si>
  <si>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</si>
  <si>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</si>
  <si>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VN</t>
  </si>
  <si>
    <t>Vedlejší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</si>
  <si>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</si>
  <si>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</si>
  <si>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</si>
  <si>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</si>
  <si>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</si>
  <si>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</si>
  <si>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Oprava koupelny a WC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</si>
  <si>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</si>
  <si>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</si>
  <si>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</si>
  <si>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</si>
  <si>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</si>
  <si>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</si>
  <si>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</si>
  <si>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</si>
  <si>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</si>
  <si>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</si>
  <si>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317121047RT2</t>
  </si>
  <si>
    <t>Překlad nenosný porobeton, světlost otv. do 105 cm, překlad nenosný NEP 10 P4,4 124 x 24,9 x 10 cm</t>
  </si>
  <si>
    <t>kus</t>
  </si>
  <si>
    <t>Vlastní</t>
  </si>
  <si>
    <t>POL_NEZ</t>
  </si>
  <si>
    <t>342255024R00</t>
  </si>
  <si>
    <t>Příčky z desek Ytong tl. 10 cm</t>
  </si>
  <si>
    <t>m2</t>
  </si>
  <si>
    <t>342948111R00</t>
  </si>
  <si>
    <t>Ukotvení příček k cihel.konstr. kotvami na hmožd.</t>
  </si>
  <si>
    <t>m</t>
  </si>
  <si>
    <t>342266111RU9</t>
  </si>
  <si>
    <t>Obklad stěn sádrokartonem na ocelovou konstrukci, desky standard impreg. tl. 12,5 mm, bez izolace</t>
  </si>
  <si>
    <t>342266998R00</t>
  </si>
  <si>
    <t>Příplatek pro obklad za plochu do 5 m2</t>
  </si>
  <si>
    <t>342264051RT3</t>
  </si>
  <si>
    <t>Podhled sádrokartonový na zavěšenou ocel. konstr., desky standard impreg. tl. 12,5 mm, bez izolace</t>
  </si>
  <si>
    <t>342264098R00</t>
  </si>
  <si>
    <t>Příplatek k podhledu sádrokart. za plochu do 10 m2</t>
  </si>
  <si>
    <t>602011131R00</t>
  </si>
  <si>
    <t>Omítka jednovrstvá Cemix 073/20 ručně</t>
  </si>
  <si>
    <t>611421331RT2</t>
  </si>
  <si>
    <t>Oprava váp.omítek stropů do 30% plochy - štukových, s použitím suché maltové směsi</t>
  </si>
  <si>
    <t>612409991RT2</t>
  </si>
  <si>
    <t>Začištění omítek kolem oken,dveří apod., s použitím suché maltové směsi</t>
  </si>
  <si>
    <t>612421431RT2</t>
  </si>
  <si>
    <t>Oprava vápen.omítek stěn do 50 % pl. - štukových, s použitím suché maltové směsi</t>
  </si>
  <si>
    <t>612481211RT2</t>
  </si>
  <si>
    <t>Montáž výztužné sítě (perlinky) do stěrky-stěny, včetně výztužné sítě a stěrkového tmelu Baumit</t>
  </si>
  <si>
    <t>632411104R00</t>
  </si>
  <si>
    <t>Vyrovnávací stěrka Cemix 050, ruční zprac. tl.4 mm</t>
  </si>
  <si>
    <t>941955001R00</t>
  </si>
  <si>
    <t>Lešení lehké pomocné, výška podlahy do 1,2 m</t>
  </si>
  <si>
    <t>9501</t>
  </si>
  <si>
    <t>Zednické výpomoci pro řemesla</t>
  </si>
  <si>
    <t>soubor</t>
  </si>
  <si>
    <t>9502</t>
  </si>
  <si>
    <t>Průběžný úklid stavby</t>
  </si>
  <si>
    <t>9503</t>
  </si>
  <si>
    <t>Závěrečný úklid stavby</t>
  </si>
  <si>
    <t>965081713R00</t>
  </si>
  <si>
    <t>Bourání dlaždic keramických tl. 1 cm, nad 1 m2</t>
  </si>
  <si>
    <t>978011141R00</t>
  </si>
  <si>
    <t>Otlučení omítek vnitřních vápenných stropů do 30 %</t>
  </si>
  <si>
    <t>978013161R00</t>
  </si>
  <si>
    <t>Otlučení omítek vnitřních stěn v rozsahu do 50 %</t>
  </si>
  <si>
    <t>978059521R00</t>
  </si>
  <si>
    <t>Odsekání vnitřních obkladů stěn do 2 m2</t>
  </si>
  <si>
    <t>725610810R00</t>
  </si>
  <si>
    <t>Demontáž plynového sporáku</t>
  </si>
  <si>
    <t>766812840R00</t>
  </si>
  <si>
    <t>Demontáž kuchyňských linek do 2,1 m</t>
  </si>
  <si>
    <t>9601</t>
  </si>
  <si>
    <t>Demontáž stávajících dřevěných stěn, podhledů, obkladů a konstrukcí</t>
  </si>
  <si>
    <t>9602</t>
  </si>
  <si>
    <t>Demontáže stávajících rozvodů ZTI, elektro, plynoinstalace vč. likvidace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</si>
  <si>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</si>
  <si>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</si>
  <si>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</si>
  <si>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</si>
  <si>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</si>
  <si>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</si>
  <si>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999281111R00</t>
  </si>
  <si>
    <t>Přesun hmot pro opravy a údržbu do výšky 25 m</t>
  </si>
  <si>
    <t>t</t>
  </si>
  <si>
    <t>711210020RA0</t>
  </si>
  <si>
    <t>Stěrka hydroizolační těsnicí hmotou</t>
  </si>
  <si>
    <t>72001</t>
  </si>
  <si>
    <t>72301</t>
  </si>
  <si>
    <t>725100001RA0</t>
  </si>
  <si>
    <t>Umyvadlo, baterie, zápachová uzávěrka</t>
  </si>
  <si>
    <t>725100004RAX</t>
  </si>
  <si>
    <t>Sprchový kout, baterie, vanička</t>
  </si>
  <si>
    <t>725100006RA0</t>
  </si>
  <si>
    <t>Klozet kombi</t>
  </si>
  <si>
    <t>725100008RA0</t>
  </si>
  <si>
    <t>Ohřívač vody elektrický</t>
  </si>
  <si>
    <t>998725202R00</t>
  </si>
  <si>
    <t>Přesun hmot pro zařizovací předměty, výšky do 12 m</t>
  </si>
  <si>
    <t>766670011R00</t>
  </si>
  <si>
    <t>Montáž obložkové zárubně a dřevěného křídla dveří</t>
  </si>
  <si>
    <t>766670021R00</t>
  </si>
  <si>
    <t>Montáž kliky a štítku</t>
  </si>
  <si>
    <t>54914620R</t>
  </si>
  <si>
    <t>Dveřní kování PRAKTIK klíč Cr</t>
  </si>
  <si>
    <t>611601202R</t>
  </si>
  <si>
    <t>Dveře vnitřní CPL 0,2 KLASIK plné 1kř. 70x197 cm, 16 dekorů</t>
  </si>
  <si>
    <t>611601203R</t>
  </si>
  <si>
    <t>Dveře vnitřní CPL 0,2 KLASIK plné 1kř. 80x197 cm, 16 dekorů</t>
  </si>
  <si>
    <t>61181501R</t>
  </si>
  <si>
    <t>Zárubeň obložková NORMAL š. 70cm/st.  6-17cm fólie, bílá, dub, buk, třešeň, javor, ořech AM</t>
  </si>
  <si>
    <t>61181502R</t>
  </si>
  <si>
    <t>Zárubeň obložková NORMAL š. 80cm/st.  6-17cm fólie, bílá, dub, buk, třešeň, javor, ořech AM</t>
  </si>
  <si>
    <t>998766202R00</t>
  </si>
  <si>
    <t>Přesun hmot pro truhlářské konstr., výšky do 12 m</t>
  </si>
  <si>
    <t>771475014R00</t>
  </si>
  <si>
    <t>Obklad soklíků keram.rovných, tmel,výška 10 cm</t>
  </si>
  <si>
    <t>771479001R00</t>
  </si>
  <si>
    <t>Řezání dlaždic keramických pro soklíky</t>
  </si>
  <si>
    <t>771575109RT6</t>
  </si>
  <si>
    <t>Montáž podlah keram.,hladké, tmel, 30x30 cm, Keraflex (lepidlo), Ultracolor plus (spár.hmota)</t>
  </si>
  <si>
    <t>59764210R</t>
  </si>
  <si>
    <t>Dlažba hladká protiskl. 300x300x9 mm, dlažba v ceně 350,- Kč/m2</t>
  </si>
  <si>
    <t>998771202R00</t>
  </si>
  <si>
    <t>Přesun hmot pro podlahy z dlaždic, výšky do 12 m</t>
  </si>
  <si>
    <t>781475115RT6</t>
  </si>
  <si>
    <t>Obklad vnitřní stěn keramický, do tmele, 25x25 cm, Adesilex P9 (lepidlo),Ultracolor plus (spár.hmota)</t>
  </si>
  <si>
    <t>781479711R00</t>
  </si>
  <si>
    <t>Příplatek k obkladu stěn keram.,za plochu do 10 m2</t>
  </si>
  <si>
    <t>597813663R</t>
  </si>
  <si>
    <t>Obkládačka keramická 20x25 cm, obklad v ceně 350,- Kč/m2</t>
  </si>
  <si>
    <t>998781202R00</t>
  </si>
  <si>
    <t>Přesun hmot pro obklady keramické, výšky do 12 m</t>
  </si>
  <si>
    <t>784450010RAB</t>
  </si>
  <si>
    <t>Malba z malíř. směsí jednobarevná s bílým stropem, dvojnásobná Primalex</t>
  </si>
  <si>
    <t>784900010RAB</t>
  </si>
  <si>
    <t>Odstranění stávajících maleb, oškrábáním</t>
  </si>
  <si>
    <t>2101</t>
  </si>
  <si>
    <t>979087212R00</t>
  </si>
  <si>
    <t>Nakládání suti na dopravní prostředky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</si>
  <si>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</si>
  <si>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</si>
  <si>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</si>
  <si>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</si>
  <si>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</si>
  <si>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</si>
  <si>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</si>
  <si>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</si>
  <si>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</si>
  <si>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</si>
  <si>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</si>
  <si>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 - DUFONEV Brno</t>
  </si>
  <si>
    <t>005122 R</t>
  </si>
  <si>
    <t>Provozní vlivy</t>
  </si>
  <si>
    <t>Soubor</t>
  </si>
  <si>
    <t>005122010R</t>
  </si>
  <si>
    <t>Provoz objednatele</t>
  </si>
  <si>
    <t>Celkem za objekt</t>
  </si>
  <si>
    <t/>
  </si>
  <si>
    <t>Rekapitulace soupisu</t>
  </si>
  <si>
    <t>Stavební díl</t>
  </si>
  <si>
    <t>Celkem soupis</t>
  </si>
  <si>
    <t>Plynoinstalace vč. vysekání a zapravení drážek</t>
  </si>
  <si>
    <t>Elektroinstalace vč. vysekání a zapravení drážek, zřízení nuceného odvětrání a revize</t>
  </si>
  <si>
    <t>Nové rozvody ZTI, koupelna a kuchyň vč. vysekání a zapravení drážek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</si>
</sst>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08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1" xfId="0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9" xfId="0" applyNumberFormat="1" applyFont="1" applyBorder="1" applyAlignment="1">
      <alignment horizontal="left" vertical="top" wrapText="1"/>
    </xf>
    <xf numFmtId="0" fontId="18" fillId="0" borderId="56" xfId="0" applyFont="1" applyBorder="1" applyAlignment="1">
      <alignment horizontal="center" vertical="top" shrinkToFit="1"/>
    </xf>
    <xf numFmtId="165" fontId="18" fillId="0" borderId="79" xfId="0" applyNumberFormat="1" applyFont="1" applyBorder="1" applyAlignment="1">
      <alignment vertical="top" shrinkToFit="1"/>
    </xf>
    <xf numFmtId="4" fontId="18" fillId="5" borderId="79" xfId="0" applyNumberFormat="1" applyFont="1" applyFill="1" applyBorder="1" applyAlignment="1" applyProtection="1">
      <alignment vertical="top" shrinkToFit="1"/>
      <protection locked="0"/>
    </xf>
    <xf numFmtId="4" fontId="18" fillId="0" borderId="79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67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69"/>
      <c r="C5" s="269"/>
      <c r="D5" s="269"/>
      <c r="E5" s="269"/>
      <c r="F5" s="269"/>
      <c r="G5" s="270"/>
      <c r="H5" s="15"/>
    </row>
    <row r="6" spans="1:8">
      <c r="A6" s="20" t="s">
        <v>6</v>
      </c>
      <c r="B6" s="271"/>
      <c r="C6" s="271"/>
      <c r="D6" s="271"/>
      <c r="E6" s="271"/>
      <c r="F6" s="271"/>
      <c r="G6" s="272"/>
      <c r="H6" s="15"/>
    </row>
    <row r="7" spans="1:8">
      <c r="A7" s="20" t="s">
        <v>7</v>
      </c>
      <c r="B7" s="271"/>
      <c r="C7" s="271"/>
      <c r="D7" s="271"/>
      <c r="E7" s="271"/>
      <c r="F7" s="271"/>
      <c r="G7" s="272"/>
      <c r="H7" s="15"/>
    </row>
    <row r="8" spans="1:8">
      <c r="A8" s="20" t="s">
        <v>8</v>
      </c>
      <c r="B8" s="271"/>
      <c r="C8" s="271"/>
      <c r="D8" s="271"/>
      <c r="E8" s="271"/>
      <c r="F8" s="271"/>
      <c r="G8" s="272"/>
      <c r="H8" s="15"/>
    </row>
    <row r="9" spans="1:8">
      <c r="A9" s="20" t="s">
        <v>9</v>
      </c>
      <c r="B9" s="271"/>
      <c r="C9" s="271"/>
      <c r="D9" s="271"/>
      <c r="E9" s="271"/>
      <c r="F9" s="271"/>
      <c r="G9" s="272"/>
      <c r="H9" s="15"/>
    </row>
    <row r="10" spans="1:8">
      <c r="A10" s="20" t="s">
        <v>10</v>
      </c>
      <c r="B10" s="271"/>
      <c r="C10" s="271"/>
      <c r="D10" s="271"/>
      <c r="E10" s="271"/>
      <c r="F10" s="271"/>
      <c r="G10" s="272"/>
      <c r="H10" s="15"/>
    </row>
    <row r="11" spans="1:8">
      <c r="A11" s="20" t="s">
        <v>11</v>
      </c>
      <c r="B11" s="261"/>
      <c r="C11" s="261"/>
      <c r="D11" s="261"/>
      <c r="E11" s="261"/>
      <c r="F11" s="261"/>
      <c r="G11" s="262"/>
      <c r="H11" s="15"/>
    </row>
    <row r="12" spans="1:8">
      <c r="A12" s="20" t="s">
        <v>12</v>
      </c>
      <c r="B12" s="263"/>
      <c r="C12" s="264"/>
      <c r="D12" s="264"/>
      <c r="E12" s="264"/>
      <c r="F12" s="264"/>
      <c r="G12" s="265"/>
      <c r="H12" s="15"/>
    </row>
    <row r="13" spans="1:8" ht="13.5" thickBot="1">
      <c r="A13" s="21" t="s">
        <v>13</v>
      </c>
      <c r="B13" s="266"/>
      <c r="C13" s="266"/>
      <c r="D13" s="266"/>
      <c r="E13" s="266"/>
      <c r="F13" s="266"/>
      <c r="G13" s="267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68" t="s">
        <v>39</v>
      </c>
      <c r="B17" s="268"/>
      <c r="C17" s="268"/>
      <c r="D17" s="268"/>
      <c r="E17" s="268"/>
      <c r="F17" s="268"/>
      <c r="G17" s="268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4"/>
  <sheetViews>
    <sheetView showGridLines="0" topLeftCell="B1" zoomScaleNormal="100" zoomScaleSheetLayoutView="75" workbookViewId="0">
      <selection activeCell="J30" sqref="J30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1'!H19</f>
        <v>0</v>
      </c>
      <c r="O23">
        <f>'Rekapitulace Objekt 1'!O21</f>
        <v>0</v>
      </c>
      <c r="P23">
        <f>'Rekapitulace Objekt 1'!P21</f>
        <v>0</v>
      </c>
    </row>
    <row r="24" spans="1:16" ht="25.5" customHeight="1">
      <c r="A24" s="98"/>
      <c r="B24" s="279" t="s">
        <v>45</v>
      </c>
      <c r="C24" s="280"/>
      <c r="D24" s="280"/>
      <c r="E24" s="280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55</v>
      </c>
      <c r="C43" s="281" t="s">
        <v>56</v>
      </c>
      <c r="D43" s="281"/>
      <c r="E43" s="281"/>
      <c r="F43" s="282"/>
      <c r="G43" s="283"/>
      <c r="H43" s="283"/>
      <c r="I43" s="283"/>
      <c r="J43" s="134">
        <f>'1 1 Pol'!F8</f>
        <v>0</v>
      </c>
    </row>
    <row r="44" spans="1:10" ht="25.5" customHeight="1">
      <c r="A44" s="132"/>
      <c r="B44" s="132" t="s">
        <v>57</v>
      </c>
      <c r="C44" s="276" t="s">
        <v>58</v>
      </c>
      <c r="D44" s="276"/>
      <c r="E44" s="276"/>
      <c r="F44" s="277"/>
      <c r="G44" s="278"/>
      <c r="H44" s="278"/>
      <c r="I44" s="278"/>
      <c r="J44" s="135">
        <f>'1 1 Pol'!F16</f>
        <v>0</v>
      </c>
    </row>
    <row r="45" spans="1:10" ht="25.5" customHeight="1">
      <c r="A45" s="132"/>
      <c r="B45" s="132" t="s">
        <v>59</v>
      </c>
      <c r="C45" s="276" t="s">
        <v>60</v>
      </c>
      <c r="D45" s="276"/>
      <c r="E45" s="276"/>
      <c r="F45" s="277"/>
      <c r="G45" s="278"/>
      <c r="H45" s="278"/>
      <c r="I45" s="278"/>
      <c r="J45" s="135">
        <f>'1 1 Pol'!F22</f>
        <v>0</v>
      </c>
    </row>
    <row r="46" spans="1:10" ht="25.5" customHeight="1">
      <c r="A46" s="132"/>
      <c r="B46" s="132" t="s">
        <v>61</v>
      </c>
      <c r="C46" s="276" t="s">
        <v>62</v>
      </c>
      <c r="D46" s="276"/>
      <c r="E46" s="276"/>
      <c r="F46" s="277"/>
      <c r="G46" s="278"/>
      <c r="H46" s="278"/>
      <c r="I46" s="278"/>
      <c r="J46" s="135">
        <f>'1 1 Pol'!F24</f>
        <v>0</v>
      </c>
    </row>
    <row r="47" spans="1:10" ht="25.5" customHeight="1">
      <c r="A47" s="132"/>
      <c r="B47" s="132" t="s">
        <v>63</v>
      </c>
      <c r="C47" s="276" t="s">
        <v>64</v>
      </c>
      <c r="D47" s="276"/>
      <c r="E47" s="276"/>
      <c r="F47" s="277"/>
      <c r="G47" s="278"/>
      <c r="H47" s="278"/>
      <c r="I47" s="278"/>
      <c r="J47" s="135">
        <f>'1 1 Pol'!F26</f>
        <v>0</v>
      </c>
    </row>
    <row r="48" spans="1:10" ht="25.5" customHeight="1">
      <c r="A48" s="132"/>
      <c r="B48" s="132" t="s">
        <v>65</v>
      </c>
      <c r="C48" s="276" t="s">
        <v>66</v>
      </c>
      <c r="D48" s="276"/>
      <c r="E48" s="276"/>
      <c r="F48" s="277"/>
      <c r="G48" s="278"/>
      <c r="H48" s="278"/>
      <c r="I48" s="278"/>
      <c r="J48" s="135">
        <f>'1 1 Pol'!F30</f>
        <v>0</v>
      </c>
    </row>
    <row r="49" spans="1:10" ht="25.5" customHeight="1">
      <c r="A49" s="132"/>
      <c r="B49" s="132" t="s">
        <v>67</v>
      </c>
      <c r="C49" s="276" t="s">
        <v>68</v>
      </c>
      <c r="D49" s="276"/>
      <c r="E49" s="276"/>
      <c r="F49" s="277"/>
      <c r="G49" s="278"/>
      <c r="H49" s="278"/>
      <c r="I49" s="278"/>
      <c r="J49" s="135">
        <f>'1 1 Pol'!F42</f>
        <v>0</v>
      </c>
    </row>
    <row r="50" spans="1:10" ht="25.5" customHeight="1">
      <c r="A50" s="132"/>
      <c r="B50" s="132" t="s">
        <v>69</v>
      </c>
      <c r="C50" s="276" t="s">
        <v>70</v>
      </c>
      <c r="D50" s="276"/>
      <c r="E50" s="276"/>
      <c r="F50" s="277"/>
      <c r="G50" s="278"/>
      <c r="H50" s="278"/>
      <c r="I50" s="278"/>
      <c r="J50" s="135">
        <f>'1 1 Pol'!F44</f>
        <v>0</v>
      </c>
    </row>
    <row r="51" spans="1:10" ht="25.5" customHeight="1">
      <c r="A51" s="132"/>
      <c r="B51" s="132" t="s">
        <v>71</v>
      </c>
      <c r="C51" s="276" t="s">
        <v>72</v>
      </c>
      <c r="D51" s="276"/>
      <c r="E51" s="276"/>
      <c r="F51" s="277"/>
      <c r="G51" s="278"/>
      <c r="H51" s="278"/>
      <c r="I51" s="278"/>
      <c r="J51" s="135">
        <f>'1 1 Pol'!F46</f>
        <v>0</v>
      </c>
    </row>
    <row r="52" spans="1:10" ht="25.5" customHeight="1">
      <c r="A52" s="132"/>
      <c r="B52" s="132" t="s">
        <v>73</v>
      </c>
      <c r="C52" s="276" t="s">
        <v>74</v>
      </c>
      <c r="D52" s="276"/>
      <c r="E52" s="276"/>
      <c r="F52" s="277"/>
      <c r="G52" s="278"/>
      <c r="H52" s="278"/>
      <c r="I52" s="278"/>
      <c r="J52" s="135">
        <f>'1 1 Pol'!F48</f>
        <v>0</v>
      </c>
    </row>
    <row r="53" spans="1:10" ht="25.5" customHeight="1">
      <c r="A53" s="132"/>
      <c r="B53" s="132" t="s">
        <v>75</v>
      </c>
      <c r="C53" s="276" t="s">
        <v>76</v>
      </c>
      <c r="D53" s="276"/>
      <c r="E53" s="276"/>
      <c r="F53" s="277"/>
      <c r="G53" s="278"/>
      <c r="H53" s="278"/>
      <c r="I53" s="278"/>
      <c r="J53" s="135">
        <f>'1 1 Pol'!F50</f>
        <v>0</v>
      </c>
    </row>
    <row r="54" spans="1:10" ht="25.5" customHeight="1">
      <c r="A54" s="132"/>
      <c r="B54" s="132" t="s">
        <v>77</v>
      </c>
      <c r="C54" s="276" t="s">
        <v>78</v>
      </c>
      <c r="D54" s="276"/>
      <c r="E54" s="276"/>
      <c r="F54" s="277"/>
      <c r="G54" s="278"/>
      <c r="H54" s="278"/>
      <c r="I54" s="278"/>
      <c r="J54" s="135">
        <f>'1 1 Pol'!F56</f>
        <v>0</v>
      </c>
    </row>
    <row r="55" spans="1:10" ht="25.5" customHeight="1">
      <c r="A55" s="132"/>
      <c r="B55" s="132" t="s">
        <v>79</v>
      </c>
      <c r="C55" s="276" t="s">
        <v>80</v>
      </c>
      <c r="D55" s="276"/>
      <c r="E55" s="276"/>
      <c r="F55" s="277"/>
      <c r="G55" s="278"/>
      <c r="H55" s="278"/>
      <c r="I55" s="278"/>
      <c r="J55" s="135">
        <f>'1 1 Pol'!F65</f>
        <v>0</v>
      </c>
    </row>
    <row r="56" spans="1:10" ht="25.5" customHeight="1">
      <c r="A56" s="132"/>
      <c r="B56" s="132" t="s">
        <v>81</v>
      </c>
      <c r="C56" s="276" t="s">
        <v>82</v>
      </c>
      <c r="D56" s="276"/>
      <c r="E56" s="276"/>
      <c r="F56" s="277"/>
      <c r="G56" s="278"/>
      <c r="H56" s="278"/>
      <c r="I56" s="278"/>
      <c r="J56" s="135">
        <f>'1 1 Pol'!F71</f>
        <v>0</v>
      </c>
    </row>
    <row r="57" spans="1:10" ht="25.5" customHeight="1">
      <c r="A57" s="132"/>
      <c r="B57" s="132" t="s">
        <v>83</v>
      </c>
      <c r="C57" s="276" t="s">
        <v>84</v>
      </c>
      <c r="D57" s="276"/>
      <c r="E57" s="276"/>
      <c r="F57" s="277"/>
      <c r="G57" s="278"/>
      <c r="H57" s="278"/>
      <c r="I57" s="278"/>
      <c r="J57" s="135">
        <f>'1 1 Pol'!F76</f>
        <v>0</v>
      </c>
    </row>
    <row r="58" spans="1:10" ht="25.5" customHeight="1">
      <c r="A58" s="132"/>
      <c r="B58" s="132" t="s">
        <v>85</v>
      </c>
      <c r="C58" s="276" t="s">
        <v>86</v>
      </c>
      <c r="D58" s="276"/>
      <c r="E58" s="276"/>
      <c r="F58" s="277"/>
      <c r="G58" s="278"/>
      <c r="H58" s="278"/>
      <c r="I58" s="278"/>
      <c r="J58" s="135">
        <f>'1 1 Pol'!F79</f>
        <v>0</v>
      </c>
    </row>
    <row r="59" spans="1:10" ht="25.5" customHeight="1">
      <c r="A59" s="132"/>
      <c r="B59" s="132" t="s">
        <v>87</v>
      </c>
      <c r="C59" s="276" t="s">
        <v>88</v>
      </c>
      <c r="D59" s="276"/>
      <c r="E59" s="276"/>
      <c r="F59" s="277"/>
      <c r="G59" s="278"/>
      <c r="H59" s="278"/>
      <c r="I59" s="278"/>
      <c r="J59" s="135">
        <f>'1 1 Pol'!F81</f>
        <v>0</v>
      </c>
    </row>
    <row r="60" spans="1:10" ht="25.5" customHeight="1">
      <c r="A60" s="132"/>
      <c r="B60" s="136" t="s">
        <v>89</v>
      </c>
      <c r="C60" s="273" t="s">
        <v>90</v>
      </c>
      <c r="D60" s="273"/>
      <c r="E60" s="273"/>
      <c r="F60" s="274"/>
      <c r="G60" s="275"/>
      <c r="H60" s="275"/>
      <c r="I60" s="275"/>
      <c r="J60" s="137">
        <f>'1 1 Pol'!F89</f>
        <v>0</v>
      </c>
    </row>
    <row r="61" spans="1:10" ht="25.5" customHeight="1">
      <c r="A61" s="138"/>
      <c r="B61" s="139" t="s">
        <v>91</v>
      </c>
      <c r="C61" s="140"/>
      <c r="D61" s="140"/>
      <c r="E61" s="140"/>
      <c r="F61" s="141"/>
      <c r="G61" s="142"/>
      <c r="H61" s="142"/>
      <c r="I61" s="142"/>
      <c r="J61" s="143">
        <f>SUM(J43:J60)</f>
        <v>0</v>
      </c>
    </row>
    <row r="62" spans="1:10">
      <c r="A62" s="85"/>
      <c r="B62" s="85"/>
      <c r="C62" s="85"/>
      <c r="D62" s="85"/>
      <c r="E62" s="85"/>
      <c r="F62" s="85"/>
      <c r="G62" s="86"/>
      <c r="H62" s="85"/>
      <c r="I62" s="86"/>
      <c r="J62" s="87"/>
    </row>
    <row r="63" spans="1:10">
      <c r="A63" s="85"/>
      <c r="B63" s="85"/>
      <c r="C63" s="85"/>
      <c r="D63" s="85"/>
      <c r="E63" s="85"/>
      <c r="F63" s="85"/>
      <c r="G63" s="86"/>
      <c r="H63" s="85"/>
      <c r="I63" s="86"/>
      <c r="J63" s="87"/>
    </row>
    <row r="64" spans="1:10">
      <c r="A64" s="85"/>
      <c r="B64" s="85"/>
      <c r="C64" s="85"/>
      <c r="D64" s="85"/>
      <c r="E64" s="85"/>
      <c r="F64" s="85"/>
      <c r="G64" s="86"/>
      <c r="H64" s="85"/>
      <c r="I64" s="86"/>
      <c r="J64" s="87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9">
    <mergeCell ref="C53:I53"/>
    <mergeCell ref="B24:E24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  <mergeCell ref="C52:I52"/>
    <mergeCell ref="C60:I60"/>
    <mergeCell ref="C54:I54"/>
    <mergeCell ref="C55:I55"/>
    <mergeCell ref="C56:I56"/>
    <mergeCell ref="C57:I57"/>
    <mergeCell ref="C58:I58"/>
    <mergeCell ref="C59:I59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2016/24</v>
      </c>
      <c r="C1" s="31" t="str">
        <f>Stavba!NazevStavby</f>
        <v>KŘENOVÁ 150/45, Brno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85"/>
      <c r="D2" s="285"/>
      <c r="E2" s="285"/>
      <c r="F2" s="285"/>
      <c r="G2" s="26" t="s">
        <v>15</v>
      </c>
      <c r="H2" s="34"/>
    </row>
    <row r="3" spans="1:8" ht="13.5" thickTop="1"/>
    <row r="4" spans="1:8" ht="18">
      <c r="A4" s="284" t="s">
        <v>16</v>
      </c>
      <c r="B4" s="284"/>
      <c r="C4" s="284"/>
      <c r="D4" s="284"/>
      <c r="E4" s="284"/>
      <c r="F4" s="284"/>
      <c r="G4" s="284"/>
      <c r="H4" s="284"/>
    </row>
    <row r="6" spans="1:8" ht="15.75">
      <c r="A6" s="32" t="s">
        <v>24</v>
      </c>
      <c r="B6" s="29">
        <f>B2</f>
        <v>0</v>
      </c>
    </row>
    <row r="7" spans="1:8" ht="15.75">
      <c r="B7" s="286">
        <f>C2</f>
        <v>0</v>
      </c>
      <c r="C7" s="287"/>
      <c r="D7" s="287"/>
      <c r="E7" s="287"/>
      <c r="F7" s="287"/>
      <c r="G7" s="287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88" t="s">
        <v>28</v>
      </c>
      <c r="B1" s="288"/>
      <c r="C1" s="289"/>
      <c r="D1" s="288"/>
      <c r="E1" s="288"/>
      <c r="F1" s="288"/>
      <c r="G1" s="288"/>
    </row>
    <row r="2" spans="1:7" ht="13.5" thickTop="1">
      <c r="A2" s="55" t="s">
        <v>29</v>
      </c>
      <c r="B2" s="56"/>
      <c r="C2" s="290"/>
      <c r="D2" s="290"/>
      <c r="E2" s="290"/>
      <c r="F2" s="290"/>
      <c r="G2" s="291"/>
    </row>
    <row r="3" spans="1:7">
      <c r="A3" s="57" t="s">
        <v>30</v>
      </c>
      <c r="B3" s="58"/>
      <c r="C3" s="292"/>
      <c r="D3" s="292"/>
      <c r="E3" s="292"/>
      <c r="F3" s="292"/>
      <c r="G3" s="293"/>
    </row>
    <row r="4" spans="1:7" ht="13.5" thickBot="1">
      <c r="A4" s="59" t="s">
        <v>31</v>
      </c>
      <c r="B4" s="60"/>
      <c r="C4" s="294"/>
      <c r="D4" s="294"/>
      <c r="E4" s="294"/>
      <c r="F4" s="294"/>
      <c r="G4" s="295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2016/24</v>
      </c>
      <c r="C1" s="31" t="str">
        <f>Stavba!NazevStavby</f>
        <v>KŘENOVÁ 150/45, Brno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296" t="s">
        <v>44</v>
      </c>
      <c r="D2" s="285"/>
      <c r="E2" s="285"/>
      <c r="F2" s="285"/>
      <c r="G2" s="26" t="s">
        <v>15</v>
      </c>
      <c r="H2" s="34"/>
      <c r="O2" s="8" t="s">
        <v>92</v>
      </c>
    </row>
    <row r="3" spans="1:15" ht="13.5" customHeight="1" thickTop="1">
      <c r="H3" s="35"/>
    </row>
    <row r="4" spans="1:15" ht="18" customHeight="1">
      <c r="A4" s="284" t="s">
        <v>16</v>
      </c>
      <c r="B4" s="284"/>
      <c r="C4" s="284"/>
      <c r="D4" s="284"/>
      <c r="E4" s="284"/>
      <c r="F4" s="284"/>
      <c r="G4" s="284"/>
      <c r="H4" s="284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</v>
      </c>
      <c r="H6" s="35"/>
    </row>
    <row r="7" spans="1:15" ht="15.75" customHeight="1">
      <c r="B7" s="286" t="str">
        <f>C2</f>
        <v>Oprava koupelny v bytě č. 2, 2.NP</v>
      </c>
      <c r="C7" s="287"/>
      <c r="D7" s="287"/>
      <c r="E7" s="287"/>
      <c r="F7" s="287"/>
      <c r="G7" s="287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93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94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95</v>
      </c>
      <c r="B17" s="156"/>
      <c r="C17" s="157"/>
      <c r="D17" s="157"/>
      <c r="E17" s="157"/>
      <c r="F17" s="157"/>
      <c r="G17" s="158"/>
      <c r="H17" s="159" t="s">
        <v>96</v>
      </c>
      <c r="I17" s="32"/>
      <c r="J17" s="32"/>
    </row>
    <row r="18" spans="1:55" ht="12.75" customHeight="1">
      <c r="A18" s="153" t="s">
        <v>43</v>
      </c>
      <c r="B18" s="151" t="s">
        <v>97</v>
      </c>
      <c r="C18" s="150"/>
      <c r="D18" s="150"/>
      <c r="E18" s="150"/>
      <c r="F18" s="150"/>
      <c r="G18" s="152"/>
      <c r="H18" s="154">
        <f>'1 1 Pol'!G93</f>
        <v>0</v>
      </c>
      <c r="I18" s="32"/>
      <c r="J18" s="32"/>
      <c r="O18">
        <f>'1 1 Pol'!AN94</f>
        <v>0</v>
      </c>
      <c r="P18">
        <f>'1 1 Pol'!AO94</f>
        <v>0</v>
      </c>
    </row>
    <row r="19" spans="1:55" ht="12.75" customHeight="1" thickBot="1">
      <c r="A19" s="160"/>
      <c r="B19" s="161" t="s">
        <v>98</v>
      </c>
      <c r="C19" s="162"/>
      <c r="D19" s="163" t="str">
        <f>B2</f>
        <v>1</v>
      </c>
      <c r="E19" s="162"/>
      <c r="F19" s="162"/>
      <c r="G19" s="164"/>
      <c r="H19" s="165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>
      <c r="A21" s="176"/>
      <c r="B21" s="177"/>
      <c r="C21" s="177"/>
      <c r="D21" s="177"/>
      <c r="E21" s="178"/>
      <c r="F21" s="177"/>
      <c r="G21" s="177"/>
      <c r="H21" s="179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171" t="s">
        <v>47</v>
      </c>
      <c r="B22" s="167"/>
      <c r="C22" s="167"/>
      <c r="D22" s="167">
        <v>15</v>
      </c>
      <c r="E22" s="168" t="s">
        <v>48</v>
      </c>
      <c r="F22" s="167"/>
      <c r="G22" s="167"/>
      <c r="H22" s="174">
        <f>SUM(O18:O19)</f>
        <v>0</v>
      </c>
      <c r="I22" s="32"/>
      <c r="J22" s="32"/>
    </row>
    <row r="23" spans="1:55" ht="12.75" customHeight="1">
      <c r="A23" s="172" t="s">
        <v>49</v>
      </c>
      <c r="B23" s="148"/>
      <c r="C23" s="148"/>
      <c r="D23" s="148">
        <v>15</v>
      </c>
      <c r="E23" s="169" t="s">
        <v>48</v>
      </c>
      <c r="F23" s="148"/>
      <c r="G23" s="148"/>
      <c r="H23" s="175">
        <f>H22*(D23/100)</f>
        <v>0</v>
      </c>
      <c r="I23" s="32"/>
      <c r="J23" s="32"/>
    </row>
    <row r="24" spans="1:55" ht="12.75" customHeight="1">
      <c r="A24" s="172" t="s">
        <v>47</v>
      </c>
      <c r="B24" s="148"/>
      <c r="C24" s="148"/>
      <c r="D24" s="148">
        <v>21</v>
      </c>
      <c r="E24" s="169" t="s">
        <v>48</v>
      </c>
      <c r="F24" s="148"/>
      <c r="G24" s="148"/>
      <c r="H24" s="175">
        <f>SUM(P18:P19)</f>
        <v>0</v>
      </c>
      <c r="I24" s="32"/>
      <c r="J24" s="32"/>
    </row>
    <row r="25" spans="1:55" ht="12.75" customHeight="1" thickBot="1">
      <c r="A25" s="173" t="s">
        <v>49</v>
      </c>
      <c r="B25" s="149"/>
      <c r="C25" s="149"/>
      <c r="D25" s="149">
        <v>21</v>
      </c>
      <c r="E25" s="170" t="s">
        <v>48</v>
      </c>
      <c r="F25" s="148"/>
      <c r="G25" s="148"/>
      <c r="H25" s="175">
        <f>H24*(D25/100)</f>
        <v>0</v>
      </c>
      <c r="I25" s="32"/>
      <c r="J25" s="32"/>
    </row>
    <row r="26" spans="1:55" ht="12.75" customHeight="1" thickBot="1">
      <c r="A26" s="180" t="s">
        <v>99</v>
      </c>
      <c r="B26" s="181"/>
      <c r="C26" s="181"/>
      <c r="D26" s="181"/>
      <c r="E26" s="181"/>
      <c r="F26" s="182"/>
      <c r="G26" s="183"/>
      <c r="H26" s="184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45" t="s">
        <v>247</v>
      </c>
      <c r="B28" s="146"/>
      <c r="C28" s="146"/>
      <c r="D28" s="211" t="s">
        <v>43</v>
      </c>
      <c r="E28" s="297" t="s">
        <v>97</v>
      </c>
      <c r="F28" s="297"/>
      <c r="G28" s="297"/>
      <c r="H28" s="297"/>
      <c r="I28" s="32"/>
      <c r="J28" s="32"/>
      <c r="BC28" s="258" t="str">
        <f>E28</f>
        <v>Oprava koupelny a WC</v>
      </c>
    </row>
    <row r="29" spans="1:55" ht="12.75" customHeight="1">
      <c r="A29" s="155" t="s">
        <v>248</v>
      </c>
      <c r="B29" s="156"/>
      <c r="C29" s="157"/>
      <c r="D29" s="157"/>
      <c r="E29" s="157"/>
      <c r="F29" s="157"/>
      <c r="G29" s="158"/>
      <c r="H29" s="159" t="s">
        <v>96</v>
      </c>
      <c r="I29" s="32"/>
      <c r="J29" s="32"/>
    </row>
    <row r="30" spans="1:55" ht="12.75" customHeight="1">
      <c r="A30" s="153" t="s">
        <v>55</v>
      </c>
      <c r="B30" s="151" t="s">
        <v>56</v>
      </c>
      <c r="C30" s="150"/>
      <c r="D30" s="150"/>
      <c r="E30" s="150"/>
      <c r="F30" s="150"/>
      <c r="G30" s="152"/>
      <c r="H30" s="259">
        <f>'1 1 Pol'!F8</f>
        <v>0</v>
      </c>
      <c r="I30" s="32"/>
      <c r="J30" s="32"/>
    </row>
    <row r="31" spans="1:55" ht="12.75" customHeight="1">
      <c r="A31" s="153" t="s">
        <v>57</v>
      </c>
      <c r="B31" s="151" t="s">
        <v>58</v>
      </c>
      <c r="C31" s="150"/>
      <c r="D31" s="150"/>
      <c r="E31" s="150"/>
      <c r="F31" s="150"/>
      <c r="G31" s="152"/>
      <c r="H31" s="259">
        <f>'1 1 Pol'!F16</f>
        <v>0</v>
      </c>
      <c r="I31" s="32"/>
      <c r="J31" s="32"/>
    </row>
    <row r="32" spans="1:55" ht="12.75" customHeight="1">
      <c r="A32" s="153" t="s">
        <v>59</v>
      </c>
      <c r="B32" s="151" t="s">
        <v>60</v>
      </c>
      <c r="C32" s="150"/>
      <c r="D32" s="150"/>
      <c r="E32" s="150"/>
      <c r="F32" s="150"/>
      <c r="G32" s="152"/>
      <c r="H32" s="259">
        <f>'1 1 Pol'!F22</f>
        <v>0</v>
      </c>
      <c r="I32" s="32"/>
      <c r="J32" s="32"/>
    </row>
    <row r="33" spans="1:10" ht="12.75" customHeight="1">
      <c r="A33" s="153" t="s">
        <v>61</v>
      </c>
      <c r="B33" s="151" t="s">
        <v>62</v>
      </c>
      <c r="C33" s="150"/>
      <c r="D33" s="150"/>
      <c r="E33" s="150"/>
      <c r="F33" s="150"/>
      <c r="G33" s="152"/>
      <c r="H33" s="259">
        <f>'1 1 Pol'!F24</f>
        <v>0</v>
      </c>
      <c r="I33" s="32"/>
      <c r="J33" s="32"/>
    </row>
    <row r="34" spans="1:10" ht="12.75" customHeight="1">
      <c r="A34" s="153" t="s">
        <v>63</v>
      </c>
      <c r="B34" s="151" t="s">
        <v>64</v>
      </c>
      <c r="C34" s="150"/>
      <c r="D34" s="150"/>
      <c r="E34" s="150"/>
      <c r="F34" s="150"/>
      <c r="G34" s="152"/>
      <c r="H34" s="259">
        <f>'1 1 Pol'!F26</f>
        <v>0</v>
      </c>
      <c r="I34" s="32"/>
      <c r="J34" s="32"/>
    </row>
    <row r="35" spans="1:10" ht="12.75" customHeight="1">
      <c r="A35" s="153" t="s">
        <v>65</v>
      </c>
      <c r="B35" s="151" t="s">
        <v>66</v>
      </c>
      <c r="C35" s="150"/>
      <c r="D35" s="150"/>
      <c r="E35" s="150"/>
      <c r="F35" s="150"/>
      <c r="G35" s="152"/>
      <c r="H35" s="259">
        <f>'1 1 Pol'!F30</f>
        <v>0</v>
      </c>
      <c r="I35" s="32"/>
      <c r="J35" s="32"/>
    </row>
    <row r="36" spans="1:10" ht="12.75" customHeight="1">
      <c r="A36" s="153" t="s">
        <v>67</v>
      </c>
      <c r="B36" s="151" t="s">
        <v>68</v>
      </c>
      <c r="C36" s="150"/>
      <c r="D36" s="150"/>
      <c r="E36" s="150"/>
      <c r="F36" s="150"/>
      <c r="G36" s="152"/>
      <c r="H36" s="259">
        <f>'1 1 Pol'!F42</f>
        <v>0</v>
      </c>
      <c r="I36" s="32"/>
      <c r="J36" s="32"/>
    </row>
    <row r="37" spans="1:10" ht="12.75" customHeight="1">
      <c r="A37" s="153" t="s">
        <v>69</v>
      </c>
      <c r="B37" s="151" t="s">
        <v>70</v>
      </c>
      <c r="C37" s="150"/>
      <c r="D37" s="150"/>
      <c r="E37" s="150"/>
      <c r="F37" s="150"/>
      <c r="G37" s="152"/>
      <c r="H37" s="259">
        <f>'1 1 Pol'!F44</f>
        <v>0</v>
      </c>
      <c r="I37" s="32"/>
      <c r="J37" s="32"/>
    </row>
    <row r="38" spans="1:10" ht="12.75" customHeight="1">
      <c r="A38" s="153" t="s">
        <v>71</v>
      </c>
      <c r="B38" s="151" t="s">
        <v>72</v>
      </c>
      <c r="C38" s="150"/>
      <c r="D38" s="150"/>
      <c r="E38" s="150"/>
      <c r="F38" s="150"/>
      <c r="G38" s="152"/>
      <c r="H38" s="259">
        <f>'1 1 Pol'!F46</f>
        <v>0</v>
      </c>
      <c r="I38" s="32"/>
      <c r="J38" s="32"/>
    </row>
    <row r="39" spans="1:10" ht="12.75" customHeight="1">
      <c r="A39" s="153" t="s">
        <v>73</v>
      </c>
      <c r="B39" s="151" t="s">
        <v>74</v>
      </c>
      <c r="C39" s="150"/>
      <c r="D39" s="150"/>
      <c r="E39" s="150"/>
      <c r="F39" s="150"/>
      <c r="G39" s="152"/>
      <c r="H39" s="259">
        <f>'1 1 Pol'!F48</f>
        <v>0</v>
      </c>
      <c r="I39" s="32"/>
      <c r="J39" s="32"/>
    </row>
    <row r="40" spans="1:10" ht="12.75" customHeight="1">
      <c r="A40" s="153" t="s">
        <v>75</v>
      </c>
      <c r="B40" s="151" t="s">
        <v>76</v>
      </c>
      <c r="C40" s="150"/>
      <c r="D40" s="150"/>
      <c r="E40" s="150"/>
      <c r="F40" s="150"/>
      <c r="G40" s="152"/>
      <c r="H40" s="259">
        <f>'1 1 Pol'!F50</f>
        <v>0</v>
      </c>
      <c r="I40" s="32"/>
      <c r="J40" s="32"/>
    </row>
    <row r="41" spans="1:10" ht="12.75" customHeight="1">
      <c r="A41" s="153" t="s">
        <v>77</v>
      </c>
      <c r="B41" s="151" t="s">
        <v>78</v>
      </c>
      <c r="C41" s="150"/>
      <c r="D41" s="150"/>
      <c r="E41" s="150"/>
      <c r="F41" s="150"/>
      <c r="G41" s="152"/>
      <c r="H41" s="259">
        <f>'1 1 Pol'!F56</f>
        <v>0</v>
      </c>
      <c r="I41" s="32"/>
      <c r="J41" s="32"/>
    </row>
    <row r="42" spans="1:10" ht="12.75" customHeight="1">
      <c r="A42" s="153" t="s">
        <v>79</v>
      </c>
      <c r="B42" s="151" t="s">
        <v>80</v>
      </c>
      <c r="C42" s="150"/>
      <c r="D42" s="150"/>
      <c r="E42" s="150"/>
      <c r="F42" s="150"/>
      <c r="G42" s="152"/>
      <c r="H42" s="259">
        <f>'1 1 Pol'!F65</f>
        <v>0</v>
      </c>
      <c r="I42" s="32"/>
      <c r="J42" s="32"/>
    </row>
    <row r="43" spans="1:10" ht="12.75" customHeight="1">
      <c r="A43" s="153" t="s">
        <v>81</v>
      </c>
      <c r="B43" s="151" t="s">
        <v>82</v>
      </c>
      <c r="C43" s="150"/>
      <c r="D43" s="150"/>
      <c r="E43" s="150"/>
      <c r="F43" s="150"/>
      <c r="G43" s="152"/>
      <c r="H43" s="259">
        <f>'1 1 Pol'!F71</f>
        <v>0</v>
      </c>
      <c r="I43" s="32"/>
      <c r="J43" s="32"/>
    </row>
    <row r="44" spans="1:10" ht="12.75" customHeight="1">
      <c r="A44" s="153" t="s">
        <v>83</v>
      </c>
      <c r="B44" s="151" t="s">
        <v>84</v>
      </c>
      <c r="C44" s="150"/>
      <c r="D44" s="150"/>
      <c r="E44" s="150"/>
      <c r="F44" s="150"/>
      <c r="G44" s="152"/>
      <c r="H44" s="259">
        <f>'1 1 Pol'!F76</f>
        <v>0</v>
      </c>
      <c r="I44" s="32"/>
      <c r="J44" s="32"/>
    </row>
    <row r="45" spans="1:10" ht="12.75" customHeight="1">
      <c r="A45" s="153" t="s">
        <v>85</v>
      </c>
      <c r="B45" s="151" t="s">
        <v>86</v>
      </c>
      <c r="C45" s="150"/>
      <c r="D45" s="150"/>
      <c r="E45" s="150"/>
      <c r="F45" s="150"/>
      <c r="G45" s="152"/>
      <c r="H45" s="259">
        <f>'1 1 Pol'!F79</f>
        <v>0</v>
      </c>
      <c r="I45" s="32"/>
      <c r="J45" s="32"/>
    </row>
    <row r="46" spans="1:10" ht="12.75" customHeight="1">
      <c r="A46" s="153" t="s">
        <v>87</v>
      </c>
      <c r="B46" s="151" t="s">
        <v>88</v>
      </c>
      <c r="C46" s="150"/>
      <c r="D46" s="150"/>
      <c r="E46" s="150"/>
      <c r="F46" s="150"/>
      <c r="G46" s="152"/>
      <c r="H46" s="259">
        <f>'1 1 Pol'!F81</f>
        <v>0</v>
      </c>
      <c r="I46" s="32"/>
      <c r="J46" s="32"/>
    </row>
    <row r="47" spans="1:10" ht="12.75" customHeight="1">
      <c r="A47" s="153" t="s">
        <v>89</v>
      </c>
      <c r="B47" s="151" t="s">
        <v>90</v>
      </c>
      <c r="C47" s="150"/>
      <c r="D47" s="150"/>
      <c r="E47" s="150"/>
      <c r="F47" s="150"/>
      <c r="G47" s="152"/>
      <c r="H47" s="259">
        <f>'1 1 Pol'!F89</f>
        <v>0</v>
      </c>
      <c r="I47" s="32"/>
      <c r="J47" s="32"/>
    </row>
    <row r="48" spans="1:10" ht="12.75" customHeight="1" thickBot="1">
      <c r="A48" s="160"/>
      <c r="B48" s="161" t="s">
        <v>249</v>
      </c>
      <c r="C48" s="162"/>
      <c r="D48" s="163" t="str">
        <f>D28</f>
        <v>1</v>
      </c>
      <c r="E48" s="162"/>
      <c r="F48" s="162"/>
      <c r="G48" s="164"/>
      <c r="H48" s="260">
        <f>SUM(H30:H47)</f>
        <v>0</v>
      </c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14" sqref="F14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>
      <c r="A1" s="300" t="s">
        <v>100</v>
      </c>
      <c r="B1" s="300"/>
      <c r="C1" s="301"/>
      <c r="D1" s="300"/>
      <c r="E1" s="300"/>
      <c r="F1" s="300"/>
      <c r="G1" s="300"/>
      <c r="AC1" t="s">
        <v>103</v>
      </c>
    </row>
    <row r="2" spans="1:60" ht="13.5" thickTop="1">
      <c r="A2" s="191" t="s">
        <v>29</v>
      </c>
      <c r="B2" s="195" t="s">
        <v>40</v>
      </c>
      <c r="C2" s="212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3" t="s">
        <v>44</v>
      </c>
      <c r="D3" s="188"/>
      <c r="E3" s="187"/>
      <c r="F3" s="187"/>
      <c r="G3" s="190"/>
      <c r="AC3" s="8" t="s">
        <v>92</v>
      </c>
    </row>
    <row r="4" spans="1:60" ht="13.5" thickBot="1">
      <c r="A4" s="197" t="s">
        <v>31</v>
      </c>
      <c r="B4" s="198" t="s">
        <v>43</v>
      </c>
      <c r="C4" s="214" t="s">
        <v>97</v>
      </c>
      <c r="D4" s="199"/>
      <c r="E4" s="200"/>
      <c r="F4" s="200"/>
      <c r="G4" s="201"/>
    </row>
    <row r="5" spans="1:60" ht="14.25" thickTop="1" thickBot="1">
      <c r="C5" s="215"/>
      <c r="D5" s="185"/>
    </row>
    <row r="6" spans="1:60" ht="27" thickTop="1" thickBot="1">
      <c r="A6" s="202" t="s">
        <v>32</v>
      </c>
      <c r="B6" s="205" t="s">
        <v>33</v>
      </c>
      <c r="C6" s="216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4" t="s">
        <v>101</v>
      </c>
      <c r="I6" s="217" t="s">
        <v>102</v>
      </c>
      <c r="J6" s="54"/>
    </row>
    <row r="7" spans="1:60">
      <c r="A7" s="245"/>
      <c r="B7" s="246" t="s">
        <v>104</v>
      </c>
      <c r="C7" s="302" t="s">
        <v>105</v>
      </c>
      <c r="D7" s="303"/>
      <c r="E7" s="304"/>
      <c r="F7" s="305"/>
      <c r="G7" s="305"/>
      <c r="H7" s="247"/>
      <c r="I7" s="248"/>
    </row>
    <row r="8" spans="1:60">
      <c r="A8" s="239" t="s">
        <v>106</v>
      </c>
      <c r="B8" s="218" t="s">
        <v>55</v>
      </c>
      <c r="C8" s="231" t="s">
        <v>56</v>
      </c>
      <c r="D8" s="221"/>
      <c r="E8" s="223"/>
      <c r="F8" s="306">
        <f>SUM(G9:G15)</f>
        <v>0</v>
      </c>
      <c r="G8" s="307"/>
      <c r="H8" s="226"/>
      <c r="I8" s="242"/>
      <c r="AE8" t="s">
        <v>107</v>
      </c>
    </row>
    <row r="9" spans="1:60" ht="22.5" outlineLevel="1">
      <c r="A9" s="240">
        <v>1</v>
      </c>
      <c r="B9" s="219" t="s">
        <v>108</v>
      </c>
      <c r="C9" s="232" t="s">
        <v>109</v>
      </c>
      <c r="D9" s="222" t="s">
        <v>110</v>
      </c>
      <c r="E9" s="224">
        <v>2</v>
      </c>
      <c r="F9" s="227"/>
      <c r="G9" s="228">
        <f t="shared" ref="G9:G15" si="0">ROUND(E9*F9,2)</f>
        <v>0</v>
      </c>
      <c r="H9" s="229"/>
      <c r="I9" s="243" t="s">
        <v>111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112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0">
        <v>2</v>
      </c>
      <c r="B10" s="219" t="s">
        <v>113</v>
      </c>
      <c r="C10" s="232" t="s">
        <v>114</v>
      </c>
      <c r="D10" s="222" t="s">
        <v>115</v>
      </c>
      <c r="E10" s="224">
        <v>12.93</v>
      </c>
      <c r="F10" s="227"/>
      <c r="G10" s="228">
        <f t="shared" si="0"/>
        <v>0</v>
      </c>
      <c r="H10" s="229"/>
      <c r="I10" s="243" t="s">
        <v>111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112</v>
      </c>
      <c r="AF10" s="207">
        <v>1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40">
        <v>3</v>
      </c>
      <c r="B11" s="219" t="s">
        <v>116</v>
      </c>
      <c r="C11" s="232" t="s">
        <v>117</v>
      </c>
      <c r="D11" s="222" t="s">
        <v>118</v>
      </c>
      <c r="E11" s="224">
        <v>8.1</v>
      </c>
      <c r="F11" s="227"/>
      <c r="G11" s="228">
        <f t="shared" si="0"/>
        <v>0</v>
      </c>
      <c r="H11" s="229"/>
      <c r="I11" s="243" t="s">
        <v>111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112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2.5" outlineLevel="1">
      <c r="A12" s="240">
        <v>4</v>
      </c>
      <c r="B12" s="219" t="s">
        <v>119</v>
      </c>
      <c r="C12" s="232" t="s">
        <v>120</v>
      </c>
      <c r="D12" s="222" t="s">
        <v>115</v>
      </c>
      <c r="E12" s="224">
        <v>1.35</v>
      </c>
      <c r="F12" s="227"/>
      <c r="G12" s="228">
        <f t="shared" si="0"/>
        <v>0</v>
      </c>
      <c r="H12" s="229"/>
      <c r="I12" s="243" t="s">
        <v>111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112</v>
      </c>
      <c r="AF12" s="207">
        <v>1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0">
        <v>5</v>
      </c>
      <c r="B13" s="219" t="s">
        <v>121</v>
      </c>
      <c r="C13" s="232" t="s">
        <v>122</v>
      </c>
      <c r="D13" s="222" t="s">
        <v>115</v>
      </c>
      <c r="E13" s="224">
        <v>1.35</v>
      </c>
      <c r="F13" s="227"/>
      <c r="G13" s="228">
        <f t="shared" si="0"/>
        <v>0</v>
      </c>
      <c r="H13" s="229"/>
      <c r="I13" s="243" t="s">
        <v>111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112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22.5" outlineLevel="1">
      <c r="A14" s="240">
        <v>6</v>
      </c>
      <c r="B14" s="219" t="s">
        <v>123</v>
      </c>
      <c r="C14" s="232" t="s">
        <v>124</v>
      </c>
      <c r="D14" s="222" t="s">
        <v>115</v>
      </c>
      <c r="E14" s="224">
        <v>4.3</v>
      </c>
      <c r="F14" s="227"/>
      <c r="G14" s="228">
        <f t="shared" si="0"/>
        <v>0</v>
      </c>
      <c r="H14" s="229"/>
      <c r="I14" s="243" t="s">
        <v>111</v>
      </c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112</v>
      </c>
      <c r="AF14" s="207">
        <v>1</v>
      </c>
      <c r="AG14" s="207"/>
      <c r="AH14" s="207"/>
      <c r="AI14" s="207"/>
      <c r="AJ14" s="207"/>
      <c r="AK14" s="207"/>
      <c r="AL14" s="207"/>
      <c r="AM14" s="207">
        <v>15</v>
      </c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40">
        <v>7</v>
      </c>
      <c r="B15" s="219" t="s">
        <v>125</v>
      </c>
      <c r="C15" s="232" t="s">
        <v>126</v>
      </c>
      <c r="D15" s="222" t="s">
        <v>115</v>
      </c>
      <c r="E15" s="224">
        <v>4.3</v>
      </c>
      <c r="F15" s="227"/>
      <c r="G15" s="228">
        <f t="shared" si="0"/>
        <v>0</v>
      </c>
      <c r="H15" s="229"/>
      <c r="I15" s="243" t="s">
        <v>111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112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>
      <c r="A16" s="239" t="s">
        <v>106</v>
      </c>
      <c r="B16" s="218" t="s">
        <v>57</v>
      </c>
      <c r="C16" s="231" t="s">
        <v>58</v>
      </c>
      <c r="D16" s="221"/>
      <c r="E16" s="223"/>
      <c r="F16" s="298">
        <f>SUM(G17:G21)</f>
        <v>0</v>
      </c>
      <c r="G16" s="299"/>
      <c r="H16" s="226"/>
      <c r="I16" s="242"/>
      <c r="AE16" t="s">
        <v>107</v>
      </c>
    </row>
    <row r="17" spans="1:60" outlineLevel="1">
      <c r="A17" s="240">
        <v>8</v>
      </c>
      <c r="B17" s="219" t="s">
        <v>127</v>
      </c>
      <c r="C17" s="232" t="s">
        <v>128</v>
      </c>
      <c r="D17" s="222" t="s">
        <v>115</v>
      </c>
      <c r="E17" s="224">
        <v>18.756799999999998</v>
      </c>
      <c r="F17" s="227"/>
      <c r="G17" s="228">
        <f>ROUND(E17*F17,2)</f>
        <v>0</v>
      </c>
      <c r="H17" s="229"/>
      <c r="I17" s="243" t="s">
        <v>111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112</v>
      </c>
      <c r="AF17" s="207">
        <v>1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0">
        <v>9</v>
      </c>
      <c r="B18" s="219" t="s">
        <v>129</v>
      </c>
      <c r="C18" s="232" t="s">
        <v>130</v>
      </c>
      <c r="D18" s="222" t="s">
        <v>115</v>
      </c>
      <c r="E18" s="224">
        <v>3.28</v>
      </c>
      <c r="F18" s="227"/>
      <c r="G18" s="228">
        <f>ROUND(E18*F18,2)</f>
        <v>0</v>
      </c>
      <c r="H18" s="229"/>
      <c r="I18" s="243" t="s">
        <v>111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112</v>
      </c>
      <c r="AF18" s="207">
        <v>1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0">
        <v>10</v>
      </c>
      <c r="B19" s="219" t="s">
        <v>131</v>
      </c>
      <c r="C19" s="232" t="s">
        <v>132</v>
      </c>
      <c r="D19" s="222" t="s">
        <v>118</v>
      </c>
      <c r="E19" s="224">
        <v>4.3150000000000004</v>
      </c>
      <c r="F19" s="227"/>
      <c r="G19" s="228">
        <f>ROUND(E19*F19,2)</f>
        <v>0</v>
      </c>
      <c r="H19" s="229"/>
      <c r="I19" s="243" t="s">
        <v>111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112</v>
      </c>
      <c r="AF19" s="207">
        <v>1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0">
        <v>11</v>
      </c>
      <c r="B20" s="219" t="s">
        <v>133</v>
      </c>
      <c r="C20" s="232" t="s">
        <v>134</v>
      </c>
      <c r="D20" s="222" t="s">
        <v>115</v>
      </c>
      <c r="E20" s="224">
        <v>9.6684000000000001</v>
      </c>
      <c r="F20" s="227"/>
      <c r="G20" s="228">
        <f>ROUND(E20*F20,2)</f>
        <v>0</v>
      </c>
      <c r="H20" s="229"/>
      <c r="I20" s="243" t="s">
        <v>111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112</v>
      </c>
      <c r="AF20" s="207">
        <v>1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ht="22.5" outlineLevel="1">
      <c r="A21" s="240">
        <v>12</v>
      </c>
      <c r="B21" s="219" t="s">
        <v>135</v>
      </c>
      <c r="C21" s="232" t="s">
        <v>136</v>
      </c>
      <c r="D21" s="222" t="s">
        <v>115</v>
      </c>
      <c r="E21" s="224">
        <v>18.756799999999998</v>
      </c>
      <c r="F21" s="227"/>
      <c r="G21" s="228">
        <f>ROUND(E21*F21,2)</f>
        <v>0</v>
      </c>
      <c r="H21" s="229"/>
      <c r="I21" s="243" t="s">
        <v>111</v>
      </c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112</v>
      </c>
      <c r="AF21" s="207">
        <v>1</v>
      </c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>
      <c r="A22" s="239" t="s">
        <v>106</v>
      </c>
      <c r="B22" s="218" t="s">
        <v>59</v>
      </c>
      <c r="C22" s="231" t="s">
        <v>60</v>
      </c>
      <c r="D22" s="221"/>
      <c r="E22" s="223"/>
      <c r="F22" s="298">
        <f>SUM(G23:G23)</f>
        <v>0</v>
      </c>
      <c r="G22" s="299"/>
      <c r="H22" s="226"/>
      <c r="I22" s="242"/>
      <c r="AE22" t="s">
        <v>107</v>
      </c>
    </row>
    <row r="23" spans="1:60" outlineLevel="1">
      <c r="A23" s="240">
        <v>13</v>
      </c>
      <c r="B23" s="219" t="s">
        <v>137</v>
      </c>
      <c r="C23" s="232" t="s">
        <v>138</v>
      </c>
      <c r="D23" s="222" t="s">
        <v>115</v>
      </c>
      <c r="E23" s="224">
        <v>7.58</v>
      </c>
      <c r="F23" s="227"/>
      <c r="G23" s="228">
        <f>ROUND(E23*F23,2)</f>
        <v>0</v>
      </c>
      <c r="H23" s="229"/>
      <c r="I23" s="243" t="s">
        <v>111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112</v>
      </c>
      <c r="AF23" s="207">
        <v>1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>
      <c r="A24" s="239" t="s">
        <v>106</v>
      </c>
      <c r="B24" s="218" t="s">
        <v>61</v>
      </c>
      <c r="C24" s="231" t="s">
        <v>62</v>
      </c>
      <c r="D24" s="221"/>
      <c r="E24" s="223"/>
      <c r="F24" s="298">
        <f>SUM(G25:G25)</f>
        <v>0</v>
      </c>
      <c r="G24" s="299"/>
      <c r="H24" s="226"/>
      <c r="I24" s="242"/>
      <c r="AE24" t="s">
        <v>107</v>
      </c>
    </row>
    <row r="25" spans="1:60" outlineLevel="1">
      <c r="A25" s="240">
        <v>14</v>
      </c>
      <c r="B25" s="219" t="s">
        <v>139</v>
      </c>
      <c r="C25" s="232" t="s">
        <v>140</v>
      </c>
      <c r="D25" s="222" t="s">
        <v>115</v>
      </c>
      <c r="E25" s="224">
        <v>13.48</v>
      </c>
      <c r="F25" s="227"/>
      <c r="G25" s="228">
        <f>ROUND(E25*F25,2)</f>
        <v>0</v>
      </c>
      <c r="H25" s="229"/>
      <c r="I25" s="243" t="s">
        <v>111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112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>
      <c r="A26" s="239" t="s">
        <v>106</v>
      </c>
      <c r="B26" s="218" t="s">
        <v>63</v>
      </c>
      <c r="C26" s="231" t="s">
        <v>64</v>
      </c>
      <c r="D26" s="221"/>
      <c r="E26" s="223"/>
      <c r="F26" s="298">
        <f>SUM(G27:G29)</f>
        <v>0</v>
      </c>
      <c r="G26" s="299"/>
      <c r="H26" s="226"/>
      <c r="I26" s="242"/>
      <c r="AE26" t="s">
        <v>107</v>
      </c>
    </row>
    <row r="27" spans="1:60" outlineLevel="1">
      <c r="A27" s="240">
        <v>15</v>
      </c>
      <c r="B27" s="219" t="s">
        <v>141</v>
      </c>
      <c r="C27" s="232" t="s">
        <v>142</v>
      </c>
      <c r="D27" s="222" t="s">
        <v>143</v>
      </c>
      <c r="E27" s="224">
        <v>1</v>
      </c>
      <c r="F27" s="227"/>
      <c r="G27" s="228">
        <f>ROUND(E27*F27,2)</f>
        <v>0</v>
      </c>
      <c r="H27" s="229"/>
      <c r="I27" s="243" t="s">
        <v>111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112</v>
      </c>
      <c r="AF27" s="207">
        <v>1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0">
        <v>16</v>
      </c>
      <c r="B28" s="219" t="s">
        <v>144</v>
      </c>
      <c r="C28" s="232" t="s">
        <v>145</v>
      </c>
      <c r="D28" s="222" t="s">
        <v>143</v>
      </c>
      <c r="E28" s="224">
        <v>1</v>
      </c>
      <c r="F28" s="227"/>
      <c r="G28" s="228">
        <f>ROUND(E28*F28,2)</f>
        <v>0</v>
      </c>
      <c r="H28" s="229"/>
      <c r="I28" s="243" t="s">
        <v>111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112</v>
      </c>
      <c r="AF28" s="207">
        <v>1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>
      <c r="A29" s="240">
        <v>17</v>
      </c>
      <c r="B29" s="219" t="s">
        <v>146</v>
      </c>
      <c r="C29" s="232" t="s">
        <v>147</v>
      </c>
      <c r="D29" s="222" t="s">
        <v>143</v>
      </c>
      <c r="E29" s="224">
        <v>1</v>
      </c>
      <c r="F29" s="227"/>
      <c r="G29" s="228">
        <f>ROUND(E29*F29,2)</f>
        <v>0</v>
      </c>
      <c r="H29" s="229"/>
      <c r="I29" s="243" t="s">
        <v>111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112</v>
      </c>
      <c r="AF29" s="207">
        <v>1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>
      <c r="A30" s="239" t="s">
        <v>106</v>
      </c>
      <c r="B30" s="218" t="s">
        <v>65</v>
      </c>
      <c r="C30" s="231" t="s">
        <v>66</v>
      </c>
      <c r="D30" s="221"/>
      <c r="E30" s="223"/>
      <c r="F30" s="298">
        <f>SUM(G31:G41)</f>
        <v>0</v>
      </c>
      <c r="G30" s="299"/>
      <c r="H30" s="226"/>
      <c r="I30" s="242"/>
      <c r="AE30" t="s">
        <v>107</v>
      </c>
    </row>
    <row r="31" spans="1:60" outlineLevel="1">
      <c r="A31" s="240">
        <v>18</v>
      </c>
      <c r="B31" s="219" t="s">
        <v>148</v>
      </c>
      <c r="C31" s="232" t="s">
        <v>149</v>
      </c>
      <c r="D31" s="222" t="s">
        <v>115</v>
      </c>
      <c r="E31" s="224">
        <v>7.58</v>
      </c>
      <c r="F31" s="227"/>
      <c r="G31" s="228">
        <f t="shared" ref="G31:G41" si="1">ROUND(E31*F31,2)</f>
        <v>0</v>
      </c>
      <c r="H31" s="229"/>
      <c r="I31" s="243" t="s">
        <v>111</v>
      </c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112</v>
      </c>
      <c r="AF31" s="207">
        <v>1</v>
      </c>
      <c r="AG31" s="207"/>
      <c r="AH31" s="207"/>
      <c r="AI31" s="207"/>
      <c r="AJ31" s="207"/>
      <c r="AK31" s="207"/>
      <c r="AL31" s="207"/>
      <c r="AM31" s="207">
        <v>15</v>
      </c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0">
        <v>19</v>
      </c>
      <c r="B32" s="219" t="s">
        <v>150</v>
      </c>
      <c r="C32" s="232" t="s">
        <v>151</v>
      </c>
      <c r="D32" s="222" t="s">
        <v>115</v>
      </c>
      <c r="E32" s="224">
        <v>3.28</v>
      </c>
      <c r="F32" s="227"/>
      <c r="G32" s="228">
        <f t="shared" si="1"/>
        <v>0</v>
      </c>
      <c r="H32" s="229"/>
      <c r="I32" s="243" t="s">
        <v>111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112</v>
      </c>
      <c r="AF32" s="207">
        <v>1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0">
        <v>20</v>
      </c>
      <c r="B33" s="219" t="s">
        <v>152</v>
      </c>
      <c r="C33" s="232" t="s">
        <v>153</v>
      </c>
      <c r="D33" s="222" t="s">
        <v>115</v>
      </c>
      <c r="E33" s="224">
        <v>9.6684000000000001</v>
      </c>
      <c r="F33" s="227"/>
      <c r="G33" s="228">
        <f t="shared" si="1"/>
        <v>0</v>
      </c>
      <c r="H33" s="229"/>
      <c r="I33" s="243" t="s">
        <v>111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112</v>
      </c>
      <c r="AF33" s="207">
        <v>1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0">
        <v>21</v>
      </c>
      <c r="B34" s="219" t="s">
        <v>154</v>
      </c>
      <c r="C34" s="232" t="s">
        <v>155</v>
      </c>
      <c r="D34" s="222" t="s">
        <v>115</v>
      </c>
      <c r="E34" s="224">
        <v>16.698399999999999</v>
      </c>
      <c r="F34" s="227"/>
      <c r="G34" s="228">
        <f t="shared" si="1"/>
        <v>0</v>
      </c>
      <c r="H34" s="229"/>
      <c r="I34" s="243" t="s">
        <v>111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112</v>
      </c>
      <c r="AF34" s="207">
        <v>1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0">
        <v>22</v>
      </c>
      <c r="B35" s="219" t="s">
        <v>156</v>
      </c>
      <c r="C35" s="232" t="s">
        <v>157</v>
      </c>
      <c r="D35" s="222" t="s">
        <v>143</v>
      </c>
      <c r="E35" s="224">
        <v>1</v>
      </c>
      <c r="F35" s="227"/>
      <c r="G35" s="228">
        <f t="shared" si="1"/>
        <v>0</v>
      </c>
      <c r="H35" s="229"/>
      <c r="I35" s="243" t="s">
        <v>111</v>
      </c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112</v>
      </c>
      <c r="AF35" s="207">
        <v>1</v>
      </c>
      <c r="AG35" s="207"/>
      <c r="AH35" s="207"/>
      <c r="AI35" s="207"/>
      <c r="AJ35" s="207"/>
      <c r="AK35" s="207"/>
      <c r="AL35" s="207"/>
      <c r="AM35" s="207">
        <v>15</v>
      </c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0">
        <v>23</v>
      </c>
      <c r="B36" s="219" t="s">
        <v>158</v>
      </c>
      <c r="C36" s="232" t="s">
        <v>159</v>
      </c>
      <c r="D36" s="222" t="s">
        <v>110</v>
      </c>
      <c r="E36" s="224">
        <v>1</v>
      </c>
      <c r="F36" s="227"/>
      <c r="G36" s="228">
        <f t="shared" si="1"/>
        <v>0</v>
      </c>
      <c r="H36" s="229"/>
      <c r="I36" s="243" t="s">
        <v>111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112</v>
      </c>
      <c r="AF36" s="207">
        <v>1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0">
        <v>24</v>
      </c>
      <c r="B37" s="219" t="s">
        <v>160</v>
      </c>
      <c r="C37" s="232" t="s">
        <v>161</v>
      </c>
      <c r="D37" s="222" t="s">
        <v>143</v>
      </c>
      <c r="E37" s="224">
        <v>1</v>
      </c>
      <c r="F37" s="227"/>
      <c r="G37" s="228">
        <f t="shared" si="1"/>
        <v>0</v>
      </c>
      <c r="H37" s="229"/>
      <c r="I37" s="243" t="s">
        <v>111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112</v>
      </c>
      <c r="AF37" s="207">
        <v>1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0">
        <v>25</v>
      </c>
      <c r="B38" s="219" t="s">
        <v>162</v>
      </c>
      <c r="C38" s="232" t="s">
        <v>163</v>
      </c>
      <c r="D38" s="222" t="s">
        <v>143</v>
      </c>
      <c r="E38" s="224">
        <v>1</v>
      </c>
      <c r="F38" s="227"/>
      <c r="G38" s="228">
        <f t="shared" si="1"/>
        <v>0</v>
      </c>
      <c r="H38" s="229"/>
      <c r="I38" s="243" t="s">
        <v>111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112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0">
        <v>26</v>
      </c>
      <c r="B39" s="219" t="s">
        <v>164</v>
      </c>
      <c r="C39" s="232" t="s">
        <v>165</v>
      </c>
      <c r="D39" s="222" t="s">
        <v>110</v>
      </c>
      <c r="E39" s="224">
        <v>1</v>
      </c>
      <c r="F39" s="227"/>
      <c r="G39" s="228">
        <f t="shared" si="1"/>
        <v>0</v>
      </c>
      <c r="H39" s="229"/>
      <c r="I39" s="243" t="s">
        <v>111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112</v>
      </c>
      <c r="AF39" s="207">
        <v>2</v>
      </c>
      <c r="AG39" s="207"/>
      <c r="AH39" s="207"/>
      <c r="AI39" s="207"/>
      <c r="AJ39" s="207"/>
      <c r="AK39" s="207"/>
      <c r="AL39" s="207"/>
      <c r="AM39" s="207">
        <v>15</v>
      </c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>
      <c r="A40" s="240">
        <v>27</v>
      </c>
      <c r="B40" s="219" t="s">
        <v>166</v>
      </c>
      <c r="C40" s="232" t="s">
        <v>167</v>
      </c>
      <c r="D40" s="222" t="s">
        <v>110</v>
      </c>
      <c r="E40" s="224">
        <v>1</v>
      </c>
      <c r="F40" s="227"/>
      <c r="G40" s="228">
        <f t="shared" si="1"/>
        <v>0</v>
      </c>
      <c r="H40" s="229"/>
      <c r="I40" s="243" t="s">
        <v>111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112</v>
      </c>
      <c r="AF40" s="207">
        <v>2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0">
        <v>28</v>
      </c>
      <c r="B41" s="219" t="s">
        <v>168</v>
      </c>
      <c r="C41" s="232" t="s">
        <v>169</v>
      </c>
      <c r="D41" s="222" t="s">
        <v>110</v>
      </c>
      <c r="E41" s="224">
        <v>1</v>
      </c>
      <c r="F41" s="227"/>
      <c r="G41" s="228">
        <f t="shared" si="1"/>
        <v>0</v>
      </c>
      <c r="H41" s="229"/>
      <c r="I41" s="243" t="s">
        <v>111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112</v>
      </c>
      <c r="AF41" s="207">
        <v>2</v>
      </c>
      <c r="AG41" s="207"/>
      <c r="AH41" s="207"/>
      <c r="AI41" s="207"/>
      <c r="AJ41" s="207"/>
      <c r="AK41" s="207"/>
      <c r="AL41" s="207"/>
      <c r="AM41" s="207">
        <v>15</v>
      </c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>
      <c r="A42" s="239" t="s">
        <v>106</v>
      </c>
      <c r="B42" s="218" t="s">
        <v>67</v>
      </c>
      <c r="C42" s="231" t="s">
        <v>68</v>
      </c>
      <c r="D42" s="221"/>
      <c r="E42" s="223"/>
      <c r="F42" s="298">
        <f>SUM(G43:G43)</f>
        <v>0</v>
      </c>
      <c r="G42" s="299"/>
      <c r="H42" s="226"/>
      <c r="I42" s="242"/>
      <c r="AE42" t="s">
        <v>107</v>
      </c>
    </row>
    <row r="43" spans="1:60" outlineLevel="1">
      <c r="A43" s="240">
        <v>29</v>
      </c>
      <c r="B43" s="219" t="s">
        <v>170</v>
      </c>
      <c r="C43" s="232" t="s">
        <v>171</v>
      </c>
      <c r="D43" s="222" t="s">
        <v>172</v>
      </c>
      <c r="E43" s="224">
        <v>1.49509</v>
      </c>
      <c r="F43" s="227"/>
      <c r="G43" s="228">
        <f>ROUND(E43*F43,2)</f>
        <v>0</v>
      </c>
      <c r="H43" s="229"/>
      <c r="I43" s="243" t="s">
        <v>111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112</v>
      </c>
      <c r="AF43" s="207">
        <v>7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>
      <c r="A44" s="239" t="s">
        <v>106</v>
      </c>
      <c r="B44" s="218" t="s">
        <v>69</v>
      </c>
      <c r="C44" s="231" t="s">
        <v>70</v>
      </c>
      <c r="D44" s="221"/>
      <c r="E44" s="223"/>
      <c r="F44" s="298">
        <f>SUM(G45:G45)</f>
        <v>0</v>
      </c>
      <c r="G44" s="299"/>
      <c r="H44" s="226"/>
      <c r="I44" s="242"/>
      <c r="AE44" t="s">
        <v>107</v>
      </c>
    </row>
    <row r="45" spans="1:60" outlineLevel="1">
      <c r="A45" s="240">
        <v>30</v>
      </c>
      <c r="B45" s="219" t="s">
        <v>173</v>
      </c>
      <c r="C45" s="232" t="s">
        <v>174</v>
      </c>
      <c r="D45" s="222" t="s">
        <v>115</v>
      </c>
      <c r="E45" s="224">
        <v>9.4436</v>
      </c>
      <c r="F45" s="227"/>
      <c r="G45" s="228">
        <f>ROUND(E45*F45,2)</f>
        <v>0</v>
      </c>
      <c r="H45" s="229"/>
      <c r="I45" s="243" t="s">
        <v>111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112</v>
      </c>
      <c r="AF45" s="207">
        <v>2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>
      <c r="A46" s="239" t="s">
        <v>106</v>
      </c>
      <c r="B46" s="218" t="s">
        <v>71</v>
      </c>
      <c r="C46" s="231" t="s">
        <v>72</v>
      </c>
      <c r="D46" s="221"/>
      <c r="E46" s="223"/>
      <c r="F46" s="298">
        <f>SUM(G47:G47)</f>
        <v>0</v>
      </c>
      <c r="G46" s="299"/>
      <c r="H46" s="226"/>
      <c r="I46" s="242"/>
      <c r="AE46" t="s">
        <v>107</v>
      </c>
    </row>
    <row r="47" spans="1:60" outlineLevel="1">
      <c r="A47" s="240">
        <v>31</v>
      </c>
      <c r="B47" s="219" t="s">
        <v>175</v>
      </c>
      <c r="C47" s="232" t="s">
        <v>252</v>
      </c>
      <c r="D47" s="222" t="s">
        <v>143</v>
      </c>
      <c r="E47" s="224">
        <v>1</v>
      </c>
      <c r="F47" s="227"/>
      <c r="G47" s="228">
        <f>ROUND(E47*F47,2)</f>
        <v>0</v>
      </c>
      <c r="H47" s="229"/>
      <c r="I47" s="243" t="s">
        <v>111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112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>
      <c r="A48" s="239" t="s">
        <v>106</v>
      </c>
      <c r="B48" s="218" t="s">
        <v>73</v>
      </c>
      <c r="C48" s="231" t="s">
        <v>74</v>
      </c>
      <c r="D48" s="221"/>
      <c r="E48" s="223"/>
      <c r="F48" s="298">
        <f>SUM(G49:G49)</f>
        <v>0</v>
      </c>
      <c r="G48" s="299"/>
      <c r="H48" s="226"/>
      <c r="I48" s="242"/>
      <c r="AE48" t="s">
        <v>107</v>
      </c>
    </row>
    <row r="49" spans="1:60" outlineLevel="1">
      <c r="A49" s="240">
        <v>32</v>
      </c>
      <c r="B49" s="219" t="s">
        <v>176</v>
      </c>
      <c r="C49" s="232" t="s">
        <v>250</v>
      </c>
      <c r="D49" s="222" t="s">
        <v>143</v>
      </c>
      <c r="E49" s="224">
        <v>1</v>
      </c>
      <c r="F49" s="227"/>
      <c r="G49" s="228">
        <f>ROUND(E49*F49,2)</f>
        <v>0</v>
      </c>
      <c r="H49" s="229"/>
      <c r="I49" s="243" t="s">
        <v>111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112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>
      <c r="A50" s="239" t="s">
        <v>106</v>
      </c>
      <c r="B50" s="218" t="s">
        <v>75</v>
      </c>
      <c r="C50" s="231" t="s">
        <v>76</v>
      </c>
      <c r="D50" s="221"/>
      <c r="E50" s="223"/>
      <c r="F50" s="298">
        <f>SUM(G51:G55)</f>
        <v>0</v>
      </c>
      <c r="G50" s="299"/>
      <c r="H50" s="226"/>
      <c r="I50" s="242"/>
      <c r="AE50" t="s">
        <v>107</v>
      </c>
    </row>
    <row r="51" spans="1:60" outlineLevel="1">
      <c r="A51" s="240">
        <v>33</v>
      </c>
      <c r="B51" s="219" t="s">
        <v>177</v>
      </c>
      <c r="C51" s="232" t="s">
        <v>178</v>
      </c>
      <c r="D51" s="222" t="s">
        <v>110</v>
      </c>
      <c r="E51" s="224">
        <v>1</v>
      </c>
      <c r="F51" s="227"/>
      <c r="G51" s="228">
        <f>ROUND(E51*F51,2)</f>
        <v>0</v>
      </c>
      <c r="H51" s="229"/>
      <c r="I51" s="243" t="s">
        <v>111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112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0">
        <v>34</v>
      </c>
      <c r="B52" s="219" t="s">
        <v>179</v>
      </c>
      <c r="C52" s="232" t="s">
        <v>180</v>
      </c>
      <c r="D52" s="222" t="s">
        <v>110</v>
      </c>
      <c r="E52" s="224">
        <v>1</v>
      </c>
      <c r="F52" s="227"/>
      <c r="G52" s="228">
        <f>ROUND(E52*F52,2)</f>
        <v>0</v>
      </c>
      <c r="H52" s="229"/>
      <c r="I52" s="243" t="s">
        <v>111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112</v>
      </c>
      <c r="AF52" s="207">
        <v>1</v>
      </c>
      <c r="AG52" s="207"/>
      <c r="AH52" s="207"/>
      <c r="AI52" s="207"/>
      <c r="AJ52" s="207"/>
      <c r="AK52" s="207"/>
      <c r="AL52" s="207"/>
      <c r="AM52" s="207">
        <v>15</v>
      </c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>
      <c r="A53" s="240">
        <v>35</v>
      </c>
      <c r="B53" s="219" t="s">
        <v>181</v>
      </c>
      <c r="C53" s="232" t="s">
        <v>182</v>
      </c>
      <c r="D53" s="222" t="s">
        <v>110</v>
      </c>
      <c r="E53" s="224">
        <v>1</v>
      </c>
      <c r="F53" s="227"/>
      <c r="G53" s="228">
        <f>ROUND(E53*F53,2)</f>
        <v>0</v>
      </c>
      <c r="H53" s="229"/>
      <c r="I53" s="243" t="s">
        <v>111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112</v>
      </c>
      <c r="AF53" s="207">
        <v>1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0">
        <v>36</v>
      </c>
      <c r="B54" s="219" t="s">
        <v>183</v>
      </c>
      <c r="C54" s="232" t="s">
        <v>184</v>
      </c>
      <c r="D54" s="222" t="s">
        <v>110</v>
      </c>
      <c r="E54" s="224">
        <v>1</v>
      </c>
      <c r="F54" s="227"/>
      <c r="G54" s="228">
        <f>ROUND(E54*F54,2)</f>
        <v>0</v>
      </c>
      <c r="H54" s="229"/>
      <c r="I54" s="243" t="s">
        <v>111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112</v>
      </c>
      <c r="AF54" s="207">
        <v>1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>
      <c r="A55" s="241">
        <v>37</v>
      </c>
      <c r="B55" s="220" t="s">
        <v>185</v>
      </c>
      <c r="C55" s="232" t="s">
        <v>186</v>
      </c>
      <c r="D55" s="222" t="s">
        <v>48</v>
      </c>
      <c r="E55" s="225"/>
      <c r="F55" s="227"/>
      <c r="G55" s="228">
        <f>ROUND(E55*F55,2)</f>
        <v>0</v>
      </c>
      <c r="H55" s="229"/>
      <c r="I55" s="243" t="s">
        <v>111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112</v>
      </c>
      <c r="AF55" s="207">
        <v>7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>
      <c r="A56" s="239" t="s">
        <v>106</v>
      </c>
      <c r="B56" s="218" t="s">
        <v>77</v>
      </c>
      <c r="C56" s="231" t="s">
        <v>78</v>
      </c>
      <c r="D56" s="221"/>
      <c r="E56" s="223"/>
      <c r="F56" s="298">
        <f>SUM(G57:G64)</f>
        <v>0</v>
      </c>
      <c r="G56" s="299"/>
      <c r="H56" s="226"/>
      <c r="I56" s="242"/>
      <c r="AE56" t="s">
        <v>107</v>
      </c>
    </row>
    <row r="57" spans="1:60" outlineLevel="1">
      <c r="A57" s="240">
        <v>38</v>
      </c>
      <c r="B57" s="219" t="s">
        <v>187</v>
      </c>
      <c r="C57" s="232" t="s">
        <v>188</v>
      </c>
      <c r="D57" s="222" t="s">
        <v>110</v>
      </c>
      <c r="E57" s="224">
        <v>2</v>
      </c>
      <c r="F57" s="227"/>
      <c r="G57" s="228">
        <f t="shared" ref="G57:G64" si="2">ROUND(E57*F57,2)</f>
        <v>0</v>
      </c>
      <c r="H57" s="229"/>
      <c r="I57" s="243" t="s">
        <v>111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112</v>
      </c>
      <c r="AF57" s="207">
        <v>1</v>
      </c>
      <c r="AG57" s="207"/>
      <c r="AH57" s="207"/>
      <c r="AI57" s="207"/>
      <c r="AJ57" s="207"/>
      <c r="AK57" s="207"/>
      <c r="AL57" s="207"/>
      <c r="AM57" s="207">
        <v>15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0">
        <v>39</v>
      </c>
      <c r="B58" s="219" t="s">
        <v>189</v>
      </c>
      <c r="C58" s="232" t="s">
        <v>190</v>
      </c>
      <c r="D58" s="222" t="s">
        <v>110</v>
      </c>
      <c r="E58" s="224">
        <v>2</v>
      </c>
      <c r="F58" s="227"/>
      <c r="G58" s="228">
        <f t="shared" si="2"/>
        <v>0</v>
      </c>
      <c r="H58" s="229"/>
      <c r="I58" s="243" t="s">
        <v>111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112</v>
      </c>
      <c r="AF58" s="207">
        <v>1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0">
        <v>40</v>
      </c>
      <c r="B59" s="219" t="s">
        <v>191</v>
      </c>
      <c r="C59" s="232" t="s">
        <v>192</v>
      </c>
      <c r="D59" s="222" t="s">
        <v>110</v>
      </c>
      <c r="E59" s="224">
        <v>2</v>
      </c>
      <c r="F59" s="227"/>
      <c r="G59" s="228">
        <f t="shared" si="2"/>
        <v>0</v>
      </c>
      <c r="H59" s="229"/>
      <c r="I59" s="243" t="s">
        <v>111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112</v>
      </c>
      <c r="AF59" s="207">
        <v>3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0">
        <v>41</v>
      </c>
      <c r="B60" s="219" t="s">
        <v>193</v>
      </c>
      <c r="C60" s="232" t="s">
        <v>194</v>
      </c>
      <c r="D60" s="222" t="s">
        <v>110</v>
      </c>
      <c r="E60" s="224">
        <v>1</v>
      </c>
      <c r="F60" s="227"/>
      <c r="G60" s="228">
        <f t="shared" si="2"/>
        <v>0</v>
      </c>
      <c r="H60" s="229"/>
      <c r="I60" s="243" t="s">
        <v>111</v>
      </c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 t="s">
        <v>112</v>
      </c>
      <c r="AF60" s="207">
        <v>3</v>
      </c>
      <c r="AG60" s="207"/>
      <c r="AH60" s="207"/>
      <c r="AI60" s="207"/>
      <c r="AJ60" s="207"/>
      <c r="AK60" s="207"/>
      <c r="AL60" s="207"/>
      <c r="AM60" s="207">
        <v>15</v>
      </c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>
      <c r="A61" s="240">
        <v>42</v>
      </c>
      <c r="B61" s="219" t="s">
        <v>195</v>
      </c>
      <c r="C61" s="232" t="s">
        <v>196</v>
      </c>
      <c r="D61" s="222" t="s">
        <v>110</v>
      </c>
      <c r="E61" s="224">
        <v>1</v>
      </c>
      <c r="F61" s="227"/>
      <c r="G61" s="228">
        <f t="shared" si="2"/>
        <v>0</v>
      </c>
      <c r="H61" s="229"/>
      <c r="I61" s="243" t="s">
        <v>111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112</v>
      </c>
      <c r="AF61" s="207">
        <v>3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ht="22.5" outlineLevel="1">
      <c r="A62" s="240">
        <v>43</v>
      </c>
      <c r="B62" s="219" t="s">
        <v>197</v>
      </c>
      <c r="C62" s="232" t="s">
        <v>198</v>
      </c>
      <c r="D62" s="222" t="s">
        <v>110</v>
      </c>
      <c r="E62" s="224">
        <v>1</v>
      </c>
      <c r="F62" s="227"/>
      <c r="G62" s="228">
        <f t="shared" si="2"/>
        <v>0</v>
      </c>
      <c r="H62" s="229"/>
      <c r="I62" s="243" t="s">
        <v>111</v>
      </c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112</v>
      </c>
      <c r="AF62" s="207">
        <v>3</v>
      </c>
      <c r="AG62" s="207"/>
      <c r="AH62" s="207"/>
      <c r="AI62" s="207"/>
      <c r="AJ62" s="207"/>
      <c r="AK62" s="207"/>
      <c r="AL62" s="207"/>
      <c r="AM62" s="207">
        <v>15</v>
      </c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ht="22.5" outlineLevel="1">
      <c r="A63" s="240">
        <v>44</v>
      </c>
      <c r="B63" s="219" t="s">
        <v>199</v>
      </c>
      <c r="C63" s="232" t="s">
        <v>200</v>
      </c>
      <c r="D63" s="222" t="s">
        <v>110</v>
      </c>
      <c r="E63" s="224">
        <v>1</v>
      </c>
      <c r="F63" s="227"/>
      <c r="G63" s="228">
        <f t="shared" si="2"/>
        <v>0</v>
      </c>
      <c r="H63" s="229"/>
      <c r="I63" s="243" t="s">
        <v>111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112</v>
      </c>
      <c r="AF63" s="207">
        <v>3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>
      <c r="A64" s="241">
        <v>45</v>
      </c>
      <c r="B64" s="220" t="s">
        <v>201</v>
      </c>
      <c r="C64" s="232" t="s">
        <v>202</v>
      </c>
      <c r="D64" s="222" t="s">
        <v>48</v>
      </c>
      <c r="E64" s="225"/>
      <c r="F64" s="227"/>
      <c r="G64" s="228">
        <f t="shared" si="2"/>
        <v>0</v>
      </c>
      <c r="H64" s="229"/>
      <c r="I64" s="243" t="s">
        <v>111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112</v>
      </c>
      <c r="AF64" s="207">
        <v>7</v>
      </c>
      <c r="AG64" s="207"/>
      <c r="AH64" s="207"/>
      <c r="AI64" s="207"/>
      <c r="AJ64" s="207"/>
      <c r="AK64" s="207"/>
      <c r="AL64" s="207"/>
      <c r="AM64" s="207">
        <v>15</v>
      </c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>
      <c r="A65" s="239" t="s">
        <v>106</v>
      </c>
      <c r="B65" s="218" t="s">
        <v>79</v>
      </c>
      <c r="C65" s="231" t="s">
        <v>80</v>
      </c>
      <c r="D65" s="221"/>
      <c r="E65" s="223"/>
      <c r="F65" s="298">
        <f>SUM(G66:G70)</f>
        <v>0</v>
      </c>
      <c r="G65" s="299"/>
      <c r="H65" s="226"/>
      <c r="I65" s="242"/>
      <c r="AE65" t="s">
        <v>107</v>
      </c>
    </row>
    <row r="66" spans="1:60" outlineLevel="1">
      <c r="A66" s="240">
        <v>46</v>
      </c>
      <c r="B66" s="219" t="s">
        <v>203</v>
      </c>
      <c r="C66" s="232" t="s">
        <v>204</v>
      </c>
      <c r="D66" s="222" t="s">
        <v>118</v>
      </c>
      <c r="E66" s="224">
        <v>4.3150000000000004</v>
      </c>
      <c r="F66" s="227"/>
      <c r="G66" s="228">
        <f>ROUND(E66*F66,2)</f>
        <v>0</v>
      </c>
      <c r="H66" s="229"/>
      <c r="I66" s="243" t="s">
        <v>111</v>
      </c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112</v>
      </c>
      <c r="AF66" s="207">
        <v>1</v>
      </c>
      <c r="AG66" s="207"/>
      <c r="AH66" s="207"/>
      <c r="AI66" s="207"/>
      <c r="AJ66" s="207"/>
      <c r="AK66" s="207"/>
      <c r="AL66" s="207"/>
      <c r="AM66" s="207">
        <v>15</v>
      </c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>
      <c r="A67" s="240">
        <v>47</v>
      </c>
      <c r="B67" s="219" t="s">
        <v>205</v>
      </c>
      <c r="C67" s="232" t="s">
        <v>206</v>
      </c>
      <c r="D67" s="222" t="s">
        <v>118</v>
      </c>
      <c r="E67" s="224">
        <v>4.3150000000000004</v>
      </c>
      <c r="F67" s="227"/>
      <c r="G67" s="228">
        <f>ROUND(E67*F67,2)</f>
        <v>0</v>
      </c>
      <c r="H67" s="229"/>
      <c r="I67" s="243" t="s">
        <v>111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112</v>
      </c>
      <c r="AF67" s="207">
        <v>1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ht="22.5" outlineLevel="1">
      <c r="A68" s="240">
        <v>48</v>
      </c>
      <c r="B68" s="219" t="s">
        <v>207</v>
      </c>
      <c r="C68" s="232" t="s">
        <v>208</v>
      </c>
      <c r="D68" s="222" t="s">
        <v>115</v>
      </c>
      <c r="E68" s="224">
        <v>7.58</v>
      </c>
      <c r="F68" s="227"/>
      <c r="G68" s="228">
        <f>ROUND(E68*F68,2)</f>
        <v>0</v>
      </c>
      <c r="H68" s="229"/>
      <c r="I68" s="243" t="s">
        <v>111</v>
      </c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 t="s">
        <v>112</v>
      </c>
      <c r="AF68" s="207">
        <v>1</v>
      </c>
      <c r="AG68" s="207"/>
      <c r="AH68" s="207"/>
      <c r="AI68" s="207"/>
      <c r="AJ68" s="207"/>
      <c r="AK68" s="207"/>
      <c r="AL68" s="207"/>
      <c r="AM68" s="207">
        <v>15</v>
      </c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0">
        <v>49</v>
      </c>
      <c r="B69" s="219" t="s">
        <v>209</v>
      </c>
      <c r="C69" s="232" t="s">
        <v>210</v>
      </c>
      <c r="D69" s="222" t="s">
        <v>115</v>
      </c>
      <c r="E69" s="224">
        <v>8.97288</v>
      </c>
      <c r="F69" s="227"/>
      <c r="G69" s="228">
        <f>ROUND(E69*F69,2)</f>
        <v>0</v>
      </c>
      <c r="H69" s="229"/>
      <c r="I69" s="243" t="s">
        <v>111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112</v>
      </c>
      <c r="AF69" s="207">
        <v>3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1">
        <v>50</v>
      </c>
      <c r="B70" s="220" t="s">
        <v>211</v>
      </c>
      <c r="C70" s="232" t="s">
        <v>212</v>
      </c>
      <c r="D70" s="222" t="s">
        <v>48</v>
      </c>
      <c r="E70" s="225"/>
      <c r="F70" s="227"/>
      <c r="G70" s="228">
        <f>ROUND(E70*F70,2)</f>
        <v>0</v>
      </c>
      <c r="H70" s="229"/>
      <c r="I70" s="243" t="s">
        <v>111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112</v>
      </c>
      <c r="AF70" s="207">
        <v>7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>
      <c r="A71" s="239" t="s">
        <v>106</v>
      </c>
      <c r="B71" s="218" t="s">
        <v>81</v>
      </c>
      <c r="C71" s="231" t="s">
        <v>82</v>
      </c>
      <c r="D71" s="221"/>
      <c r="E71" s="223"/>
      <c r="F71" s="298">
        <f>SUM(G72:G75)</f>
        <v>0</v>
      </c>
      <c r="G71" s="299"/>
      <c r="H71" s="226"/>
      <c r="I71" s="242"/>
      <c r="AE71" t="s">
        <v>107</v>
      </c>
    </row>
    <row r="72" spans="1:60" ht="22.5" outlineLevel="1">
      <c r="A72" s="240">
        <v>51</v>
      </c>
      <c r="B72" s="219" t="s">
        <v>213</v>
      </c>
      <c r="C72" s="232" t="s">
        <v>214</v>
      </c>
      <c r="D72" s="222" t="s">
        <v>115</v>
      </c>
      <c r="E72" s="224">
        <v>19.588000000000001</v>
      </c>
      <c r="F72" s="227"/>
      <c r="G72" s="228">
        <f>ROUND(E72*F72,2)</f>
        <v>0</v>
      </c>
      <c r="H72" s="229"/>
      <c r="I72" s="243" t="s">
        <v>111</v>
      </c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112</v>
      </c>
      <c r="AF72" s="207">
        <v>1</v>
      </c>
      <c r="AG72" s="207"/>
      <c r="AH72" s="207"/>
      <c r="AI72" s="207"/>
      <c r="AJ72" s="207"/>
      <c r="AK72" s="207"/>
      <c r="AL72" s="207"/>
      <c r="AM72" s="207">
        <v>15</v>
      </c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0">
        <v>52</v>
      </c>
      <c r="B73" s="219" t="s">
        <v>215</v>
      </c>
      <c r="C73" s="232" t="s">
        <v>216</v>
      </c>
      <c r="D73" s="222" t="s">
        <v>115</v>
      </c>
      <c r="E73" s="224">
        <v>19.588000000000001</v>
      </c>
      <c r="F73" s="227"/>
      <c r="G73" s="228">
        <f>ROUND(E73*F73,2)</f>
        <v>0</v>
      </c>
      <c r="H73" s="229"/>
      <c r="I73" s="243" t="s">
        <v>111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112</v>
      </c>
      <c r="AF73" s="207">
        <v>1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0">
        <v>53</v>
      </c>
      <c r="B74" s="219" t="s">
        <v>217</v>
      </c>
      <c r="C74" s="232" t="s">
        <v>218</v>
      </c>
      <c r="D74" s="222" t="s">
        <v>115</v>
      </c>
      <c r="E74" s="224">
        <v>21.938559999999999</v>
      </c>
      <c r="F74" s="227"/>
      <c r="G74" s="228">
        <f>ROUND(E74*F74,2)</f>
        <v>0</v>
      </c>
      <c r="H74" s="229"/>
      <c r="I74" s="243" t="s">
        <v>111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112</v>
      </c>
      <c r="AF74" s="207">
        <v>3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1">
        <v>54</v>
      </c>
      <c r="B75" s="220" t="s">
        <v>219</v>
      </c>
      <c r="C75" s="232" t="s">
        <v>220</v>
      </c>
      <c r="D75" s="222" t="s">
        <v>48</v>
      </c>
      <c r="E75" s="225"/>
      <c r="F75" s="227"/>
      <c r="G75" s="228">
        <f>ROUND(E75*F75,2)</f>
        <v>0</v>
      </c>
      <c r="H75" s="229"/>
      <c r="I75" s="243" t="s">
        <v>111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112</v>
      </c>
      <c r="AF75" s="207">
        <v>7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>
      <c r="A76" s="239" t="s">
        <v>106</v>
      </c>
      <c r="B76" s="218" t="s">
        <v>83</v>
      </c>
      <c r="C76" s="231" t="s">
        <v>84</v>
      </c>
      <c r="D76" s="221"/>
      <c r="E76" s="223"/>
      <c r="F76" s="298">
        <f>SUM(G77:G78)</f>
        <v>0</v>
      </c>
      <c r="G76" s="299"/>
      <c r="H76" s="226"/>
      <c r="I76" s="242"/>
      <c r="AE76" t="s">
        <v>107</v>
      </c>
    </row>
    <row r="77" spans="1:60" outlineLevel="1">
      <c r="A77" s="240">
        <v>55</v>
      </c>
      <c r="B77" s="219" t="s">
        <v>221</v>
      </c>
      <c r="C77" s="232" t="s">
        <v>222</v>
      </c>
      <c r="D77" s="222" t="s">
        <v>115</v>
      </c>
      <c r="E77" s="224">
        <v>71.576800000000006</v>
      </c>
      <c r="F77" s="227"/>
      <c r="G77" s="228">
        <f>ROUND(E77*F77,2)</f>
        <v>0</v>
      </c>
      <c r="H77" s="229"/>
      <c r="I77" s="243" t="s">
        <v>111</v>
      </c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112</v>
      </c>
      <c r="AF77" s="207">
        <v>2</v>
      </c>
      <c r="AG77" s="207"/>
      <c r="AH77" s="207"/>
      <c r="AI77" s="207"/>
      <c r="AJ77" s="207"/>
      <c r="AK77" s="207"/>
      <c r="AL77" s="207"/>
      <c r="AM77" s="207">
        <v>15</v>
      </c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>
      <c r="A78" s="240">
        <v>56</v>
      </c>
      <c r="B78" s="219" t="s">
        <v>223</v>
      </c>
      <c r="C78" s="232" t="s">
        <v>224</v>
      </c>
      <c r="D78" s="222" t="s">
        <v>115</v>
      </c>
      <c r="E78" s="224">
        <v>71.576800000000006</v>
      </c>
      <c r="F78" s="227"/>
      <c r="G78" s="228">
        <f>ROUND(E78*F78,2)</f>
        <v>0</v>
      </c>
      <c r="H78" s="229"/>
      <c r="I78" s="243" t="s">
        <v>111</v>
      </c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112</v>
      </c>
      <c r="AF78" s="207">
        <v>2</v>
      </c>
      <c r="AG78" s="207"/>
      <c r="AH78" s="207"/>
      <c r="AI78" s="207"/>
      <c r="AJ78" s="207"/>
      <c r="AK78" s="207"/>
      <c r="AL78" s="207"/>
      <c r="AM78" s="207">
        <v>15</v>
      </c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>
      <c r="A79" s="239" t="s">
        <v>106</v>
      </c>
      <c r="B79" s="218" t="s">
        <v>85</v>
      </c>
      <c r="C79" s="231" t="s">
        <v>86</v>
      </c>
      <c r="D79" s="221"/>
      <c r="E79" s="223"/>
      <c r="F79" s="298">
        <f>SUM(G80:G80)</f>
        <v>0</v>
      </c>
      <c r="G79" s="299"/>
      <c r="H79" s="226"/>
      <c r="I79" s="242"/>
      <c r="AE79" t="s">
        <v>107</v>
      </c>
    </row>
    <row r="80" spans="1:60" outlineLevel="1">
      <c r="A80" s="240">
        <v>57</v>
      </c>
      <c r="B80" s="219" t="s">
        <v>225</v>
      </c>
      <c r="C80" s="232" t="s">
        <v>251</v>
      </c>
      <c r="D80" s="222" t="s">
        <v>143</v>
      </c>
      <c r="E80" s="224">
        <v>1</v>
      </c>
      <c r="F80" s="227"/>
      <c r="G80" s="228">
        <f>ROUND(E80*F80,2)</f>
        <v>0</v>
      </c>
      <c r="H80" s="229"/>
      <c r="I80" s="243" t="s">
        <v>111</v>
      </c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112</v>
      </c>
      <c r="AF80" s="207">
        <v>1</v>
      </c>
      <c r="AG80" s="207"/>
      <c r="AH80" s="207"/>
      <c r="AI80" s="207"/>
      <c r="AJ80" s="207"/>
      <c r="AK80" s="207"/>
      <c r="AL80" s="207"/>
      <c r="AM80" s="207">
        <v>15</v>
      </c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>
      <c r="A81" s="239" t="s">
        <v>106</v>
      </c>
      <c r="B81" s="218" t="s">
        <v>87</v>
      </c>
      <c r="C81" s="231" t="s">
        <v>88</v>
      </c>
      <c r="D81" s="221"/>
      <c r="E81" s="223"/>
      <c r="F81" s="298">
        <f>SUM(G82:G88)</f>
        <v>0</v>
      </c>
      <c r="G81" s="299"/>
      <c r="H81" s="226"/>
      <c r="I81" s="242"/>
      <c r="AE81" t="s">
        <v>107</v>
      </c>
    </row>
    <row r="82" spans="1:60" outlineLevel="1">
      <c r="A82" s="240">
        <v>58</v>
      </c>
      <c r="B82" s="219" t="s">
        <v>226</v>
      </c>
      <c r="C82" s="232" t="s">
        <v>227</v>
      </c>
      <c r="D82" s="222" t="s">
        <v>172</v>
      </c>
      <c r="E82" s="224">
        <v>2.85426</v>
      </c>
      <c r="F82" s="227"/>
      <c r="G82" s="228">
        <f t="shared" ref="G82:G88" si="3">ROUND(E82*F82,2)</f>
        <v>0</v>
      </c>
      <c r="H82" s="229"/>
      <c r="I82" s="243" t="s">
        <v>111</v>
      </c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112</v>
      </c>
      <c r="AF82" s="207">
        <v>8</v>
      </c>
      <c r="AG82" s="207"/>
      <c r="AH82" s="207"/>
      <c r="AI82" s="207"/>
      <c r="AJ82" s="207"/>
      <c r="AK82" s="207"/>
      <c r="AL82" s="207"/>
      <c r="AM82" s="207">
        <v>15</v>
      </c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>
      <c r="A83" s="240">
        <v>59</v>
      </c>
      <c r="B83" s="219" t="s">
        <v>228</v>
      </c>
      <c r="C83" s="232" t="s">
        <v>229</v>
      </c>
      <c r="D83" s="222" t="s">
        <v>172</v>
      </c>
      <c r="E83" s="224">
        <v>2.85426</v>
      </c>
      <c r="F83" s="227"/>
      <c r="G83" s="228">
        <f t="shared" si="3"/>
        <v>0</v>
      </c>
      <c r="H83" s="229"/>
      <c r="I83" s="243" t="s">
        <v>111</v>
      </c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 t="s">
        <v>112</v>
      </c>
      <c r="AF83" s="207">
        <v>8</v>
      </c>
      <c r="AG83" s="207"/>
      <c r="AH83" s="207"/>
      <c r="AI83" s="207"/>
      <c r="AJ83" s="207"/>
      <c r="AK83" s="207"/>
      <c r="AL83" s="207"/>
      <c r="AM83" s="207">
        <v>15</v>
      </c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>
      <c r="A84" s="240">
        <v>60</v>
      </c>
      <c r="B84" s="219" t="s">
        <v>230</v>
      </c>
      <c r="C84" s="232" t="s">
        <v>231</v>
      </c>
      <c r="D84" s="222" t="s">
        <v>172</v>
      </c>
      <c r="E84" s="224">
        <v>2.85426</v>
      </c>
      <c r="F84" s="227"/>
      <c r="G84" s="228">
        <f t="shared" si="3"/>
        <v>0</v>
      </c>
      <c r="H84" s="229"/>
      <c r="I84" s="243" t="s">
        <v>111</v>
      </c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112</v>
      </c>
      <c r="AF84" s="207">
        <v>8</v>
      </c>
      <c r="AG84" s="207"/>
      <c r="AH84" s="207"/>
      <c r="AI84" s="207"/>
      <c r="AJ84" s="207"/>
      <c r="AK84" s="207"/>
      <c r="AL84" s="207"/>
      <c r="AM84" s="207">
        <v>15</v>
      </c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0">
        <v>61</v>
      </c>
      <c r="B85" s="219" t="s">
        <v>232</v>
      </c>
      <c r="C85" s="232" t="s">
        <v>233</v>
      </c>
      <c r="D85" s="222" t="s">
        <v>172</v>
      </c>
      <c r="E85" s="224">
        <v>39.959629999999997</v>
      </c>
      <c r="F85" s="227"/>
      <c r="G85" s="228">
        <f t="shared" si="3"/>
        <v>0</v>
      </c>
      <c r="H85" s="229"/>
      <c r="I85" s="243" t="s">
        <v>111</v>
      </c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 t="s">
        <v>112</v>
      </c>
      <c r="AF85" s="207">
        <v>8</v>
      </c>
      <c r="AG85" s="207"/>
      <c r="AH85" s="207"/>
      <c r="AI85" s="207"/>
      <c r="AJ85" s="207"/>
      <c r="AK85" s="207"/>
      <c r="AL85" s="207"/>
      <c r="AM85" s="207">
        <v>15</v>
      </c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>
      <c r="A86" s="240">
        <v>62</v>
      </c>
      <c r="B86" s="219" t="s">
        <v>234</v>
      </c>
      <c r="C86" s="232" t="s">
        <v>235</v>
      </c>
      <c r="D86" s="222" t="s">
        <v>172</v>
      </c>
      <c r="E86" s="224">
        <v>2.85426</v>
      </c>
      <c r="F86" s="227"/>
      <c r="G86" s="228">
        <f t="shared" si="3"/>
        <v>0</v>
      </c>
      <c r="H86" s="229"/>
      <c r="I86" s="243" t="s">
        <v>111</v>
      </c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112</v>
      </c>
      <c r="AF86" s="207">
        <v>8</v>
      </c>
      <c r="AG86" s="207"/>
      <c r="AH86" s="207"/>
      <c r="AI86" s="207"/>
      <c r="AJ86" s="207"/>
      <c r="AK86" s="207"/>
      <c r="AL86" s="207"/>
      <c r="AM86" s="207">
        <v>15</v>
      </c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0">
        <v>63</v>
      </c>
      <c r="B87" s="219" t="s">
        <v>236</v>
      </c>
      <c r="C87" s="232" t="s">
        <v>237</v>
      </c>
      <c r="D87" s="222" t="s">
        <v>172</v>
      </c>
      <c r="E87" s="224">
        <v>11.41704</v>
      </c>
      <c r="F87" s="227"/>
      <c r="G87" s="228">
        <f t="shared" si="3"/>
        <v>0</v>
      </c>
      <c r="H87" s="229"/>
      <c r="I87" s="243" t="s">
        <v>111</v>
      </c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112</v>
      </c>
      <c r="AF87" s="207">
        <v>8</v>
      </c>
      <c r="AG87" s="207"/>
      <c r="AH87" s="207"/>
      <c r="AI87" s="207"/>
      <c r="AJ87" s="207"/>
      <c r="AK87" s="207"/>
      <c r="AL87" s="207"/>
      <c r="AM87" s="207">
        <v>15</v>
      </c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>
      <c r="A88" s="240">
        <v>64</v>
      </c>
      <c r="B88" s="219" t="s">
        <v>238</v>
      </c>
      <c r="C88" s="232" t="s">
        <v>239</v>
      </c>
      <c r="D88" s="222" t="s">
        <v>172</v>
      </c>
      <c r="E88" s="224">
        <v>2.85426</v>
      </c>
      <c r="F88" s="227"/>
      <c r="G88" s="228">
        <f t="shared" si="3"/>
        <v>0</v>
      </c>
      <c r="H88" s="229"/>
      <c r="I88" s="243" t="s">
        <v>111</v>
      </c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112</v>
      </c>
      <c r="AF88" s="207">
        <v>8</v>
      </c>
      <c r="AG88" s="207"/>
      <c r="AH88" s="207"/>
      <c r="AI88" s="207"/>
      <c r="AJ88" s="207"/>
      <c r="AK88" s="207"/>
      <c r="AL88" s="207"/>
      <c r="AM88" s="207">
        <v>15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>
      <c r="A89" s="239" t="s">
        <v>106</v>
      </c>
      <c r="B89" s="218" t="s">
        <v>89</v>
      </c>
      <c r="C89" s="231" t="s">
        <v>90</v>
      </c>
      <c r="D89" s="221"/>
      <c r="E89" s="223"/>
      <c r="F89" s="298">
        <f>SUM(G90:G91)</f>
        <v>0</v>
      </c>
      <c r="G89" s="299"/>
      <c r="H89" s="226"/>
      <c r="I89" s="242"/>
      <c r="AE89" t="s">
        <v>107</v>
      </c>
    </row>
    <row r="90" spans="1:60" outlineLevel="1">
      <c r="A90" s="240">
        <v>65</v>
      </c>
      <c r="B90" s="219" t="s">
        <v>240</v>
      </c>
      <c r="C90" s="232" t="s">
        <v>241</v>
      </c>
      <c r="D90" s="222" t="s">
        <v>242</v>
      </c>
      <c r="E90" s="224">
        <v>1</v>
      </c>
      <c r="F90" s="227"/>
      <c r="G90" s="228">
        <f>ROUND(E90*F90,2)</f>
        <v>0</v>
      </c>
      <c r="H90" s="229"/>
      <c r="I90" s="243" t="s">
        <v>111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112</v>
      </c>
      <c r="AF90" s="207">
        <v>99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ht="13.5" outlineLevel="1" thickBot="1">
      <c r="A91" s="249">
        <v>66</v>
      </c>
      <c r="B91" s="250" t="s">
        <v>243</v>
      </c>
      <c r="C91" s="251" t="s">
        <v>244</v>
      </c>
      <c r="D91" s="252" t="s">
        <v>242</v>
      </c>
      <c r="E91" s="253">
        <v>1</v>
      </c>
      <c r="F91" s="254"/>
      <c r="G91" s="255">
        <f>ROUND(E91*F91,2)</f>
        <v>0</v>
      </c>
      <c r="H91" s="256"/>
      <c r="I91" s="257" t="s">
        <v>111</v>
      </c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 t="s">
        <v>112</v>
      </c>
      <c r="AF91" s="207">
        <v>99</v>
      </c>
      <c r="AG91" s="207"/>
      <c r="AH91" s="207"/>
      <c r="AI91" s="207"/>
      <c r="AJ91" s="207"/>
      <c r="AK91" s="207"/>
      <c r="AL91" s="207"/>
      <c r="AM91" s="207">
        <v>15</v>
      </c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hidden="1">
      <c r="A92" s="54"/>
      <c r="B92" s="61" t="s">
        <v>246</v>
      </c>
      <c r="C92" s="233" t="s">
        <v>246</v>
      </c>
      <c r="D92" s="210"/>
      <c r="E92" s="208"/>
      <c r="F92" s="208"/>
      <c r="G92" s="208"/>
      <c r="H92" s="208"/>
      <c r="I92" s="209"/>
    </row>
    <row r="93" spans="1:60" hidden="1">
      <c r="A93" s="234"/>
      <c r="B93" s="235" t="s">
        <v>245</v>
      </c>
      <c r="C93" s="236"/>
      <c r="D93" s="237"/>
      <c r="E93" s="234"/>
      <c r="F93" s="234"/>
      <c r="G93" s="238">
        <f>F8+F16+F22+F24+F26+F30+F42+F44+F46+F48+F50+F56+F65+F71+F76+F79+F81+F89</f>
        <v>0</v>
      </c>
      <c r="H93" s="46"/>
      <c r="I93" s="46"/>
      <c r="AN93">
        <v>15</v>
      </c>
      <c r="AO93">
        <v>21</v>
      </c>
    </row>
    <row r="94" spans="1:60">
      <c r="A94" s="46"/>
      <c r="B94" s="230"/>
      <c r="C94" s="230"/>
      <c r="D94" s="186"/>
      <c r="E94" s="46"/>
      <c r="F94" s="46"/>
      <c r="G94" s="46"/>
      <c r="H94" s="46"/>
      <c r="I94" s="46"/>
      <c r="AN94">
        <f>SUMIF(AM8:AM93,AN93,G8:G93)</f>
        <v>0</v>
      </c>
      <c r="AO94">
        <f>SUMIF(AM8:AM93,AO93,G8:G93)</f>
        <v>0</v>
      </c>
    </row>
    <row r="95" spans="1:60">
      <c r="D95" s="185"/>
    </row>
    <row r="96" spans="1:60">
      <c r="D96" s="185"/>
    </row>
    <row r="97" spans="4:4">
      <c r="D97" s="185"/>
    </row>
    <row r="98" spans="4:4">
      <c r="D98" s="185"/>
    </row>
    <row r="99" spans="4:4">
      <c r="D99" s="185"/>
    </row>
    <row r="100" spans="4:4">
      <c r="D100" s="185"/>
    </row>
    <row r="101" spans="4:4">
      <c r="D101" s="185"/>
    </row>
    <row r="102" spans="4:4">
      <c r="D102" s="185"/>
    </row>
    <row r="103" spans="4:4">
      <c r="D103" s="185"/>
    </row>
    <row r="104" spans="4:4">
      <c r="D104" s="185"/>
    </row>
    <row r="105" spans="4:4">
      <c r="D105" s="185"/>
    </row>
    <row r="106" spans="4:4">
      <c r="D106" s="185"/>
    </row>
    <row r="107" spans="4:4">
      <c r="D107" s="185"/>
    </row>
    <row r="108" spans="4:4">
      <c r="D108" s="185"/>
    </row>
    <row r="109" spans="4:4">
      <c r="D109" s="185"/>
    </row>
    <row r="110" spans="4:4">
      <c r="D110" s="185"/>
    </row>
    <row r="111" spans="4:4">
      <c r="D111" s="185"/>
    </row>
    <row r="112" spans="4:4">
      <c r="D112" s="185"/>
    </row>
    <row r="113" spans="4:4">
      <c r="D113" s="185"/>
    </row>
    <row r="114" spans="4:4">
      <c r="D114" s="185"/>
    </row>
    <row r="115" spans="4:4">
      <c r="D115" s="185"/>
    </row>
    <row r="116" spans="4:4">
      <c r="D116" s="185"/>
    </row>
    <row r="117" spans="4:4">
      <c r="D117" s="185"/>
    </row>
    <row r="118" spans="4:4">
      <c r="D118" s="185"/>
    </row>
    <row r="119" spans="4:4">
      <c r="D119" s="185"/>
    </row>
    <row r="120" spans="4:4">
      <c r="D120" s="185"/>
    </row>
    <row r="121" spans="4:4">
      <c r="D121" s="185"/>
    </row>
    <row r="122" spans="4:4">
      <c r="D122" s="185"/>
    </row>
    <row r="123" spans="4:4">
      <c r="D123" s="185"/>
    </row>
    <row r="124" spans="4:4">
      <c r="D124" s="185"/>
    </row>
    <row r="125" spans="4:4">
      <c r="D125" s="185"/>
    </row>
    <row r="126" spans="4:4">
      <c r="D126" s="185"/>
    </row>
    <row r="127" spans="4:4">
      <c r="D127" s="185"/>
    </row>
    <row r="128" spans="4:4">
      <c r="D128" s="185"/>
    </row>
    <row r="129" spans="4:4">
      <c r="D129" s="185"/>
    </row>
    <row r="130" spans="4:4">
      <c r="D130" s="185"/>
    </row>
    <row r="131" spans="4:4">
      <c r="D131" s="185"/>
    </row>
    <row r="132" spans="4:4">
      <c r="D132" s="185"/>
    </row>
    <row r="133" spans="4:4">
      <c r="D133" s="185"/>
    </row>
    <row r="134" spans="4:4">
      <c r="D134" s="185"/>
    </row>
    <row r="135" spans="4:4">
      <c r="D135" s="185"/>
    </row>
    <row r="136" spans="4:4">
      <c r="D136" s="185"/>
    </row>
    <row r="137" spans="4:4">
      <c r="D137" s="185"/>
    </row>
    <row r="138" spans="4:4">
      <c r="D138" s="185"/>
    </row>
    <row r="139" spans="4:4">
      <c r="D139" s="185"/>
    </row>
    <row r="140" spans="4:4">
      <c r="D140" s="185"/>
    </row>
    <row r="141" spans="4:4">
      <c r="D141" s="185"/>
    </row>
    <row r="142" spans="4:4">
      <c r="D142" s="185"/>
    </row>
    <row r="143" spans="4:4">
      <c r="D143" s="185"/>
    </row>
    <row r="144" spans="4:4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 objects="1" scenarios="1"/>
  <mergeCells count="20">
    <mergeCell ref="F48:G48"/>
    <mergeCell ref="A1:G1"/>
    <mergeCell ref="C7:G7"/>
    <mergeCell ref="F8:G8"/>
    <mergeCell ref="F16:G16"/>
    <mergeCell ref="F22:G22"/>
    <mergeCell ref="F24:G24"/>
    <mergeCell ref="F26:G26"/>
    <mergeCell ref="F30:G30"/>
    <mergeCell ref="F42:G42"/>
    <mergeCell ref="F44:G44"/>
    <mergeCell ref="F46:G46"/>
    <mergeCell ref="F81:G81"/>
    <mergeCell ref="F89:G89"/>
    <mergeCell ref="F50:G50"/>
    <mergeCell ref="F56:G56"/>
    <mergeCell ref="F65:G65"/>
    <mergeCell ref="F71:G71"/>
    <mergeCell ref="F76:G76"/>
    <mergeCell ref="F79:G79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</vt:lpstr>
      <vt:lpstr>1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 1 Pol'!Oblast_tisku</vt:lpstr>
      <vt:lpstr>'Rekapitulace Objekt 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Štěrba</dc:creator>
  <cp:lastModifiedBy>Ing. Martin Štěrba</cp:lastModifiedBy>
  <cp:lastPrinted>2012-06-29T07:38:16Z</cp:lastPrinted>
  <dcterms:created xsi:type="dcterms:W3CDTF">2009-04-08T07:15:50Z</dcterms:created>
  <dcterms:modified xsi:type="dcterms:W3CDTF">2016-05-12T08:26:24Z</dcterms:modified>
</cp:coreProperties>
</file>