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640"/>
  </bookViews>
  <sheets>
    <sheet name="Stavba" sheetId="1" r:id="rId1"/>
    <sheet name="VzorPolozky" sheetId="10" state="hidden" r:id="rId2"/>
  </sheets>
  <externalReferences>
    <externalReference r:id="rId3"/>
  </externalReferences>
  <definedNames>
    <definedName name="CelkemDPHVypocet" localSheetId="0">Stavba!$H$40</definedName>
    <definedName name="CenaCelkem">Stavba!$G$22</definedName>
    <definedName name="CenaCelkemBezDPH">Stavba!$G$21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Stavba!$G$17</definedName>
    <definedName name="DPHZakl">Stavba!$G$19</definedName>
    <definedName name="dpsc" localSheetId="0">Stavba!$C$13</definedName>
    <definedName name="IČO" localSheetId="0">Stavba!$I$11</definedName>
    <definedName name="Mena">Stavba!$J$22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Stavba!$B$32</definedName>
    <definedName name="_xlnm.Print_Area" localSheetId="0">Stavba!$A$1:$J$42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Stavba!$E$16</definedName>
    <definedName name="SazbaDPH1">'[1]Krycí list'!$C$30</definedName>
    <definedName name="SazbaDPH2" localSheetId="0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Stavba!$B$1:$J$29</definedName>
    <definedName name="ZakladDPHSni">Stavba!$G$16</definedName>
    <definedName name="ZakladDPHSniVypocet" localSheetId="0">Stavba!$F$40</definedName>
    <definedName name="ZakladDPHZakl">Stavba!$G$18</definedName>
    <definedName name="ZakladDPHZaklVypocet" localSheetId="0">Stavba!$G$40</definedName>
    <definedName name="Zaokrouhleni">Stavba!$G$20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/>
  <c r="G18"/>
  <c r="G19"/>
  <c r="F40"/>
  <c r="G16"/>
  <c r="G17"/>
  <c r="J40"/>
  <c r="H35"/>
  <c r="I35"/>
  <c r="H37"/>
  <c r="I37"/>
  <c r="H39"/>
  <c r="I39"/>
  <c r="H36"/>
  <c r="I36"/>
  <c r="H38"/>
  <c r="I38"/>
  <c r="H34"/>
  <c r="I34"/>
  <c r="I40"/>
  <c r="H40"/>
  <c r="J21"/>
  <c r="J19"/>
  <c r="G32"/>
  <c r="F32"/>
  <c r="H25"/>
  <c r="J16"/>
  <c r="J17"/>
  <c r="J18"/>
  <c r="J20"/>
  <c r="E17"/>
  <c r="E19"/>
  <c r="G33"/>
  <c r="F33"/>
  <c r="H33"/>
  <c r="I33"/>
  <c r="G22"/>
  <c r="G21"/>
  <c r="J3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<sst xmlns="http://schemas.openxmlformats.org/spreadsheetml/2006/main" count="57" uniqueCount="49">
  <si>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</si>
  <si>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</si>
  <si>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</si>
  <si>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</si>
  <si>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</si>
  <si>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</si>
  <si>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</si>
  <si>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</si>
  <si>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</si>
  <si>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</si>
  <si>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</si>
  <si>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</si>
  <si>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</si>
  <si>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</si>
  <si>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</si>
  <si>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</si>
  <si>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</si>
  <si>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</si>
  <si>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</si>
  <si>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</si>
  <si>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</si>
  <si>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</si>
  <si>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</si>
  <si>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</si>
  <si>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</si>
  <si>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</si>
  <si>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</si>
  <si>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</si>
  <si>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</si>
  <si>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</si>
  <si>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</si>
  <si>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</si>
  <si>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Stavba</t>
  </si>
  <si>
    <t>UT</t>
  </si>
  <si>
    <t>Ústřední vytápění</t>
  </si>
  <si>
    <t>VZT</t>
  </si>
  <si>
    <t>Vzduchotechnika</t>
  </si>
  <si>
    <t>ZTI</t>
  </si>
  <si>
    <t>Zdravotechnické instalace</t>
  </si>
  <si>
    <t>Celkem za stavbu</t>
  </si>
  <si>
    <t>CZK</t>
  </si>
  <si>
    <t>Pozn. Veškeré konstrukce a části se dodávají a musí být naceněny jako kompletní a funkční (i v detailech) dle projektové dokumentace. Pokud dodavatel usoudí, že výkaz výměr není kompletní, je povinen na tuto skutečnost upozornit a chybějící práce či materiály začlenit do své nabídky. Výrobky a projektovaná zařízení, u nichž jsou uvedeny typové údaje, jsou uvedeny jako referenční zařízení určující souhrnné parametry výrobku a požadovanou cenovou hladinu výrobku.</t>
  </si>
  <si>
    <t>PLYN</t>
  </si>
  <si>
    <t>Plynovod</t>
  </si>
  <si>
    <t>Silnoproud + svítidla</t>
  </si>
  <si>
    <t>Bourací práce + Nové konstrukce</t>
  </si>
  <si>
    <t>stavba</t>
  </si>
  <si>
    <t>BSB - Projektová dokumentace na opravu 2 bytů 
Starobrněnská 7 byt č. 13 a byt č. 13a, 3.NP</t>
  </si>
  <si>
    <t>EL</t>
  </si>
</sst>
</file>

<file path=xl/styles.xml><?xml version="1.0" encoding="utf-8"?>
<styleSheet xmlns="http://schemas.openxmlformats.org/spreadsheetml/2006/main">
  <numFmts count="1">
    <numFmt numFmtId="164" formatCode="#,##0\ 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>
      <alignment vertical="center"/>
    </xf>
    <xf numFmtId="0" fontId="1" fillId="0" borderId="0"/>
    <xf numFmtId="0" fontId="14" fillId="0" borderId="1">
      <alignment horizontal="center" vertical="center" wrapText="1"/>
    </xf>
  </cellStyleXfs>
  <cellXfs count="1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 applyAlignment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2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7" xfId="0" applyFont="1" applyBorder="1" applyAlignment="1">
      <alignment horizontal="right" vertical="center"/>
    </xf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8" fillId="0" borderId="0" xfId="0" applyFont="1"/>
    <xf numFmtId="0" fontId="8" fillId="0" borderId="3" xfId="0" applyFont="1" applyBorder="1" applyAlignment="1">
      <alignment horizontal="right"/>
    </xf>
    <xf numFmtId="0" fontId="8" fillId="0" borderId="2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vertical="center" indent="1"/>
    </xf>
    <xf numFmtId="1" fontId="8" fillId="0" borderId="9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center" indent="1"/>
    </xf>
    <xf numFmtId="0" fontId="0" fillId="0" borderId="0" xfId="0" applyBorder="1" applyAlignment="1"/>
    <xf numFmtId="0" fontId="8" fillId="0" borderId="7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8" fillId="0" borderId="10" xfId="0" applyFont="1" applyBorder="1" applyAlignment="1">
      <alignment vertical="center"/>
    </xf>
    <xf numFmtId="0" fontId="0" fillId="0" borderId="11" xfId="0" applyBorder="1" applyAlignment="1"/>
    <xf numFmtId="0" fontId="0" fillId="0" borderId="8" xfId="0" applyBorder="1" applyAlignment="1">
      <alignment horizontal="left" indent="1"/>
    </xf>
    <xf numFmtId="0" fontId="0" fillId="0" borderId="7" xfId="0" applyBorder="1" applyAlignment="1"/>
    <xf numFmtId="0" fontId="0" fillId="0" borderId="7" xfId="0" applyBorder="1" applyAlignment="1">
      <alignment horizontal="right"/>
    </xf>
    <xf numFmtId="0" fontId="0" fillId="0" borderId="7" xfId="0" applyBorder="1" applyAlignment="1">
      <alignment vertical="center"/>
    </xf>
    <xf numFmtId="49" fontId="0" fillId="0" borderId="11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8" fillId="0" borderId="13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0" fillId="0" borderId="14" xfId="0" applyNumberFormat="1" applyFont="1" applyBorder="1" applyAlignment="1">
      <alignment horizontal="left" vertical="center"/>
    </xf>
    <xf numFmtId="49" fontId="0" fillId="0" borderId="3" xfId="0" applyNumberFormat="1" applyFont="1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indent="1"/>
    </xf>
    <xf numFmtId="0" fontId="0" fillId="0" borderId="15" xfId="0" applyFont="1" applyBorder="1" applyAlignment="1">
      <alignment horizontal="left" vertical="top" indent="1"/>
    </xf>
    <xf numFmtId="0" fontId="0" fillId="0" borderId="16" xfId="0" applyBorder="1" applyAlignment="1">
      <alignment vertical="top"/>
    </xf>
    <xf numFmtId="0" fontId="8" fillId="0" borderId="16" xfId="0" applyFont="1" applyFill="1" applyBorder="1" applyAlignment="1">
      <alignment horizontal="left" vertical="top"/>
    </xf>
    <xf numFmtId="0" fontId="8" fillId="0" borderId="16" xfId="0" applyFont="1" applyBorder="1" applyAlignment="1">
      <alignment vertical="center"/>
    </xf>
    <xf numFmtId="0" fontId="0" fillId="0" borderId="16" xfId="0" applyFont="1" applyBorder="1" applyAlignment="1">
      <alignment horizontal="right" vertical="center"/>
    </xf>
    <xf numFmtId="0" fontId="0" fillId="0" borderId="17" xfId="0" applyBorder="1" applyAlignment="1"/>
    <xf numFmtId="0" fontId="0" fillId="0" borderId="18" xfId="0" applyBorder="1"/>
    <xf numFmtId="0" fontId="4" fillId="0" borderId="0" xfId="0" applyFont="1" applyAlignment="1">
      <alignment horizontal="left"/>
    </xf>
    <xf numFmtId="49" fontId="0" fillId="0" borderId="10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9" fillId="2" borderId="2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 indent="1"/>
    </xf>
    <xf numFmtId="0" fontId="0" fillId="2" borderId="7" xfId="0" applyFont="1" applyFill="1" applyBorder="1"/>
    <xf numFmtId="0" fontId="8" fillId="2" borderId="7" xfId="0" applyFont="1" applyFill="1" applyBorder="1" applyAlignment="1">
      <alignment horizontal="left" vertical="center"/>
    </xf>
    <xf numFmtId="3" fontId="0" fillId="0" borderId="20" xfId="0" applyNumberFormat="1" applyBorder="1"/>
    <xf numFmtId="3" fontId="0" fillId="0" borderId="21" xfId="0" applyNumberFormat="1" applyBorder="1" applyAlignment="1"/>
    <xf numFmtId="3" fontId="7" fillId="3" borderId="22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/>
    </xf>
    <xf numFmtId="3" fontId="7" fillId="3" borderId="16" xfId="0" applyNumberFormat="1" applyFont="1" applyFill="1" applyBorder="1" applyAlignment="1">
      <alignment vertical="center" wrapText="1"/>
    </xf>
    <xf numFmtId="3" fontId="7" fillId="3" borderId="23" xfId="0" applyNumberFormat="1" applyFont="1" applyFill="1" applyBorder="1" applyAlignment="1">
      <alignment horizontal="center" vertical="center" wrapText="1"/>
    </xf>
    <xf numFmtId="3" fontId="0" fillId="0" borderId="22" xfId="0" applyNumberFormat="1" applyBorder="1" applyAlignment="1"/>
    <xf numFmtId="3" fontId="0" fillId="0" borderId="23" xfId="0" applyNumberFormat="1" applyBorder="1" applyAlignment="1"/>
    <xf numFmtId="3" fontId="0" fillId="0" borderId="24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3" xfId="0" applyNumberFormat="1" applyFont="1" applyFill="1" applyBorder="1" applyAlignment="1">
      <alignment horizontal="center" vertical="center" wrapText="1" shrinkToFit="1"/>
    </xf>
    <xf numFmtId="3" fontId="7" fillId="3" borderId="23" xfId="0" applyNumberFormat="1" applyFont="1" applyFill="1" applyBorder="1" applyAlignment="1">
      <alignment horizontal="center" vertical="center" wrapText="1" shrinkToFit="1"/>
    </xf>
    <xf numFmtId="3" fontId="3" fillId="0" borderId="23" xfId="0" applyNumberFormat="1" applyFont="1" applyBorder="1" applyAlignment="1">
      <alignment horizontal="right" wrapText="1" shrinkToFit="1"/>
    </xf>
    <xf numFmtId="3" fontId="3" fillId="0" borderId="23" xfId="0" applyNumberFormat="1" applyFont="1" applyBorder="1" applyAlignment="1">
      <alignment horizontal="right" shrinkToFit="1"/>
    </xf>
    <xf numFmtId="3" fontId="0" fillId="0" borderId="23" xfId="0" applyNumberFormat="1" applyBorder="1" applyAlignment="1">
      <alignment shrinkToFit="1"/>
    </xf>
    <xf numFmtId="3" fontId="0" fillId="0" borderId="21" xfId="0" applyNumberFormat="1" applyBorder="1" applyAlignment="1">
      <alignment shrinkToFit="1"/>
    </xf>
    <xf numFmtId="3" fontId="0" fillId="0" borderId="24" xfId="0" applyNumberFormat="1" applyBorder="1" applyAlignment="1">
      <alignment shrinkToFit="1"/>
    </xf>
    <xf numFmtId="0" fontId="4" fillId="2" borderId="25" xfId="0" applyFont="1" applyFill="1" applyBorder="1" applyAlignment="1">
      <alignment horizontal="left" vertical="center" indent="1"/>
    </xf>
    <xf numFmtId="0" fontId="5" fillId="2" borderId="26" xfId="0" applyFont="1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4" fontId="4" fillId="2" borderId="26" xfId="0" applyNumberFormat="1" applyFont="1" applyFill="1" applyBorder="1" applyAlignment="1">
      <alignment horizontal="left" vertical="center"/>
    </xf>
    <xf numFmtId="49" fontId="0" fillId="2" borderId="27" xfId="0" applyNumberFormat="1" applyFill="1" applyBorder="1" applyAlignment="1">
      <alignment horizontal="left" vertical="center"/>
    </xf>
    <xf numFmtId="0" fontId="0" fillId="2" borderId="26" xfId="0" applyFill="1" applyBorder="1"/>
    <xf numFmtId="49" fontId="8" fillId="2" borderId="27" xfId="0" applyNumberFormat="1" applyFont="1" applyFill="1" applyBorder="1" applyAlignment="1">
      <alignment horizontal="left" vertical="center"/>
    </xf>
    <xf numFmtId="0" fontId="1" fillId="0" borderId="0" xfId="3" applyBorder="1"/>
    <xf numFmtId="0" fontId="0" fillId="0" borderId="0" xfId="0" applyBorder="1" applyProtection="1">
      <protection locked="0"/>
    </xf>
    <xf numFmtId="0" fontId="8" fillId="0" borderId="7" xfId="0" applyFont="1" applyBorder="1" applyProtection="1">
      <protection locked="0"/>
    </xf>
    <xf numFmtId="3" fontId="0" fillId="4" borderId="21" xfId="0" applyNumberFormat="1" applyFill="1" applyBorder="1" applyAlignment="1" applyProtection="1">
      <alignment wrapText="1" shrinkToFit="1"/>
      <protection locked="0"/>
    </xf>
    <xf numFmtId="3" fontId="0" fillId="4" borderId="24" xfId="0" applyNumberFormat="1" applyFill="1" applyBorder="1" applyAlignment="1" applyProtection="1">
      <alignment wrapText="1" shrinkToFit="1"/>
      <protection locked="0"/>
    </xf>
    <xf numFmtId="0" fontId="0" fillId="4" borderId="0" xfId="0" applyFill="1" applyBorder="1" applyProtection="1">
      <protection locked="0"/>
    </xf>
    <xf numFmtId="0" fontId="8" fillId="4" borderId="7" xfId="0" applyFont="1" applyFill="1" applyBorder="1" applyAlignment="1" applyProtection="1">
      <alignment vertical="top"/>
      <protection locked="0"/>
    </xf>
    <xf numFmtId="0" fontId="0" fillId="4" borderId="0" xfId="0" applyFill="1" applyBorder="1" applyAlignment="1" applyProtection="1">
      <protection locked="0"/>
    </xf>
    <xf numFmtId="14" fontId="8" fillId="4" borderId="7" xfId="0" applyNumberFormat="1" applyFont="1" applyFill="1" applyBorder="1" applyAlignment="1" applyProtection="1">
      <alignment horizontal="center" vertical="top"/>
      <protection locked="0"/>
    </xf>
    <xf numFmtId="0" fontId="8" fillId="4" borderId="7" xfId="0" applyFont="1" applyFill="1" applyBorder="1" applyAlignment="1" applyProtection="1">
      <protection locked="0"/>
    </xf>
    <xf numFmtId="0" fontId="8" fillId="4" borderId="7" xfId="0" applyFont="1" applyFill="1" applyBorder="1" applyProtection="1"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vertical="center"/>
      <protection locked="0"/>
    </xf>
    <xf numFmtId="0" fontId="8" fillId="2" borderId="7" xfId="0" applyFont="1" applyFill="1" applyBorder="1" applyAlignment="1" applyProtection="1">
      <alignment horizontal="right" vertical="center"/>
    </xf>
    <xf numFmtId="3" fontId="0" fillId="2" borderId="21" xfId="0" applyNumberFormat="1" applyFill="1" applyBorder="1" applyAlignment="1" applyProtection="1">
      <alignment shrinkToFit="1"/>
      <protection locked="0"/>
    </xf>
    <xf numFmtId="3" fontId="0" fillId="2" borderId="24" xfId="0" applyNumberFormat="1" applyFill="1" applyBorder="1" applyAlignment="1" applyProtection="1">
      <alignment shrinkToFit="1"/>
      <protection locked="0"/>
    </xf>
    <xf numFmtId="3" fontId="15" fillId="0" borderId="20" xfId="0" applyNumberFormat="1" applyFont="1" applyBorder="1" applyAlignment="1">
      <alignment horizontal="left" indent="1"/>
    </xf>
    <xf numFmtId="3" fontId="15" fillId="0" borderId="9" xfId="0" applyNumberFormat="1" applyFont="1" applyBorder="1" applyAlignment="1">
      <alignment horizontal="left" indent="1"/>
    </xf>
    <xf numFmtId="3" fontId="15" fillId="2" borderId="24" xfId="0" applyNumberFormat="1" applyFont="1" applyFill="1" applyBorder="1" applyAlignment="1">
      <alignment wrapText="1" shrinkToFit="1"/>
    </xf>
    <xf numFmtId="3" fontId="15" fillId="2" borderId="24" xfId="0" applyNumberFormat="1" applyFont="1" applyFill="1" applyBorder="1" applyAlignment="1">
      <alignment shrinkToFit="1"/>
    </xf>
    <xf numFmtId="3" fontId="15" fillId="2" borderId="24" xfId="0" applyNumberFormat="1" applyFont="1" applyFill="1" applyBorder="1" applyAlignment="1"/>
    <xf numFmtId="0" fontId="5" fillId="0" borderId="0" xfId="2" applyNumberFormat="1" applyFont="1" applyAlignment="1">
      <alignment wrapText="1"/>
    </xf>
    <xf numFmtId="0" fontId="8" fillId="4" borderId="7" xfId="0" applyFont="1" applyFill="1" applyBorder="1" applyAlignment="1" applyProtection="1">
      <alignment horizontal="left" vertical="center"/>
      <protection locked="0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0" fontId="0" fillId="0" borderId="16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3" fontId="15" fillId="2" borderId="13" xfId="0" applyNumberFormat="1" applyFont="1" applyFill="1" applyBorder="1"/>
    <xf numFmtId="3" fontId="15" fillId="2" borderId="10" xfId="0" applyNumberFormat="1" applyFont="1" applyFill="1" applyBorder="1"/>
    <xf numFmtId="3" fontId="15" fillId="2" borderId="31" xfId="0" applyNumberFormat="1" applyFont="1" applyFill="1" applyBorder="1"/>
    <xf numFmtId="3" fontId="0" fillId="0" borderId="16" xfId="0" applyNumberFormat="1" applyBorder="1"/>
    <xf numFmtId="3" fontId="0" fillId="0" borderId="16" xfId="0" applyNumberFormat="1" applyBorder="1" applyAlignment="1">
      <alignment wrapText="1"/>
    </xf>
    <xf numFmtId="3" fontId="0" fillId="0" borderId="7" xfId="0" applyNumberFormat="1" applyBorder="1"/>
    <xf numFmtId="3" fontId="0" fillId="0" borderId="7" xfId="0" applyNumberFormat="1" applyBorder="1" applyAlignment="1">
      <alignment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12" fillId="2" borderId="26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2" fontId="12" fillId="2" borderId="26" xfId="0" applyNumberFormat="1" applyFont="1" applyFill="1" applyBorder="1" applyAlignment="1">
      <alignment horizontal="right" vertical="center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6" fillId="2" borderId="16" xfId="0" applyNumberFormat="1" applyFont="1" applyFill="1" applyBorder="1" applyAlignment="1">
      <alignment horizontal="left" vertical="center" wrapText="1"/>
    </xf>
    <xf numFmtId="49" fontId="6" fillId="2" borderId="17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</cellXfs>
  <cellStyles count="5">
    <cellStyle name="normální" xfId="0" builtinId="0"/>
    <cellStyle name="normální 2" xfId="1"/>
    <cellStyle name="Normální 3" xfId="2"/>
    <cellStyle name="Normální 4" xfId="3"/>
    <cellStyle name="Podhlavička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40"/>
  <sheetViews>
    <sheetView showGridLines="0" tabSelected="1" topLeftCell="B1" zoomScaleNormal="100" zoomScaleSheetLayoutView="75" workbookViewId="0">
      <selection activeCell="E2" sqref="E2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30</v>
      </c>
      <c r="B1" s="143" t="s">
        <v>4</v>
      </c>
      <c r="C1" s="144"/>
      <c r="D1" s="144"/>
      <c r="E1" s="144"/>
      <c r="F1" s="144"/>
      <c r="G1" s="144"/>
      <c r="H1" s="144"/>
      <c r="I1" s="144"/>
      <c r="J1" s="145"/>
    </row>
    <row r="2" spans="1:15" ht="23.25" customHeight="1">
      <c r="A2" s="4"/>
      <c r="B2" s="73" t="s">
        <v>24</v>
      </c>
      <c r="C2" s="74"/>
      <c r="D2" s="75"/>
      <c r="E2" s="152" t="s">
        <v>47</v>
      </c>
      <c r="F2" s="152"/>
      <c r="G2" s="152"/>
      <c r="H2" s="152"/>
      <c r="I2" s="152"/>
      <c r="J2" s="153"/>
      <c r="O2" s="2"/>
    </row>
    <row r="3" spans="1:15" ht="23.25" hidden="1" customHeight="1">
      <c r="A3" s="4"/>
      <c r="B3" s="76"/>
      <c r="C3" s="74"/>
      <c r="D3" s="77"/>
      <c r="E3" s="154"/>
      <c r="F3" s="154"/>
      <c r="G3" s="154"/>
      <c r="H3" s="154"/>
      <c r="I3" s="154"/>
      <c r="J3" s="155"/>
    </row>
    <row r="4" spans="1:15" ht="23.25" customHeight="1">
      <c r="A4" s="4"/>
      <c r="B4" s="78"/>
      <c r="C4" s="79"/>
      <c r="D4" s="80"/>
      <c r="E4" s="156"/>
      <c r="F4" s="156"/>
      <c r="G4" s="156"/>
      <c r="H4" s="156"/>
      <c r="I4" s="156"/>
      <c r="J4" s="157"/>
    </row>
    <row r="5" spans="1:15" ht="24" customHeight="1">
      <c r="A5" s="4"/>
      <c r="B5" s="44" t="s">
        <v>23</v>
      </c>
      <c r="C5" s="5"/>
      <c r="D5" s="31"/>
      <c r="E5" s="25"/>
      <c r="F5" s="25"/>
      <c r="G5" s="25"/>
      <c r="H5" s="27" t="s">
        <v>27</v>
      </c>
      <c r="I5" s="31"/>
      <c r="J5" s="11"/>
    </row>
    <row r="6" spans="1:15" ht="15.75" customHeight="1">
      <c r="A6" s="4"/>
      <c r="B6" s="38"/>
      <c r="C6" s="25"/>
      <c r="D6" s="31"/>
      <c r="E6" s="25"/>
      <c r="F6" s="25"/>
      <c r="G6" s="25"/>
      <c r="H6" s="27" t="s">
        <v>28</v>
      </c>
      <c r="I6" s="31"/>
      <c r="J6" s="11"/>
    </row>
    <row r="7" spans="1:15" ht="15.75" customHeight="1">
      <c r="A7" s="4"/>
      <c r="B7" s="39"/>
      <c r="C7" s="26"/>
      <c r="D7" s="32"/>
      <c r="E7" s="33"/>
      <c r="F7" s="33"/>
      <c r="G7" s="33"/>
      <c r="H7" s="35"/>
      <c r="I7" s="33"/>
      <c r="J7" s="48"/>
    </row>
    <row r="8" spans="1:15" ht="24" hidden="1" customHeight="1">
      <c r="A8" s="4"/>
      <c r="B8" s="44" t="s">
        <v>21</v>
      </c>
      <c r="C8" s="5"/>
      <c r="D8" s="34"/>
      <c r="E8" s="5"/>
      <c r="F8" s="5"/>
      <c r="G8" s="42"/>
      <c r="H8" s="27" t="s">
        <v>27</v>
      </c>
      <c r="I8" s="31"/>
      <c r="J8" s="11"/>
    </row>
    <row r="9" spans="1:15" ht="15.75" hidden="1" customHeight="1">
      <c r="A9" s="4"/>
      <c r="B9" s="4"/>
      <c r="C9" s="5"/>
      <c r="D9" s="34"/>
      <c r="E9" s="5"/>
      <c r="F9" s="5"/>
      <c r="G9" s="42"/>
      <c r="H9" s="27" t="s">
        <v>28</v>
      </c>
      <c r="I9" s="31"/>
      <c r="J9" s="11"/>
    </row>
    <row r="10" spans="1:15" ht="15.75" hidden="1" customHeight="1">
      <c r="A10" s="4"/>
      <c r="B10" s="49"/>
      <c r="C10" s="26"/>
      <c r="D10" s="43"/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20</v>
      </c>
      <c r="C11" s="5"/>
      <c r="D11" s="150"/>
      <c r="E11" s="150"/>
      <c r="F11" s="150"/>
      <c r="G11" s="150"/>
      <c r="H11" s="27" t="s">
        <v>27</v>
      </c>
      <c r="I11" s="116"/>
      <c r="J11" s="11"/>
    </row>
    <row r="12" spans="1:15" ht="15.75" customHeight="1">
      <c r="A12" s="4"/>
      <c r="B12" s="38"/>
      <c r="C12" s="25"/>
      <c r="D12" s="151"/>
      <c r="E12" s="151"/>
      <c r="F12" s="151"/>
      <c r="G12" s="151"/>
      <c r="H12" s="27" t="s">
        <v>28</v>
      </c>
      <c r="I12" s="116"/>
      <c r="J12" s="11"/>
    </row>
    <row r="13" spans="1:15" ht="15.75" customHeight="1">
      <c r="A13" s="4"/>
      <c r="B13" s="39"/>
      <c r="C13" s="118"/>
      <c r="D13" s="127"/>
      <c r="E13" s="127"/>
      <c r="F13" s="127"/>
      <c r="G13" s="127"/>
      <c r="H13" s="28"/>
      <c r="I13" s="117"/>
      <c r="J13" s="48"/>
    </row>
    <row r="14" spans="1:15" ht="24" hidden="1" customHeight="1">
      <c r="A14" s="4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3" customHeight="1">
      <c r="A15" s="4"/>
      <c r="B15" s="62" t="s">
        <v>26</v>
      </c>
      <c r="C15" s="55"/>
      <c r="D15" s="56"/>
      <c r="E15" s="61"/>
      <c r="F15" s="58"/>
      <c r="G15" s="47"/>
      <c r="H15" s="47"/>
      <c r="I15" s="47"/>
      <c r="J15" s="59"/>
    </row>
    <row r="16" spans="1:15" ht="23.25" customHeight="1">
      <c r="A16" s="4"/>
      <c r="B16" s="54" t="s">
        <v>13</v>
      </c>
      <c r="C16" s="55"/>
      <c r="D16" s="56"/>
      <c r="E16" s="57">
        <v>15</v>
      </c>
      <c r="F16" s="58" t="s">
        <v>0</v>
      </c>
      <c r="G16" s="147">
        <f ca="1">ZakladDPHSniVypocet</f>
        <v>0</v>
      </c>
      <c r="H16" s="148"/>
      <c r="I16" s="148"/>
      <c r="J16" s="59" t="str">
        <f t="shared" ref="J16:J21" ca="1" si="0">Mena</f>
        <v>CZK</v>
      </c>
    </row>
    <row r="17" spans="1:10" ht="23.25" customHeight="1">
      <c r="A17" s="4"/>
      <c r="B17" s="54" t="s">
        <v>14</v>
      </c>
      <c r="C17" s="55"/>
      <c r="D17" s="56"/>
      <c r="E17" s="57">
        <f ca="1">SazbaDPH1</f>
        <v>15</v>
      </c>
      <c r="F17" s="58" t="s">
        <v>0</v>
      </c>
      <c r="G17" s="132">
        <f ca="1">0.15*ZakladDPHSni</f>
        <v>0</v>
      </c>
      <c r="H17" s="133"/>
      <c r="I17" s="133"/>
      <c r="J17" s="59" t="str">
        <f t="shared" ca="1" si="0"/>
        <v>CZK</v>
      </c>
    </row>
    <row r="18" spans="1:10" ht="23.25" customHeight="1">
      <c r="A18" s="4"/>
      <c r="B18" s="54" t="s">
        <v>15</v>
      </c>
      <c r="C18" s="55"/>
      <c r="D18" s="56"/>
      <c r="E18" s="57">
        <v>21</v>
      </c>
      <c r="F18" s="58" t="s">
        <v>0</v>
      </c>
      <c r="G18" s="147">
        <f ca="1">ZakladDPHZaklVypocet</f>
        <v>0</v>
      </c>
      <c r="H18" s="148"/>
      <c r="I18" s="148"/>
      <c r="J18" s="59" t="str">
        <f t="shared" ca="1" si="0"/>
        <v>CZK</v>
      </c>
    </row>
    <row r="19" spans="1:10" ht="23.25" customHeight="1">
      <c r="A19" s="4"/>
      <c r="B19" s="46" t="s">
        <v>16</v>
      </c>
      <c r="C19" s="22"/>
      <c r="D19" s="18"/>
      <c r="E19" s="40">
        <f ca="1">SazbaDPH2</f>
        <v>21</v>
      </c>
      <c r="F19" s="41" t="s">
        <v>0</v>
      </c>
      <c r="G19" s="134">
        <f ca="1">0.21*ZakladDPHZakl</f>
        <v>0</v>
      </c>
      <c r="H19" s="135"/>
      <c r="I19" s="135"/>
      <c r="J19" s="53" t="str">
        <f t="shared" ca="1" si="0"/>
        <v>CZK</v>
      </c>
    </row>
    <row r="20" spans="1:10" ht="23.25" customHeight="1" thickBot="1">
      <c r="A20" s="4"/>
      <c r="B20" s="45" t="s">
        <v>5</v>
      </c>
      <c r="C20" s="20"/>
      <c r="D20" s="23"/>
      <c r="E20" s="20"/>
      <c r="F20" s="21"/>
      <c r="G20" s="131"/>
      <c r="H20" s="131"/>
      <c r="I20" s="131"/>
      <c r="J20" s="60" t="str">
        <f t="shared" ca="1" si="0"/>
        <v>CZK</v>
      </c>
    </row>
    <row r="21" spans="1:10" ht="27.75" hidden="1" customHeight="1" thickBot="1">
      <c r="A21" s="4"/>
      <c r="B21" s="98" t="s">
        <v>25</v>
      </c>
      <c r="C21" s="99"/>
      <c r="D21" s="99"/>
      <c r="E21" s="100"/>
      <c r="F21" s="101"/>
      <c r="G21" s="146">
        <f ca="1">ZakladDPHSniVypocet+ZakladDPHZaklVypocet</f>
        <v>0</v>
      </c>
      <c r="H21" s="149"/>
      <c r="I21" s="149"/>
      <c r="J21" s="102" t="str">
        <f t="shared" ca="1" si="0"/>
        <v>CZK</v>
      </c>
    </row>
    <row r="22" spans="1:10" ht="27.75" customHeight="1" thickBot="1">
      <c r="A22" s="4"/>
      <c r="B22" s="98" t="s">
        <v>29</v>
      </c>
      <c r="C22" s="103"/>
      <c r="D22" s="103"/>
      <c r="E22" s="103"/>
      <c r="F22" s="103"/>
      <c r="G22" s="146">
        <f ca="1">ZakladDPHSni+DPHSni+ZakladDPHZakl+DPHZakl+Zaokrouhleni</f>
        <v>0</v>
      </c>
      <c r="H22" s="146"/>
      <c r="I22" s="146"/>
      <c r="J22" s="104" t="s">
        <v>40</v>
      </c>
    </row>
    <row r="23" spans="1:10" ht="12.75" customHeight="1">
      <c r="A23" s="4"/>
      <c r="B23" s="4"/>
      <c r="C23" s="5"/>
      <c r="D23" s="5"/>
      <c r="E23" s="5"/>
      <c r="F23" s="5"/>
      <c r="G23" s="42"/>
      <c r="H23" s="5"/>
      <c r="I23" s="42"/>
      <c r="J23" s="12"/>
    </row>
    <row r="24" spans="1:10" ht="30" customHeight="1">
      <c r="A24" s="4"/>
      <c r="B24" s="4"/>
      <c r="C24" s="5"/>
      <c r="D24" s="110"/>
      <c r="E24" s="110"/>
      <c r="F24" s="5"/>
      <c r="G24" s="112"/>
      <c r="H24" s="110"/>
      <c r="I24" s="112"/>
      <c r="J24" s="12"/>
    </row>
    <row r="25" spans="1:10" ht="18.75" customHeight="1">
      <c r="A25" s="4"/>
      <c r="B25" s="24"/>
      <c r="C25" s="19" t="s">
        <v>12</v>
      </c>
      <c r="D25" s="111"/>
      <c r="E25" s="111"/>
      <c r="F25" s="19" t="s">
        <v>11</v>
      </c>
      <c r="G25" s="111"/>
      <c r="H25" s="113">
        <f ca="1">TODAY()</f>
        <v>42681</v>
      </c>
      <c r="I25" s="111"/>
      <c r="J25" s="12"/>
    </row>
    <row r="26" spans="1:10" ht="47.25" customHeight="1">
      <c r="A26" s="4"/>
      <c r="B26" s="4"/>
      <c r="C26" s="5"/>
      <c r="D26" s="106"/>
      <c r="E26" s="106"/>
      <c r="F26" s="5"/>
      <c r="G26" s="112"/>
      <c r="H26" s="110"/>
      <c r="I26" s="112"/>
      <c r="J26" s="12"/>
    </row>
    <row r="27" spans="1:10" s="36" customFormat="1" ht="18.75" customHeight="1">
      <c r="A27" s="29"/>
      <c r="B27" s="29"/>
      <c r="C27" s="30"/>
      <c r="D27" s="107"/>
      <c r="E27" s="107"/>
      <c r="F27" s="30"/>
      <c r="G27" s="114"/>
      <c r="H27" s="115"/>
      <c r="I27" s="114"/>
      <c r="J27" s="37"/>
    </row>
    <row r="28" spans="1:10" ht="12.75" customHeight="1">
      <c r="A28" s="4"/>
      <c r="B28" s="4"/>
      <c r="C28" s="5"/>
      <c r="D28" s="130" t="s">
        <v>2</v>
      </c>
      <c r="E28" s="130"/>
      <c r="F28" s="5"/>
      <c r="G28" s="42"/>
      <c r="H28" s="13" t="s">
        <v>3</v>
      </c>
      <c r="I28" s="42"/>
      <c r="J28" s="12"/>
    </row>
    <row r="29" spans="1:10" ht="13.5" customHeight="1" thickBot="1">
      <c r="A29" s="14"/>
      <c r="B29" s="14"/>
      <c r="C29" s="15"/>
      <c r="D29" s="15"/>
      <c r="E29" s="15"/>
      <c r="F29" s="15"/>
      <c r="G29" s="16"/>
      <c r="H29" s="15"/>
      <c r="I29" s="16"/>
      <c r="J29" s="17"/>
    </row>
    <row r="30" spans="1:10" ht="71.25" customHeight="1">
      <c r="A30" s="105"/>
      <c r="B30" s="126" t="s">
        <v>41</v>
      </c>
      <c r="C30" s="126"/>
      <c r="D30" s="126"/>
      <c r="E30" s="126"/>
      <c r="F30" s="126"/>
      <c r="G30" s="126"/>
      <c r="H30" s="126"/>
      <c r="I30" s="126"/>
      <c r="J30" s="126"/>
    </row>
    <row r="31" spans="1:10" ht="27" customHeight="1">
      <c r="B31" s="70" t="s">
        <v>17</v>
      </c>
      <c r="C31" s="3"/>
      <c r="D31" s="3"/>
      <c r="E31" s="3"/>
      <c r="F31" s="90"/>
      <c r="G31" s="90"/>
      <c r="H31" s="90"/>
      <c r="I31" s="90"/>
      <c r="J31" s="3"/>
    </row>
    <row r="32" spans="1:10" ht="25.5" customHeight="1">
      <c r="A32" s="81" t="s">
        <v>31</v>
      </c>
      <c r="B32" s="83" t="s">
        <v>18</v>
      </c>
      <c r="C32" s="84" t="s">
        <v>6</v>
      </c>
      <c r="D32" s="85"/>
      <c r="E32" s="85"/>
      <c r="F32" s="91" t="str">
        <f>B16</f>
        <v>Základ pro sníženou DPH</v>
      </c>
      <c r="G32" s="91" t="str">
        <f>B18</f>
        <v>Základ pro základní DPH</v>
      </c>
      <c r="H32" s="92" t="s">
        <v>19</v>
      </c>
      <c r="I32" s="92" t="s">
        <v>1</v>
      </c>
      <c r="J32" s="86" t="s">
        <v>0</v>
      </c>
    </row>
    <row r="33" spans="1:10" ht="25.5" hidden="1" customHeight="1">
      <c r="A33" s="81">
        <v>1</v>
      </c>
      <c r="B33" s="87" t="s">
        <v>32</v>
      </c>
      <c r="C33" s="139"/>
      <c r="D33" s="140"/>
      <c r="E33" s="140"/>
      <c r="F33" s="93" t="e">
        <f>#REF!+#REF!+#REF!+#REF!+#REF!+#REF!</f>
        <v>#REF!</v>
      </c>
      <c r="G33" s="94" t="e">
        <f>#REF!+#REF!+#REF!+#REF!+#REF!+#REF!</f>
        <v>#REF!</v>
      </c>
      <c r="H33" s="95" t="e">
        <f t="shared" ref="H33:H39" ca="1" si="1">(F33*SazbaDPH1/100)+(G33*SazbaDPH2/100)</f>
        <v>#REF!</v>
      </c>
      <c r="I33" s="95" t="e">
        <f t="shared" ref="I33:I39" si="2">F33+G33+H33</f>
        <v>#REF!</v>
      </c>
      <c r="J33" s="88" t="str">
        <f ca="1">IF(CenaCelkemVypocet=0,"",I33/CenaCelkemVypocet*100)</f>
        <v/>
      </c>
    </row>
    <row r="34" spans="1:10" ht="25.5" customHeight="1">
      <c r="A34" s="81">
        <v>3</v>
      </c>
      <c r="B34" s="121" t="s">
        <v>46</v>
      </c>
      <c r="C34" s="128" t="s">
        <v>45</v>
      </c>
      <c r="D34" s="129"/>
      <c r="E34" s="129"/>
      <c r="F34" s="108"/>
      <c r="G34" s="119"/>
      <c r="H34" s="96">
        <f t="shared" ca="1" si="1"/>
        <v>0</v>
      </c>
      <c r="I34" s="96">
        <f t="shared" si="2"/>
        <v>0</v>
      </c>
      <c r="J34" s="82"/>
    </row>
    <row r="35" spans="1:10" ht="25.5" customHeight="1">
      <c r="A35" s="81">
        <v>3</v>
      </c>
      <c r="B35" s="121" t="s">
        <v>48</v>
      </c>
      <c r="C35" s="128" t="s">
        <v>44</v>
      </c>
      <c r="D35" s="129"/>
      <c r="E35" s="129"/>
      <c r="F35" s="108"/>
      <c r="G35" s="119"/>
      <c r="H35" s="96">
        <f t="shared" ca="1" si="1"/>
        <v>0</v>
      </c>
      <c r="I35" s="96">
        <f t="shared" si="2"/>
        <v>0</v>
      </c>
      <c r="J35" s="82"/>
    </row>
    <row r="36" spans="1:10" ht="25.5" customHeight="1">
      <c r="A36" s="81">
        <v>3</v>
      </c>
      <c r="B36" s="121" t="s">
        <v>33</v>
      </c>
      <c r="C36" s="128" t="s">
        <v>34</v>
      </c>
      <c r="D36" s="129"/>
      <c r="E36" s="129"/>
      <c r="F36" s="108"/>
      <c r="G36" s="119"/>
      <c r="H36" s="96">
        <f t="shared" ca="1" si="1"/>
        <v>0</v>
      </c>
      <c r="I36" s="96">
        <f t="shared" si="2"/>
        <v>0</v>
      </c>
      <c r="J36" s="82"/>
    </row>
    <row r="37" spans="1:10" ht="25.5" customHeight="1">
      <c r="A37" s="81"/>
      <c r="B37" s="121" t="s">
        <v>42</v>
      </c>
      <c r="C37" s="128" t="s">
        <v>43</v>
      </c>
      <c r="D37" s="129"/>
      <c r="E37" s="129"/>
      <c r="F37" s="108"/>
      <c r="G37" s="119"/>
      <c r="H37" s="96">
        <f ca="1">(F37*SazbaDPH1/100)+(G37*SazbaDPH2/100)</f>
        <v>0</v>
      </c>
      <c r="I37" s="96">
        <f>F37+G37+H37</f>
        <v>0</v>
      </c>
      <c r="J37" s="82"/>
    </row>
    <row r="38" spans="1:10" ht="25.5" customHeight="1">
      <c r="A38" s="81">
        <v>3</v>
      </c>
      <c r="B38" s="121" t="s">
        <v>35</v>
      </c>
      <c r="C38" s="128" t="s">
        <v>36</v>
      </c>
      <c r="D38" s="129"/>
      <c r="E38" s="129"/>
      <c r="F38" s="108"/>
      <c r="G38" s="119"/>
      <c r="H38" s="96">
        <f t="shared" ca="1" si="1"/>
        <v>0</v>
      </c>
      <c r="I38" s="96">
        <f t="shared" si="2"/>
        <v>0</v>
      </c>
      <c r="J38" s="82"/>
    </row>
    <row r="39" spans="1:10" ht="25.5" customHeight="1">
      <c r="A39" s="81">
        <v>3</v>
      </c>
      <c r="B39" s="122" t="s">
        <v>37</v>
      </c>
      <c r="C39" s="141" t="s">
        <v>38</v>
      </c>
      <c r="D39" s="142"/>
      <c r="E39" s="142"/>
      <c r="F39" s="109"/>
      <c r="G39" s="120"/>
      <c r="H39" s="97">
        <f t="shared" ca="1" si="1"/>
        <v>0</v>
      </c>
      <c r="I39" s="97">
        <f t="shared" si="2"/>
        <v>0</v>
      </c>
      <c r="J39" s="89"/>
    </row>
    <row r="40" spans="1:10" ht="25.5" customHeight="1">
      <c r="A40" s="81"/>
      <c r="B40" s="136" t="s">
        <v>39</v>
      </c>
      <c r="C40" s="137"/>
      <c r="D40" s="137"/>
      <c r="E40" s="138"/>
      <c r="F40" s="123">
        <f>SUM(F34:F39)</f>
        <v>0</v>
      </c>
      <c r="G40" s="124">
        <f>SUM(G34:G39)</f>
        <v>0</v>
      </c>
      <c r="H40" s="124">
        <f>SUM(H34:H39)</f>
        <v>0</v>
      </c>
      <c r="I40" s="124">
        <f>SUM(I34:I39)</f>
        <v>0</v>
      </c>
      <c r="J40" s="125">
        <f>SUM(J34:J39)</f>
        <v>0</v>
      </c>
    </row>
  </sheetData>
  <sheetProtection password="DC5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2">
    <mergeCell ref="B1:J1"/>
    <mergeCell ref="G22:I22"/>
    <mergeCell ref="G18:I18"/>
    <mergeCell ref="G21:I21"/>
    <mergeCell ref="D11:G11"/>
    <mergeCell ref="G16:I16"/>
    <mergeCell ref="D12:G12"/>
    <mergeCell ref="E2:J4"/>
    <mergeCell ref="B40:E40"/>
    <mergeCell ref="C33:E33"/>
    <mergeCell ref="C34:E34"/>
    <mergeCell ref="C37:E37"/>
    <mergeCell ref="C39:E39"/>
    <mergeCell ref="C38:E38"/>
    <mergeCell ref="C35:E35"/>
    <mergeCell ref="B30:J30"/>
    <mergeCell ref="D13:G13"/>
    <mergeCell ref="C36:E36"/>
    <mergeCell ref="D28:E28"/>
    <mergeCell ref="G20:I20"/>
    <mergeCell ref="G17:I17"/>
    <mergeCell ref="G19:I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0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58" t="s">
        <v>7</v>
      </c>
      <c r="B1" s="158"/>
      <c r="C1" s="159"/>
      <c r="D1" s="158"/>
      <c r="E1" s="158"/>
      <c r="F1" s="158"/>
      <c r="G1" s="158"/>
    </row>
    <row r="2" spans="1:7" ht="24.95" customHeight="1">
      <c r="A2" s="72" t="s">
        <v>8</v>
      </c>
      <c r="B2" s="71"/>
      <c r="C2" s="160"/>
      <c r="D2" s="160"/>
      <c r="E2" s="160"/>
      <c r="F2" s="160"/>
      <c r="G2" s="161"/>
    </row>
    <row r="3" spans="1:7" ht="24.95" customHeight="1">
      <c r="A3" s="72" t="s">
        <v>9</v>
      </c>
      <c r="B3" s="71"/>
      <c r="C3" s="160"/>
      <c r="D3" s="160"/>
      <c r="E3" s="160"/>
      <c r="F3" s="160"/>
      <c r="G3" s="161"/>
    </row>
    <row r="4" spans="1:7" ht="24.95" customHeight="1">
      <c r="A4" s="72" t="s">
        <v>10</v>
      </c>
      <c r="B4" s="71"/>
      <c r="C4" s="160"/>
      <c r="D4" s="160"/>
      <c r="E4" s="160"/>
      <c r="F4" s="160"/>
      <c r="G4" s="161"/>
    </row>
    <row r="5" spans="1:7">
      <c r="B5" s="7"/>
      <c r="C5" s="8"/>
      <c r="D5" s="9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44</vt:i4>
      </vt:variant>
    </vt:vector>
  </HeadingPairs>
  <TitlesOfParts>
    <vt:vector size="46" baseType="lpstr"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Aigel</dc:creator>
  <cp:lastModifiedBy>roman</cp:lastModifiedBy>
  <cp:lastPrinted>2014-02-28T09:52:57Z</cp:lastPrinted>
  <dcterms:created xsi:type="dcterms:W3CDTF">2009-04-08T07:15:50Z</dcterms:created>
  <dcterms:modified xsi:type="dcterms:W3CDTF">2016-11-07T22:24:00Z</dcterms:modified>
</cp:coreProperties>
</file>