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155" windowHeight="7245" activeTab="1"/>
  </bookViews>
  <sheets>
    <sheet name="Rekapitulace" sheetId="3" r:id="rId1"/>
    <sheet name="Rozpočet" sheetId="2" r:id="rId2"/>
    <sheet name="Parametry" sheetId="1" r:id="rId3"/>
  </sheets>
  <calcPr calcId="114210"/>
</workbook>
</file>

<file path=xl/calcChain.xml><?xml version="1.0" encoding="utf-8"?>
<calcChain xmlns="http://schemas.openxmlformats.org/spreadsheetml/2006/main">
  <c r="C10" i="3"/>
  <c r="C9"/>
  <c r="C11"/>
  <c r="C6"/>
  <c r="C4"/>
  <c r="B4"/>
  <c r="B7"/>
  <c r="B3"/>
  <c r="E10" i="2"/>
  <c r="E9"/>
  <c r="E22"/>
  <c r="E28"/>
  <c r="L1"/>
  <c r="L2"/>
  <c r="E121"/>
  <c r="I123"/>
  <c r="H123"/>
  <c r="G122"/>
  <c r="H121"/>
  <c r="I120"/>
  <c r="H120"/>
  <c r="I119"/>
  <c r="H119"/>
  <c r="G119"/>
  <c r="E119"/>
  <c r="I118"/>
  <c r="H118"/>
  <c r="G118"/>
  <c r="E118"/>
  <c r="I115"/>
  <c r="H115"/>
  <c r="G115"/>
  <c r="E115"/>
  <c r="I113"/>
  <c r="H113"/>
  <c r="G113"/>
  <c r="E113"/>
  <c r="I112"/>
  <c r="H112"/>
  <c r="G112"/>
  <c r="E112"/>
  <c r="I110"/>
  <c r="H110"/>
  <c r="I109"/>
  <c r="H109"/>
  <c r="G109"/>
  <c r="E109"/>
  <c r="I106"/>
  <c r="H106"/>
  <c r="I105"/>
  <c r="H105"/>
  <c r="I104"/>
  <c r="H104"/>
  <c r="G104"/>
  <c r="E104"/>
  <c r="I101"/>
  <c r="H101"/>
  <c r="I100"/>
  <c r="H100"/>
  <c r="G100"/>
  <c r="E100"/>
  <c r="I98"/>
  <c r="H98"/>
  <c r="G98"/>
  <c r="E98"/>
  <c r="I96"/>
  <c r="H96"/>
  <c r="I95"/>
  <c r="H95"/>
  <c r="G95"/>
  <c r="E95"/>
  <c r="I94"/>
  <c r="H94"/>
  <c r="G94"/>
  <c r="E94"/>
  <c r="I92"/>
  <c r="H92"/>
  <c r="G92"/>
  <c r="E92"/>
  <c r="I89"/>
  <c r="H89"/>
  <c r="I88"/>
  <c r="H88"/>
  <c r="G88"/>
  <c r="E88"/>
  <c r="I87"/>
  <c r="H87"/>
  <c r="G87"/>
  <c r="E87"/>
  <c r="I85"/>
  <c r="H85"/>
  <c r="I84"/>
  <c r="H84"/>
  <c r="I83"/>
  <c r="H83"/>
  <c r="G83"/>
  <c r="E83"/>
  <c r="I80"/>
  <c r="H80"/>
  <c r="I79"/>
  <c r="H79"/>
  <c r="G79"/>
  <c r="E79"/>
  <c r="I77"/>
  <c r="H77"/>
  <c r="G77"/>
  <c r="E77"/>
  <c r="I76"/>
  <c r="H76"/>
  <c r="G76"/>
  <c r="E76"/>
  <c r="I74"/>
  <c r="H74"/>
  <c r="G74"/>
  <c r="E74"/>
  <c r="I73"/>
  <c r="H73"/>
  <c r="G73"/>
  <c r="E73"/>
  <c r="I72"/>
  <c r="H72"/>
  <c r="G72"/>
  <c r="E72"/>
  <c r="I71"/>
  <c r="H71"/>
  <c r="G71"/>
  <c r="E71"/>
  <c r="I70"/>
  <c r="H70"/>
  <c r="G70"/>
  <c r="E70"/>
  <c r="I69"/>
  <c r="H69"/>
  <c r="G69"/>
  <c r="E69"/>
  <c r="I67"/>
  <c r="H67"/>
  <c r="G67"/>
  <c r="E67"/>
  <c r="I66"/>
  <c r="H66"/>
  <c r="G66"/>
  <c r="E66"/>
  <c r="I65"/>
  <c r="H65"/>
  <c r="G65"/>
  <c r="E65"/>
  <c r="I64"/>
  <c r="H64"/>
  <c r="G64"/>
  <c r="E64"/>
  <c r="I63"/>
  <c r="H63"/>
  <c r="I62"/>
  <c r="H62"/>
  <c r="G62"/>
  <c r="E62"/>
  <c r="I61"/>
  <c r="H61"/>
  <c r="G61"/>
  <c r="E61"/>
  <c r="I60"/>
  <c r="H60"/>
  <c r="G60"/>
  <c r="E60"/>
  <c r="I59"/>
  <c r="H59"/>
  <c r="G59"/>
  <c r="E59"/>
  <c r="I58"/>
  <c r="H58"/>
  <c r="G58"/>
  <c r="E58"/>
  <c r="I57"/>
  <c r="H57"/>
  <c r="I56"/>
  <c r="H56"/>
  <c r="G56"/>
  <c r="E56"/>
  <c r="I55"/>
  <c r="H55"/>
  <c r="I54"/>
  <c r="H54"/>
  <c r="I53"/>
  <c r="H53"/>
  <c r="G53"/>
  <c r="E53"/>
  <c r="I52"/>
  <c r="H52"/>
  <c r="G52"/>
  <c r="E52"/>
  <c r="I51"/>
  <c r="H51"/>
  <c r="G51"/>
  <c r="E51"/>
  <c r="I50"/>
  <c r="H50"/>
  <c r="G50"/>
  <c r="E50"/>
  <c r="I49"/>
  <c r="H49"/>
  <c r="G49"/>
  <c r="E49"/>
  <c r="I48"/>
  <c r="H48"/>
  <c r="G48"/>
  <c r="E48"/>
  <c r="I47"/>
  <c r="H47"/>
  <c r="G47"/>
  <c r="E47"/>
  <c r="I46"/>
  <c r="H46"/>
  <c r="G46"/>
  <c r="E46"/>
  <c r="I45"/>
  <c r="H45"/>
  <c r="G45"/>
  <c r="E45"/>
  <c r="I44"/>
  <c r="H44"/>
  <c r="G44"/>
  <c r="E44"/>
  <c r="I43"/>
  <c r="H43"/>
  <c r="I42"/>
  <c r="H42"/>
  <c r="G42"/>
  <c r="E42"/>
  <c r="I41"/>
  <c r="H41"/>
  <c r="G41"/>
  <c r="E41"/>
  <c r="I40"/>
  <c r="H40"/>
  <c r="G40"/>
  <c r="E40"/>
  <c r="I39"/>
  <c r="H39"/>
  <c r="I38"/>
  <c r="H38"/>
  <c r="I37"/>
  <c r="H37"/>
  <c r="G37"/>
  <c r="E37"/>
  <c r="I35"/>
  <c r="H35"/>
  <c r="I34"/>
  <c r="H34"/>
  <c r="G34"/>
  <c r="E34"/>
  <c r="I33"/>
  <c r="H33"/>
  <c r="I32"/>
  <c r="H32"/>
  <c r="G32"/>
  <c r="E32"/>
  <c r="I31"/>
  <c r="H31"/>
  <c r="I30"/>
  <c r="H30"/>
  <c r="G30"/>
  <c r="E30"/>
  <c r="I29"/>
  <c r="H29"/>
  <c r="I28"/>
  <c r="H28"/>
  <c r="G28"/>
  <c r="I27"/>
  <c r="H27"/>
  <c r="G27"/>
  <c r="E27"/>
  <c r="I26"/>
  <c r="H26"/>
  <c r="G26"/>
  <c r="E26"/>
  <c r="I25"/>
  <c r="H25"/>
  <c r="G25"/>
  <c r="E25"/>
  <c r="I24"/>
  <c r="H24"/>
  <c r="G24"/>
  <c r="E24"/>
  <c r="I23"/>
  <c r="H23"/>
  <c r="G23"/>
  <c r="E23"/>
  <c r="I22"/>
  <c r="H22"/>
  <c r="G22"/>
  <c r="I21"/>
  <c r="H21"/>
  <c r="G21"/>
  <c r="E21"/>
  <c r="I20"/>
  <c r="H20"/>
  <c r="I19"/>
  <c r="H19"/>
  <c r="I18"/>
  <c r="H18"/>
  <c r="I17"/>
  <c r="H17"/>
  <c r="G17"/>
  <c r="E17"/>
  <c r="I16"/>
  <c r="H16"/>
  <c r="I15"/>
  <c r="H15"/>
  <c r="G15"/>
  <c r="E15"/>
  <c r="I14"/>
  <c r="H14"/>
  <c r="I13"/>
  <c r="H13"/>
  <c r="G13"/>
  <c r="E13"/>
  <c r="I12"/>
  <c r="H12"/>
  <c r="I11"/>
  <c r="H11"/>
  <c r="G11"/>
  <c r="E11"/>
  <c r="I10"/>
  <c r="H10"/>
  <c r="G10"/>
  <c r="I9"/>
  <c r="H9"/>
  <c r="G9"/>
  <c r="I8"/>
  <c r="H8"/>
  <c r="G8"/>
  <c r="E8"/>
  <c r="I7"/>
  <c r="H7"/>
  <c r="G7"/>
  <c r="E7"/>
  <c r="I6"/>
  <c r="H6"/>
  <c r="G6"/>
  <c r="E6"/>
  <c r="I5"/>
  <c r="H5"/>
  <c r="G5"/>
  <c r="E5"/>
  <c r="I4"/>
  <c r="H4"/>
  <c r="I3"/>
  <c r="H3"/>
  <c r="B12" i="3"/>
  <c r="I121" i="2"/>
  <c r="I122"/>
  <c r="E122"/>
  <c r="C5" i="3"/>
  <c r="C8"/>
  <c r="C7"/>
  <c r="C12"/>
  <c r="C15"/>
  <c r="C20"/>
  <c r="C19"/>
  <c r="C14"/>
  <c r="C13"/>
  <c r="C16"/>
  <c r="C22"/>
  <c r="C21"/>
  <c r="C24"/>
</calcChain>
</file>

<file path=xl/sharedStrings.xml><?xml version="1.0" encoding="utf-8"?>
<sst xmlns="http://schemas.openxmlformats.org/spreadsheetml/2006/main" count="345" uniqueCount="182">
  <si>
    <t>Název</t>
  </si>
  <si>
    <t>Hodnota</t>
  </si>
  <si>
    <t>Nadpis rekapitulace</t>
  </si>
  <si>
    <t>Seznam prací a dodávek elektrotechnických zařízení</t>
  </si>
  <si>
    <t>Akce</t>
  </si>
  <si>
    <t>Projektová dokumentace na opravu bytu Starobrněnská 7</t>
  </si>
  <si>
    <t>Projekt</t>
  </si>
  <si>
    <t xml:space="preserve">Silnoproudá elektrotechnika
</t>
  </si>
  <si>
    <t>Investor</t>
  </si>
  <si>
    <t>Město Brno - městská část Brno střed</t>
  </si>
  <si>
    <t>Z. č.</t>
  </si>
  <si>
    <t>16-10-22</t>
  </si>
  <si>
    <t>A. č.</t>
  </si>
  <si>
    <t/>
  </si>
  <si>
    <t>Smlouva</t>
  </si>
  <si>
    <t>Vypracoval</t>
  </si>
  <si>
    <t>Pavel Smutek</t>
  </si>
  <si>
    <t>Kontroloval</t>
  </si>
  <si>
    <t>Datum</t>
  </si>
  <si>
    <t>21.10.2016</t>
  </si>
  <si>
    <t>Zpracovatel</t>
  </si>
  <si>
    <t>CÚ</t>
  </si>
  <si>
    <t>06/2016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</si>
  <si>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</si>
  <si>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</si>
  <si>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</si>
  <si>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</si>
  <si>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</si>
  <si>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</si>
  <si>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</si>
  <si>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3,00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</si>
  <si>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</si>
  <si>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</si>
  <si>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</si>
  <si>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</si>
  <si>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</si>
  <si>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</si>
  <si>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</si>
  <si>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</si>
  <si>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2,00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</si>
  <si>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</si>
  <si>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</si>
  <si>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</si>
  <si>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</si>
  <si>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</si>
  <si>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</si>
  <si>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</si>
  <si>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20</t>
  </si>
  <si>
    <t>2. sazba DPH %</t>
  </si>
  <si>
    <t>10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</si>
  <si>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</si>
  <si>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</si>
  <si>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</si>
  <si>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</si>
  <si>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</si>
  <si>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</si>
  <si>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</si>
  <si>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</si>
  <si>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</si>
  <si>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</si>
  <si>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</si>
  <si>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Rozváděč RB1</t>
  </si>
  <si>
    <t>Modulární přístroje</t>
  </si>
  <si>
    <t>Kombinovaný svodič bleskových proudů a přepětí</t>
  </si>
  <si>
    <t>Ks</t>
  </si>
  <si>
    <t>25-2-030AC Proudový chránič</t>
  </si>
  <si>
    <t>10B-1 Jistič</t>
  </si>
  <si>
    <t>16B-1 Jistič</t>
  </si>
  <si>
    <t>20B-1 Jistič</t>
  </si>
  <si>
    <t>25B-1 Jistič</t>
  </si>
  <si>
    <t>25B-3 Jistič</t>
  </si>
  <si>
    <t>Domovní rozvodnice</t>
  </si>
  <si>
    <t>28 modulů Rozvodnicová skříň</t>
  </si>
  <si>
    <t>Pomocný rozváděčový materiál</t>
  </si>
  <si>
    <t>vodiče, oka, štítky. koncovky, DIN lišty atd.</t>
  </si>
  <si>
    <t>set</t>
  </si>
  <si>
    <t>Výroba rozváděče</t>
  </si>
  <si>
    <t>Osazení přístroji, zapojení, odzkoušení, zkoušty atd.</t>
  </si>
  <si>
    <t>Rozváděč RB2</t>
  </si>
  <si>
    <t>25-4-030AC Proudový chránič</t>
  </si>
  <si>
    <t>16B-3 Jistič</t>
  </si>
  <si>
    <t>10C-1 Jistič</t>
  </si>
  <si>
    <t>42 modulů Rozvodnicová skříň</t>
  </si>
  <si>
    <t>Montáž zapuštěných domovních skříní</t>
  </si>
  <si>
    <t>modulové do 60 modulů</t>
  </si>
  <si>
    <t>ks</t>
  </si>
  <si>
    <t>Domovní elektroinstalační materiál</t>
  </si>
  <si>
    <t>Zásuvky pro montáž do elektroinstalačních krabic</t>
  </si>
  <si>
    <t>Zásuvka dvojnásobná s ochrannými kolíky, s clonkami, s natočenou dutinou; řazení 2x(2P+PE); b. šedá / bílá</t>
  </si>
  <si>
    <t>Zásuvka dvojnásobná s ochrannými kolíky, s clonkami, s natočenou dutinou, s ochranou před přepětím; řazení 2x(2P+PE); b. slonová kost / bílá</t>
  </si>
  <si>
    <t>Zásuvka jednonásobná s ochranným kolíkem, s clonkami; řazení 2P+PE; b. slonová kost / bílá</t>
  </si>
  <si>
    <t>Vypínače pro montáž do elektroinstalačních krabic</t>
  </si>
  <si>
    <t>Kryt spínače kolébkového; b. slonová kost / bílá</t>
  </si>
  <si>
    <t>Kryt spínače kolébkového dělený; b. slonová kost / bílá</t>
  </si>
  <si>
    <t>Kryt spínače kolébkového s potiskem (pro řazení 3); b. slonová kost / bílá</t>
  </si>
  <si>
    <t>Přístroj spínače jednopólového (bezšroubové svorky); řazení 1, 1So (do hořlavých podkladů B až F)</t>
  </si>
  <si>
    <t>Přístroj přepínače střídavého (bezšroubové svorky); řazení 6, 6So (do hořlavých podkladů B až F)</t>
  </si>
  <si>
    <t>Přístroj přepínače sériového (bezšroubové svorky); řazení 5 (do hořlavých podkladů B až F)</t>
  </si>
  <si>
    <t>Přístroj ovládače zapínacího se svorkou N (bezšroubové svorky); řazení 1/0, 1/0So, 1/0S (do hořlavých podkladů B až F)</t>
  </si>
  <si>
    <t>Přístroj ovládače zapínacího dvojitého (bezšroubové svorky); řazení 1/0+1/0 (do hořlavých podkladů B až F)</t>
  </si>
  <si>
    <t>Přístroj přepínače střídavého dvojitého (bezšroubové svorky); řazení 6+6 (6+1, 5B)</t>
  </si>
  <si>
    <t>Přístroj spínače trojpólového; řazení 3, 3S</t>
  </si>
  <si>
    <t>LED pro spínače</t>
  </si>
  <si>
    <t>LED signalizační 1 mA, světlo bílé</t>
  </si>
  <si>
    <t>Rámečky pro přístroje</t>
  </si>
  <si>
    <t>Rámeček pro elektroinstalační přístroje, jednonásobný; b. slonová kost / bílá</t>
  </si>
  <si>
    <t>Rámeček pro elektroinstalační přístroje, dvojnásobný; b. slonová kost / bílá</t>
  </si>
  <si>
    <t>Rámeček pro elektroinstalační přístroje, trojnásobný; b. slonová kost / bílá</t>
  </si>
  <si>
    <t>Rámeček pro elektroinstalační přístroje, čtyřnásobný; b. slonová kost / bílá</t>
  </si>
  <si>
    <t>Rámeček pro elektroinstalační přístroje, pětinásobný; b. slonová kost / bílá</t>
  </si>
  <si>
    <t>Elektroinstalační krabice</t>
  </si>
  <si>
    <t>KRABICE ODBOČNÁ</t>
  </si>
  <si>
    <t>KRABICE UNIVERZÁLNÍ</t>
  </si>
  <si>
    <t>KRABICE PŘÍSTROJOVÁ</t>
  </si>
  <si>
    <t>KABEL SILOVÝ,IZOLACE PVC S VODIČEM PE</t>
  </si>
  <si>
    <t>CYKY-J 3x1.5 mm2 , pevně</t>
  </si>
  <si>
    <t>m</t>
  </si>
  <si>
    <t>CYKY-J 5x1.5 mm2 , pevně</t>
  </si>
  <si>
    <t>CYKY-J 7x1.5 mm2 , pevně</t>
  </si>
  <si>
    <t>CYKY-J 3x2.5 mm2 , pevně</t>
  </si>
  <si>
    <t>CYKY-J 5x2.5 mm2 , pevně</t>
  </si>
  <si>
    <t>CYKY-J 3x4 mm2 , pevně</t>
  </si>
  <si>
    <t>UKONČENÍ  VODIČŮ V ROZVADĚČÍCH</t>
  </si>
  <si>
    <t xml:space="preserve"> do 16 mm2</t>
  </si>
  <si>
    <t xml:space="preserve"> do 2,5 mm2</t>
  </si>
  <si>
    <t>UKONČENÍ VODIČŮ NA SVORKOVNICI</t>
  </si>
  <si>
    <t>HAGER HLÁSIČE KOUŘE</t>
  </si>
  <si>
    <t>HLÁSIČE KOUŘE - NAPÁJENÉ ALKALICKOU BATERIÍ 9V</t>
  </si>
  <si>
    <t>Hlásiče kouře napájený z baterie, bílá</t>
  </si>
  <si>
    <t>Hlavní přívody z elektroměrového rozváděče</t>
  </si>
  <si>
    <t>CYKY-J 4x10 mm2 , pevně</t>
  </si>
  <si>
    <t>VYSEKANI RYH VE ZDIVU</t>
  </si>
  <si>
    <t>CIHELNEM - HLOUBKA 50mm</t>
  </si>
  <si>
    <t xml:space="preserve"> Sire 100 mm</t>
  </si>
  <si>
    <t>CIHELNEM - HLOUBKA 30mm</t>
  </si>
  <si>
    <t xml:space="preserve"> Sire 30 mm</t>
  </si>
  <si>
    <t xml:space="preserve"> Sire 70 mm</t>
  </si>
  <si>
    <t>OMITKA RYH VE STENACH MALTOU</t>
  </si>
  <si>
    <t xml:space="preserve"> Sire do 150 mm</t>
  </si>
  <si>
    <t>m2</t>
  </si>
  <si>
    <t>HRUBA VYPLN RYH MALTOU</t>
  </si>
  <si>
    <t xml:space="preserve"> Jakekoliv sire</t>
  </si>
  <si>
    <t>VYSEKANI KAPES VE ZDIVU</t>
  </si>
  <si>
    <t>CIHELNEM PRO KRABICE</t>
  </si>
  <si>
    <t xml:space="preserve"> 100x100x50 mm</t>
  </si>
  <si>
    <t>CIHELNEM DO PLOCHY 16 dm2</t>
  </si>
  <si>
    <t xml:space="preserve"> Hl.150mm</t>
  </si>
  <si>
    <t>HODINOVE ZUCTOVACI SAZBY</t>
  </si>
  <si>
    <t xml:space="preserve"> Napojeni na stavajici zarizeni</t>
  </si>
  <si>
    <t>hod</t>
  </si>
  <si>
    <t xml:space="preserve"> Zabezpeceni pracoviste</t>
  </si>
  <si>
    <t>SPOLUPRACE S DODAVATELY</t>
  </si>
  <si>
    <t xml:space="preserve"> zapojovani a zkousky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</si>
  <si>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</si>
  <si>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</si>
  <si>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</si>
  <si>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</si>
  <si>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</si>
  <si>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</si>
  <si>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</si>
  <si>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</si>
  <si>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</si>
  <si>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</si>
  <si>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</si>
  <si>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</si>
  <si>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</si>
  <si>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</si>
  <si>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3,00%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</si>
  <si>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</si>
  <si>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</si>
  <si>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</si>
  <si>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</si>
  <si>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</si>
  <si>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</si>
  <si>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</si>
  <si>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</si>
  <si>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</si>
  <si>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3,00% z pravé strany mezisoučtu 2</t>
  </si>
  <si>
    <t>Provozní vlivy 3,00% z pravé strany mezisoučtu 2</t>
  </si>
  <si>
    <t>Vedlejší náklady celkem</t>
  </si>
  <si>
    <t>Kompletační činnost</t>
  </si>
  <si>
    <t>Náklady celkem bez DPH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</si>
</sst>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9"/>
      <color indexed="8"/>
      <name val="敓潧⁥䥕挀杜㣰ª☸_x0008_"/>
      <charset val="238"/>
    </font>
    <font>
      <b/>
      <sz val="11"/>
      <color indexed="8"/>
      <name val="敓潧⁥䥕挀杜㣰ª☸_x0008_"/>
      <charset val="238"/>
    </font>
    <font>
      <b/>
      <sz val="10"/>
      <color indexed="8"/>
      <name val="敓潧⁥䥕挀杜㣰ª☸_x0008_"/>
      <charset val="238"/>
    </font>
    <font>
      <b/>
      <sz val="9"/>
      <color indexed="8"/>
      <name val="敓潧⁥䥕挀杜㣰ª☸_x0008_"/>
      <charset val="238"/>
    </font>
    <font>
      <i/>
      <sz val="10"/>
      <color indexed="8"/>
      <name val="敓潧⁥䥕挀杜㣰ª☸_x0008_"/>
      <charset val="238"/>
    </font>
    <font>
      <sz val="11"/>
      <color indexed="10"/>
      <name val="Calibri"/>
      <family val="2"/>
      <charset val="238"/>
    </font>
    <font>
      <sz val="9"/>
      <color indexed="10"/>
      <name val="敓潧⁥䥕挀杜㣰ª☸_x0008_"/>
      <charset val="238"/>
    </font>
    <font>
      <b/>
      <sz val="11"/>
      <color indexed="10"/>
      <name val="敓潧⁥䥕挀杜㣰ª☸_x0008_"/>
      <charset val="238"/>
    </font>
    <font>
      <b/>
      <sz val="9"/>
      <color indexed="10"/>
      <name val="敓潧⁥䥕挀杜㣰ª☸_x0008_"/>
      <charset val="238"/>
    </font>
    <font>
      <i/>
      <sz val="10"/>
      <color indexed="10"/>
      <name val="敓潧⁥䥕挀杜㣰ª☸_x0008_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4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5" fillId="6" borderId="1" xfId="0" applyNumberFormat="1" applyFont="1" applyFill="1" applyBorder="1" applyAlignment="1">
      <alignment horizontal="left"/>
    </xf>
    <xf numFmtId="4" fontId="4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wrapText="1"/>
    </xf>
    <xf numFmtId="49" fontId="5" fillId="6" borderId="1" xfId="0" applyNumberFormat="1" applyFont="1" applyFill="1" applyBorder="1" applyAlignment="1">
      <alignment horizontal="left" wrapText="1"/>
    </xf>
    <xf numFmtId="49" fontId="4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7" fillId="2" borderId="1" xfId="0" applyNumberFormat="1" applyFont="1" applyFill="1" applyBorder="1" applyAlignment="1">
      <alignment horizontal="left"/>
    </xf>
    <xf numFmtId="4" fontId="8" fillId="3" borderId="1" xfId="0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4" fontId="10" fillId="6" borderId="1" xfId="0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  <xf numFmtId="4" fontId="10" fillId="6" borderId="1" xfId="0" applyNumberFormat="1" applyFont="1" applyFill="1" applyBorder="1" applyAlignment="1">
      <alignment horizontal="left"/>
    </xf>
    <xf numFmtId="4" fontId="9" fillId="5" borderId="1" xfId="0" applyNumberFormat="1" applyFont="1" applyFill="1" applyBorder="1" applyAlignment="1">
      <alignment horizontal="right"/>
    </xf>
    <xf numFmtId="4" fontId="6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C5" sqref="C5"/>
    </sheetView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style="9" hidden="1" customWidth="1"/>
  </cols>
  <sheetData>
    <row r="1" spans="1:4">
      <c r="A1" s="2" t="s">
        <v>0</v>
      </c>
      <c r="B1" s="11" t="s">
        <v>159</v>
      </c>
      <c r="C1" s="11" t="s">
        <v>160</v>
      </c>
      <c r="D1" s="3"/>
    </row>
    <row r="2" spans="1:4">
      <c r="A2" s="5" t="s">
        <v>161</v>
      </c>
      <c r="B2" s="20"/>
      <c r="C2" s="20"/>
      <c r="D2" s="3"/>
    </row>
    <row r="3" spans="1:4">
      <c r="A3" s="2" t="s">
        <v>162</v>
      </c>
      <c r="B3" s="17">
        <f>0</f>
        <v>0</v>
      </c>
      <c r="C3" s="17"/>
      <c r="D3" s="3"/>
    </row>
    <row r="4" spans="1:4">
      <c r="A4" s="2" t="s">
        <v>163</v>
      </c>
      <c r="B4" s="17">
        <f ca="1">B3 * Parametry!B16 / 100</f>
        <v>0</v>
      </c>
      <c r="C4" s="17">
        <f ca="1">B3 * Parametry!B17 / 100</f>
        <v>0</v>
      </c>
      <c r="D4" s="3"/>
    </row>
    <row r="5" spans="1:4">
      <c r="A5" s="2" t="s">
        <v>164</v>
      </c>
      <c r="B5" s="17"/>
      <c r="C5" s="17">
        <f ca="1">(Rozpočet!E122) + 0</f>
        <v>0</v>
      </c>
      <c r="D5" s="3"/>
    </row>
    <row r="6" spans="1:4">
      <c r="A6" s="2" t="s">
        <v>165</v>
      </c>
      <c r="B6" s="17"/>
      <c r="C6" s="17">
        <f ca="1">0 + (Rozpočet!G122) + 0</f>
        <v>0</v>
      </c>
      <c r="D6" s="3"/>
    </row>
    <row r="7" spans="1:4">
      <c r="A7" s="7" t="s">
        <v>166</v>
      </c>
      <c r="B7" s="19">
        <f>B3 + B4</f>
        <v>0</v>
      </c>
      <c r="C7" s="19">
        <f>C3 + C4 + C5 + C6</f>
        <v>0</v>
      </c>
      <c r="D7" s="3"/>
    </row>
    <row r="8" spans="1:4">
      <c r="A8" s="2" t="s">
        <v>167</v>
      </c>
      <c r="B8" s="17"/>
      <c r="C8" s="17">
        <f ca="1">(C5 + C6) * Parametry!B18 / 100</f>
        <v>0</v>
      </c>
      <c r="D8" s="3"/>
    </row>
    <row r="9" spans="1:4">
      <c r="A9" s="2" t="s">
        <v>168</v>
      </c>
      <c r="B9" s="17"/>
      <c r="C9" s="17">
        <f ca="1">0 + 0</f>
        <v>0</v>
      </c>
      <c r="D9" s="3"/>
    </row>
    <row r="10" spans="1:4">
      <c r="A10" s="2" t="s">
        <v>169</v>
      </c>
      <c r="B10" s="17"/>
      <c r="C10" s="17">
        <f ca="1">0 + 0</f>
        <v>0</v>
      </c>
      <c r="D10" s="3"/>
    </row>
    <row r="11" spans="1:4">
      <c r="A11" s="2" t="s">
        <v>170</v>
      </c>
      <c r="B11" s="17"/>
      <c r="C11" s="17">
        <f ca="1">(C9 + C10) * Parametry!B19 / 100</f>
        <v>0</v>
      </c>
      <c r="D11" s="3"/>
    </row>
    <row r="12" spans="1:4">
      <c r="A12" s="7" t="s">
        <v>171</v>
      </c>
      <c r="B12" s="19">
        <f>B7</f>
        <v>0</v>
      </c>
      <c r="C12" s="19">
        <f ca="1">C7 + C8 + C9 + C10 + C11</f>
        <v>0</v>
      </c>
      <c r="D12" s="3"/>
    </row>
    <row r="13" spans="1:4">
      <c r="A13" s="2" t="s">
        <v>172</v>
      </c>
      <c r="B13" s="17"/>
      <c r="C13" s="17">
        <f ca="1">(B12 + C12) * Parametry!B20 / 100</f>
        <v>0</v>
      </c>
      <c r="D13" s="3"/>
    </row>
    <row r="14" spans="1:4">
      <c r="A14" s="2" t="s">
        <v>173</v>
      </c>
      <c r="B14" s="17"/>
      <c r="C14" s="17">
        <f ca="1">(B12 + C12) * Parametry!B21 / 100</f>
        <v>0</v>
      </c>
      <c r="D14" s="3"/>
    </row>
    <row r="15" spans="1:4">
      <c r="A15" s="2" t="s">
        <v>174</v>
      </c>
      <c r="B15" s="17"/>
      <c r="C15" s="17">
        <f ca="1">(B7 + C7) * Parametry!B22 / 100</f>
        <v>0</v>
      </c>
      <c r="D15" s="3"/>
    </row>
    <row r="16" spans="1:4">
      <c r="A16" s="5" t="s">
        <v>175</v>
      </c>
      <c r="B16" s="20"/>
      <c r="C16" s="20">
        <f>B12 + C12 + C13 + C14 + C15</f>
        <v>0</v>
      </c>
      <c r="D16" s="3"/>
    </row>
    <row r="17" spans="1:4">
      <c r="A17" s="2" t="s">
        <v>13</v>
      </c>
      <c r="B17" s="17"/>
      <c r="C17" s="17"/>
      <c r="D17" s="3"/>
    </row>
    <row r="18" spans="1:4">
      <c r="A18" s="5" t="s">
        <v>176</v>
      </c>
      <c r="B18" s="20"/>
      <c r="C18" s="20"/>
      <c r="D18" s="3"/>
    </row>
    <row r="19" spans="1:4">
      <c r="A19" s="2" t="s">
        <v>177</v>
      </c>
      <c r="B19" s="17"/>
      <c r="C19" s="17">
        <f ca="1">C12 * Parametry!B23 / 100</f>
        <v>0</v>
      </c>
      <c r="D19" s="3"/>
    </row>
    <row r="20" spans="1:4">
      <c r="A20" s="2" t="s">
        <v>178</v>
      </c>
      <c r="B20" s="17"/>
      <c r="C20" s="17">
        <f ca="1">C12 * Parametry!B24 / 100</f>
        <v>0</v>
      </c>
      <c r="D20" s="3"/>
    </row>
    <row r="21" spans="1:4">
      <c r="A21" s="5" t="s">
        <v>179</v>
      </c>
      <c r="B21" s="20"/>
      <c r="C21" s="20">
        <f ca="1">C19 + C20</f>
        <v>0</v>
      </c>
      <c r="D21" s="3"/>
    </row>
    <row r="22" spans="1:4">
      <c r="A22" s="2" t="s">
        <v>180</v>
      </c>
      <c r="B22" s="17"/>
      <c r="C22" s="17">
        <f ca="1">Parametry!B25 * Parametry!B28 * (C16 * Parametry!B27)^Parametry!B26</f>
        <v>0</v>
      </c>
      <c r="D22" s="3"/>
    </row>
    <row r="23" spans="1:4">
      <c r="A23" s="2" t="s">
        <v>13</v>
      </c>
      <c r="B23" s="17"/>
      <c r="C23" s="17"/>
      <c r="D23" s="3"/>
    </row>
    <row r="24" spans="1:4">
      <c r="A24" s="4" t="s">
        <v>181</v>
      </c>
      <c r="B24" s="12"/>
      <c r="C24" s="12">
        <f>C16 + C21 + C22</f>
        <v>0</v>
      </c>
      <c r="D24" s="3"/>
    </row>
  </sheetData>
  <phoneticPr fontId="0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23"/>
  <sheetViews>
    <sheetView tabSelected="1" workbookViewId="0">
      <selection activeCell="H6" sqref="H6"/>
    </sheetView>
  </sheetViews>
  <sheetFormatPr defaultRowHeight="15"/>
  <cols>
    <col min="1" max="1" width="59.85546875" style="25" customWidth="1"/>
    <col min="2" max="2" width="4" style="1" bestFit="1" customWidth="1"/>
    <col min="3" max="3" width="6.42578125" style="10" bestFit="1" customWidth="1"/>
    <col min="4" max="4" width="7.140625" style="33" bestFit="1" customWidth="1"/>
    <col min="5" max="5" width="13.42578125" style="10" bestFit="1" customWidth="1"/>
    <col min="6" max="6" width="6.42578125" style="33" bestFit="1" customWidth="1"/>
    <col min="7" max="7" width="12.5703125" style="10" bestFit="1" customWidth="1"/>
    <col min="8" max="8" width="13" style="10" customWidth="1"/>
    <col min="9" max="9" width="12.5703125" style="10" customWidth="1"/>
    <col min="12" max="12" width="2" style="9" hidden="1" customWidth="1"/>
  </cols>
  <sheetData>
    <row r="1" spans="1:12">
      <c r="A1" s="8" t="s">
        <v>0</v>
      </c>
      <c r="B1" s="2" t="s">
        <v>52</v>
      </c>
      <c r="C1" s="11" t="s">
        <v>53</v>
      </c>
      <c r="D1" s="26" t="s">
        <v>54</v>
      </c>
      <c r="E1" s="11" t="s">
        <v>55</v>
      </c>
      <c r="F1" s="26" t="s">
        <v>56</v>
      </c>
      <c r="G1" s="11" t="s">
        <v>57</v>
      </c>
      <c r="H1" s="11" t="s">
        <v>58</v>
      </c>
      <c r="I1" s="11" t="s">
        <v>59</v>
      </c>
      <c r="J1" s="3"/>
      <c r="K1" s="3"/>
      <c r="L1" s="9">
        <f ca="1">Parametry!B33/100*E5+Parametry!B33/100*E6+Parametry!B33/100*E7+Parametry!B33/100*E8+Parametry!B34/100*E9+Parametry!B33/100*E10+Parametry!B33/100*E11+Parametry!B33/100*E13+Parametry!B33/100*E21+Parametry!B33/100*E22+Parametry!B33/100*E23+Parametry!B33/100*E24+Parametry!B33/100*E25+Parametry!B33/100*E26+Parametry!B33/100*E27+Parametry!B33/100*E28+Parametry!B33/100*E30+Parametry!B33/100*E37+Parametry!B34/100*E40+Parametry!B34/100*E41+Parametry!B34/100*E42+Parametry!B34/100*E44+Parametry!B34/100*E45</f>
        <v>0</v>
      </c>
    </row>
    <row r="2" spans="1:12">
      <c r="A2" s="21" t="s">
        <v>60</v>
      </c>
      <c r="B2" s="4" t="s">
        <v>13</v>
      </c>
      <c r="C2" s="12"/>
      <c r="D2" s="27"/>
      <c r="E2" s="12"/>
      <c r="F2" s="27"/>
      <c r="G2" s="12"/>
      <c r="H2" s="12"/>
      <c r="I2" s="12"/>
      <c r="J2" s="3"/>
      <c r="K2" s="3"/>
      <c r="L2" s="9">
        <f ca="1">L1+Parametry!B34/100*E46+Parametry!B34/100*E47+Parametry!B34/100*E48+Parametry!B34/100*E49+Parametry!B34/100*E50+Parametry!B33/100*E51+Parametry!B34/100*E52+Parametry!B34/100*E53+Parametry!B34/100*E56+Parametry!B34/100*E58+Parametry!B34/100*E59+Parametry!B34/100*E60+Parametry!B34/100*E61+Parametry!B34/100*E62+Parametry!B34/100*E64+Parametry!B34/100*E65+Parametry!B34/100*E66+Parametry!B34/100*E67+Parametry!B34/100*E69+Parametry!B34/100*E70+Parametry!B34/100*E71+Parametry!B34/100*E72+Parametry!B34/100*E73</f>
        <v>0</v>
      </c>
    </row>
    <row r="3" spans="1:12">
      <c r="A3" s="22" t="s">
        <v>61</v>
      </c>
      <c r="B3" s="13" t="s">
        <v>13</v>
      </c>
      <c r="C3" s="14"/>
      <c r="D3" s="28"/>
      <c r="E3" s="14"/>
      <c r="F3" s="28"/>
      <c r="G3" s="14"/>
      <c r="H3" s="14">
        <f t="shared" ref="H3:H35" si="0">D3+F3</f>
        <v>0</v>
      </c>
      <c r="I3" s="14">
        <f t="shared" ref="I3:I35" si="1">E3+G3</f>
        <v>0</v>
      </c>
      <c r="J3" s="3"/>
      <c r="K3" s="3"/>
    </row>
    <row r="4" spans="1:12">
      <c r="A4" s="23" t="s">
        <v>62</v>
      </c>
      <c r="B4" s="15" t="s">
        <v>13</v>
      </c>
      <c r="C4" s="16"/>
      <c r="D4" s="29"/>
      <c r="E4" s="16"/>
      <c r="F4" s="29"/>
      <c r="G4" s="16"/>
      <c r="H4" s="16">
        <f t="shared" si="0"/>
        <v>0</v>
      </c>
      <c r="I4" s="16">
        <f t="shared" si="1"/>
        <v>0</v>
      </c>
      <c r="J4" s="3"/>
      <c r="K4" s="3"/>
    </row>
    <row r="5" spans="1:12">
      <c r="A5" s="8" t="s">
        <v>63</v>
      </c>
      <c r="B5" s="2" t="s">
        <v>64</v>
      </c>
      <c r="C5" s="17">
        <v>1</v>
      </c>
      <c r="D5" s="30"/>
      <c r="E5" s="17">
        <f t="shared" ref="E5:E11" si="2">C5*D5</f>
        <v>0</v>
      </c>
      <c r="F5" s="30"/>
      <c r="G5" s="17">
        <f t="shared" ref="G5:G11" si="3">C5*F5</f>
        <v>0</v>
      </c>
      <c r="H5" s="17">
        <f t="shared" si="0"/>
        <v>0</v>
      </c>
      <c r="I5" s="17">
        <f t="shared" si="1"/>
        <v>0</v>
      </c>
      <c r="J5" s="3"/>
      <c r="K5" s="3"/>
    </row>
    <row r="6" spans="1:12">
      <c r="A6" s="8" t="s">
        <v>65</v>
      </c>
      <c r="B6" s="2" t="s">
        <v>64</v>
      </c>
      <c r="C6" s="17">
        <v>2</v>
      </c>
      <c r="D6" s="30"/>
      <c r="E6" s="17">
        <f t="shared" si="2"/>
        <v>0</v>
      </c>
      <c r="F6" s="30"/>
      <c r="G6" s="17">
        <f t="shared" si="3"/>
        <v>0</v>
      </c>
      <c r="H6" s="17">
        <f t="shared" si="0"/>
        <v>0</v>
      </c>
      <c r="I6" s="17">
        <f t="shared" si="1"/>
        <v>0</v>
      </c>
      <c r="J6" s="3"/>
      <c r="K6" s="3"/>
    </row>
    <row r="7" spans="1:12">
      <c r="A7" s="8" t="s">
        <v>66</v>
      </c>
      <c r="B7" s="2" t="s">
        <v>64</v>
      </c>
      <c r="C7" s="17">
        <v>5</v>
      </c>
      <c r="D7" s="30"/>
      <c r="E7" s="17">
        <f t="shared" si="2"/>
        <v>0</v>
      </c>
      <c r="F7" s="30"/>
      <c r="G7" s="17">
        <f t="shared" si="3"/>
        <v>0</v>
      </c>
      <c r="H7" s="17">
        <f t="shared" si="0"/>
        <v>0</v>
      </c>
      <c r="I7" s="17">
        <f t="shared" si="1"/>
        <v>0</v>
      </c>
      <c r="J7" s="3"/>
      <c r="K7" s="3"/>
    </row>
    <row r="8" spans="1:12">
      <c r="A8" s="8" t="s">
        <v>67</v>
      </c>
      <c r="B8" s="2" t="s">
        <v>64</v>
      </c>
      <c r="C8" s="17">
        <v>9</v>
      </c>
      <c r="D8" s="30"/>
      <c r="E8" s="17">
        <f t="shared" si="2"/>
        <v>0</v>
      </c>
      <c r="F8" s="30"/>
      <c r="G8" s="17">
        <f t="shared" si="3"/>
        <v>0</v>
      </c>
      <c r="H8" s="17">
        <f t="shared" si="0"/>
        <v>0</v>
      </c>
      <c r="I8" s="17">
        <f t="shared" si="1"/>
        <v>0</v>
      </c>
      <c r="J8" s="3"/>
      <c r="K8" s="3"/>
    </row>
    <row r="9" spans="1:12">
      <c r="A9" s="8" t="s">
        <v>68</v>
      </c>
      <c r="B9" s="2" t="s">
        <v>64</v>
      </c>
      <c r="C9" s="17">
        <v>1</v>
      </c>
      <c r="D9" s="30"/>
      <c r="E9" s="17">
        <f t="shared" si="2"/>
        <v>0</v>
      </c>
      <c r="F9" s="30"/>
      <c r="G9" s="17">
        <f t="shared" si="3"/>
        <v>0</v>
      </c>
      <c r="H9" s="17">
        <f t="shared" si="0"/>
        <v>0</v>
      </c>
      <c r="I9" s="17">
        <f t="shared" si="1"/>
        <v>0</v>
      </c>
      <c r="J9" s="3"/>
      <c r="K9" s="3"/>
    </row>
    <row r="10" spans="1:12">
      <c r="A10" s="8" t="s">
        <v>69</v>
      </c>
      <c r="B10" s="2" t="s">
        <v>64</v>
      </c>
      <c r="C10" s="17">
        <v>1</v>
      </c>
      <c r="D10" s="30"/>
      <c r="E10" s="17">
        <f t="shared" si="2"/>
        <v>0</v>
      </c>
      <c r="F10" s="30"/>
      <c r="G10" s="17">
        <f t="shared" si="3"/>
        <v>0</v>
      </c>
      <c r="H10" s="17">
        <f t="shared" si="0"/>
        <v>0</v>
      </c>
      <c r="I10" s="17">
        <f t="shared" si="1"/>
        <v>0</v>
      </c>
      <c r="J10" s="3"/>
      <c r="K10" s="3"/>
    </row>
    <row r="11" spans="1:12">
      <c r="A11" s="8" t="s">
        <v>70</v>
      </c>
      <c r="B11" s="2" t="s">
        <v>64</v>
      </c>
      <c r="C11" s="17">
        <v>1</v>
      </c>
      <c r="D11" s="30"/>
      <c r="E11" s="17">
        <f t="shared" si="2"/>
        <v>0</v>
      </c>
      <c r="F11" s="30"/>
      <c r="G11" s="17">
        <f t="shared" si="3"/>
        <v>0</v>
      </c>
      <c r="H11" s="17">
        <f t="shared" si="0"/>
        <v>0</v>
      </c>
      <c r="I11" s="17">
        <f t="shared" si="1"/>
        <v>0</v>
      </c>
      <c r="J11" s="3"/>
      <c r="K11" s="3"/>
    </row>
    <row r="12" spans="1:12">
      <c r="A12" s="23" t="s">
        <v>71</v>
      </c>
      <c r="B12" s="15" t="s">
        <v>13</v>
      </c>
      <c r="C12" s="16"/>
      <c r="D12" s="29"/>
      <c r="E12" s="16"/>
      <c r="F12" s="29"/>
      <c r="G12" s="16"/>
      <c r="H12" s="16">
        <f t="shared" si="0"/>
        <v>0</v>
      </c>
      <c r="I12" s="16">
        <f t="shared" si="1"/>
        <v>0</v>
      </c>
      <c r="J12" s="3"/>
      <c r="K12" s="3"/>
    </row>
    <row r="13" spans="1:12">
      <c r="A13" s="8" t="s">
        <v>72</v>
      </c>
      <c r="B13" s="2" t="s">
        <v>64</v>
      </c>
      <c r="C13" s="17">
        <v>1</v>
      </c>
      <c r="D13" s="30"/>
      <c r="E13" s="17">
        <f>C13*D13</f>
        <v>0</v>
      </c>
      <c r="F13" s="30"/>
      <c r="G13" s="17">
        <f>C13*F13</f>
        <v>0</v>
      </c>
      <c r="H13" s="17">
        <f t="shared" si="0"/>
        <v>0</v>
      </c>
      <c r="I13" s="17">
        <f t="shared" si="1"/>
        <v>0</v>
      </c>
      <c r="J13" s="3"/>
      <c r="K13" s="3"/>
    </row>
    <row r="14" spans="1:12">
      <c r="A14" s="23" t="s">
        <v>73</v>
      </c>
      <c r="B14" s="15" t="s">
        <v>13</v>
      </c>
      <c r="C14" s="16"/>
      <c r="D14" s="29"/>
      <c r="E14" s="16"/>
      <c r="F14" s="29"/>
      <c r="G14" s="16"/>
      <c r="H14" s="16">
        <f t="shared" si="0"/>
        <v>0</v>
      </c>
      <c r="I14" s="16">
        <f t="shared" si="1"/>
        <v>0</v>
      </c>
      <c r="J14" s="3"/>
      <c r="K14" s="3"/>
    </row>
    <row r="15" spans="1:12">
      <c r="A15" s="8" t="s">
        <v>74</v>
      </c>
      <c r="B15" s="2" t="s">
        <v>75</v>
      </c>
      <c r="C15" s="17">
        <v>1</v>
      </c>
      <c r="D15" s="30"/>
      <c r="E15" s="17">
        <f>C15*D15</f>
        <v>0</v>
      </c>
      <c r="F15" s="30"/>
      <c r="G15" s="17">
        <f>C15*F15</f>
        <v>0</v>
      </c>
      <c r="H15" s="17">
        <f t="shared" si="0"/>
        <v>0</v>
      </c>
      <c r="I15" s="17">
        <f t="shared" si="1"/>
        <v>0</v>
      </c>
      <c r="J15" s="3"/>
      <c r="K15" s="3"/>
    </row>
    <row r="16" spans="1:12">
      <c r="A16" s="23" t="s">
        <v>76</v>
      </c>
      <c r="B16" s="15" t="s">
        <v>13</v>
      </c>
      <c r="C16" s="16"/>
      <c r="D16" s="29"/>
      <c r="E16" s="16"/>
      <c r="F16" s="29"/>
      <c r="G16" s="16"/>
      <c r="H16" s="16">
        <f t="shared" si="0"/>
        <v>0</v>
      </c>
      <c r="I16" s="16">
        <f t="shared" si="1"/>
        <v>0</v>
      </c>
      <c r="J16" s="3"/>
      <c r="K16" s="3"/>
    </row>
    <row r="17" spans="1:11">
      <c r="A17" s="8" t="s">
        <v>77</v>
      </c>
      <c r="B17" s="2" t="s">
        <v>75</v>
      </c>
      <c r="C17" s="17">
        <v>1</v>
      </c>
      <c r="D17" s="30"/>
      <c r="E17" s="17">
        <f>C17*D17</f>
        <v>0</v>
      </c>
      <c r="F17" s="30"/>
      <c r="G17" s="17">
        <f>C17*F17</f>
        <v>0</v>
      </c>
      <c r="H17" s="17">
        <f t="shared" si="0"/>
        <v>0</v>
      </c>
      <c r="I17" s="17">
        <f t="shared" si="1"/>
        <v>0</v>
      </c>
      <c r="J17" s="3"/>
      <c r="K17" s="3"/>
    </row>
    <row r="18" spans="1:11">
      <c r="A18" s="8" t="s">
        <v>13</v>
      </c>
      <c r="B18" s="2" t="s">
        <v>13</v>
      </c>
      <c r="C18" s="17"/>
      <c r="D18" s="30"/>
      <c r="E18" s="17"/>
      <c r="F18" s="30"/>
      <c r="G18" s="17"/>
      <c r="H18" s="17">
        <f t="shared" si="0"/>
        <v>0</v>
      </c>
      <c r="I18" s="17">
        <f t="shared" si="1"/>
        <v>0</v>
      </c>
      <c r="J18" s="3"/>
      <c r="K18" s="3"/>
    </row>
    <row r="19" spans="1:11">
      <c r="A19" s="22" t="s">
        <v>78</v>
      </c>
      <c r="B19" s="13" t="s">
        <v>13</v>
      </c>
      <c r="C19" s="14"/>
      <c r="D19" s="28"/>
      <c r="E19" s="14"/>
      <c r="F19" s="28"/>
      <c r="G19" s="14"/>
      <c r="H19" s="14">
        <f t="shared" si="0"/>
        <v>0</v>
      </c>
      <c r="I19" s="14">
        <f t="shared" si="1"/>
        <v>0</v>
      </c>
      <c r="J19" s="3"/>
      <c r="K19" s="3"/>
    </row>
    <row r="20" spans="1:11">
      <c r="A20" s="23" t="s">
        <v>62</v>
      </c>
      <c r="B20" s="15" t="s">
        <v>13</v>
      </c>
      <c r="C20" s="16"/>
      <c r="D20" s="29"/>
      <c r="E20" s="16"/>
      <c r="F20" s="29"/>
      <c r="G20" s="16"/>
      <c r="H20" s="16">
        <f t="shared" si="0"/>
        <v>0</v>
      </c>
      <c r="I20" s="16">
        <f t="shared" si="1"/>
        <v>0</v>
      </c>
      <c r="J20" s="3"/>
      <c r="K20" s="3"/>
    </row>
    <row r="21" spans="1:11">
      <c r="A21" s="8" t="s">
        <v>63</v>
      </c>
      <c r="B21" s="2" t="s">
        <v>64</v>
      </c>
      <c r="C21" s="17">
        <v>1</v>
      </c>
      <c r="D21" s="30"/>
      <c r="E21" s="17">
        <f t="shared" ref="E21:E28" si="4">C21*D21</f>
        <v>0</v>
      </c>
      <c r="F21" s="30"/>
      <c r="G21" s="17">
        <f t="shared" ref="G21:G28" si="5">C21*F21</f>
        <v>0</v>
      </c>
      <c r="H21" s="17">
        <f t="shared" si="0"/>
        <v>0</v>
      </c>
      <c r="I21" s="17">
        <f t="shared" si="1"/>
        <v>0</v>
      </c>
      <c r="J21" s="3"/>
      <c r="K21" s="3"/>
    </row>
    <row r="22" spans="1:11">
      <c r="A22" s="8" t="s">
        <v>79</v>
      </c>
      <c r="B22" s="2" t="s">
        <v>64</v>
      </c>
      <c r="C22" s="17">
        <v>2</v>
      </c>
      <c r="D22" s="30"/>
      <c r="E22" s="17">
        <f t="shared" si="4"/>
        <v>0</v>
      </c>
      <c r="F22" s="30"/>
      <c r="G22" s="17">
        <f t="shared" si="5"/>
        <v>0</v>
      </c>
      <c r="H22" s="17">
        <f t="shared" si="0"/>
        <v>0</v>
      </c>
      <c r="I22" s="17">
        <f t="shared" si="1"/>
        <v>0</v>
      </c>
      <c r="J22" s="3"/>
      <c r="K22" s="3"/>
    </row>
    <row r="23" spans="1:11">
      <c r="A23" s="8" t="s">
        <v>70</v>
      </c>
      <c r="B23" s="2" t="s">
        <v>64</v>
      </c>
      <c r="C23" s="17">
        <v>1</v>
      </c>
      <c r="D23" s="30"/>
      <c r="E23" s="17">
        <f t="shared" si="4"/>
        <v>0</v>
      </c>
      <c r="F23" s="30"/>
      <c r="G23" s="17">
        <f t="shared" si="5"/>
        <v>0</v>
      </c>
      <c r="H23" s="17">
        <f t="shared" si="0"/>
        <v>0</v>
      </c>
      <c r="I23" s="17">
        <f t="shared" si="1"/>
        <v>0</v>
      </c>
      <c r="J23" s="3"/>
      <c r="K23" s="3"/>
    </row>
    <row r="24" spans="1:11">
      <c r="A24" s="8" t="s">
        <v>70</v>
      </c>
      <c r="B24" s="2" t="s">
        <v>64</v>
      </c>
      <c r="C24" s="17">
        <v>1</v>
      </c>
      <c r="D24" s="30"/>
      <c r="E24" s="17">
        <f t="shared" si="4"/>
        <v>0</v>
      </c>
      <c r="F24" s="30"/>
      <c r="G24" s="17">
        <f t="shared" si="5"/>
        <v>0</v>
      </c>
      <c r="H24" s="17">
        <f t="shared" si="0"/>
        <v>0</v>
      </c>
      <c r="I24" s="17">
        <f t="shared" si="1"/>
        <v>0</v>
      </c>
      <c r="J24" s="3"/>
      <c r="K24" s="3"/>
    </row>
    <row r="25" spans="1:11">
      <c r="A25" s="8" t="s">
        <v>80</v>
      </c>
      <c r="B25" s="2" t="s">
        <v>64</v>
      </c>
      <c r="C25" s="17">
        <v>1</v>
      </c>
      <c r="D25" s="30"/>
      <c r="E25" s="17">
        <f t="shared" si="4"/>
        <v>0</v>
      </c>
      <c r="F25" s="30"/>
      <c r="G25" s="17">
        <f t="shared" si="5"/>
        <v>0</v>
      </c>
      <c r="H25" s="17">
        <f t="shared" si="0"/>
        <v>0</v>
      </c>
      <c r="I25" s="17">
        <f t="shared" si="1"/>
        <v>0</v>
      </c>
      <c r="J25" s="3"/>
      <c r="K25" s="3"/>
    </row>
    <row r="26" spans="1:11">
      <c r="A26" s="8" t="s">
        <v>66</v>
      </c>
      <c r="B26" s="2" t="s">
        <v>64</v>
      </c>
      <c r="C26" s="17">
        <v>6</v>
      </c>
      <c r="D26" s="30"/>
      <c r="E26" s="17">
        <f t="shared" si="4"/>
        <v>0</v>
      </c>
      <c r="F26" s="30"/>
      <c r="G26" s="17">
        <f t="shared" si="5"/>
        <v>0</v>
      </c>
      <c r="H26" s="17">
        <f t="shared" si="0"/>
        <v>0</v>
      </c>
      <c r="I26" s="17">
        <f t="shared" si="1"/>
        <v>0</v>
      </c>
      <c r="J26" s="3"/>
      <c r="K26" s="3"/>
    </row>
    <row r="27" spans="1:11">
      <c r="A27" s="8" t="s">
        <v>81</v>
      </c>
      <c r="B27" s="2" t="s">
        <v>64</v>
      </c>
      <c r="C27" s="17">
        <v>2</v>
      </c>
      <c r="D27" s="30"/>
      <c r="E27" s="17">
        <f t="shared" si="4"/>
        <v>0</v>
      </c>
      <c r="F27" s="30"/>
      <c r="G27" s="17">
        <f t="shared" si="5"/>
        <v>0</v>
      </c>
      <c r="H27" s="17">
        <f t="shared" si="0"/>
        <v>0</v>
      </c>
      <c r="I27" s="17">
        <f t="shared" si="1"/>
        <v>0</v>
      </c>
      <c r="J27" s="3"/>
      <c r="K27" s="3"/>
    </row>
    <row r="28" spans="1:11">
      <c r="A28" s="8" t="s">
        <v>67</v>
      </c>
      <c r="B28" s="2" t="s">
        <v>64</v>
      </c>
      <c r="C28" s="17">
        <v>10</v>
      </c>
      <c r="D28" s="30"/>
      <c r="E28" s="17">
        <f t="shared" si="4"/>
        <v>0</v>
      </c>
      <c r="F28" s="30"/>
      <c r="G28" s="17">
        <f t="shared" si="5"/>
        <v>0</v>
      </c>
      <c r="H28" s="17">
        <f t="shared" si="0"/>
        <v>0</v>
      </c>
      <c r="I28" s="17">
        <f t="shared" si="1"/>
        <v>0</v>
      </c>
      <c r="J28" s="3"/>
      <c r="K28" s="3"/>
    </row>
    <row r="29" spans="1:11">
      <c r="A29" s="23" t="s">
        <v>71</v>
      </c>
      <c r="B29" s="15" t="s">
        <v>13</v>
      </c>
      <c r="C29" s="16"/>
      <c r="D29" s="29"/>
      <c r="E29" s="16"/>
      <c r="F29" s="29"/>
      <c r="G29" s="16"/>
      <c r="H29" s="16">
        <f t="shared" si="0"/>
        <v>0</v>
      </c>
      <c r="I29" s="16">
        <f t="shared" si="1"/>
        <v>0</v>
      </c>
      <c r="J29" s="3"/>
      <c r="K29" s="3"/>
    </row>
    <row r="30" spans="1:11">
      <c r="A30" s="8" t="s">
        <v>82</v>
      </c>
      <c r="B30" s="2" t="s">
        <v>64</v>
      </c>
      <c r="C30" s="17">
        <v>1</v>
      </c>
      <c r="D30" s="30"/>
      <c r="E30" s="17">
        <f>C30*D30</f>
        <v>0</v>
      </c>
      <c r="F30" s="30"/>
      <c r="G30" s="17">
        <f>C30*F30</f>
        <v>0</v>
      </c>
      <c r="H30" s="17">
        <f t="shared" si="0"/>
        <v>0</v>
      </c>
      <c r="I30" s="17">
        <f t="shared" si="1"/>
        <v>0</v>
      </c>
      <c r="J30" s="3"/>
      <c r="K30" s="3"/>
    </row>
    <row r="31" spans="1:11">
      <c r="A31" s="23" t="s">
        <v>73</v>
      </c>
      <c r="B31" s="15" t="s">
        <v>13</v>
      </c>
      <c r="C31" s="16"/>
      <c r="D31" s="29"/>
      <c r="E31" s="16"/>
      <c r="F31" s="29"/>
      <c r="G31" s="16"/>
      <c r="H31" s="16">
        <f t="shared" si="0"/>
        <v>0</v>
      </c>
      <c r="I31" s="16">
        <f t="shared" si="1"/>
        <v>0</v>
      </c>
      <c r="J31" s="3"/>
      <c r="K31" s="3"/>
    </row>
    <row r="32" spans="1:11">
      <c r="A32" s="8" t="s">
        <v>74</v>
      </c>
      <c r="B32" s="2" t="s">
        <v>75</v>
      </c>
      <c r="C32" s="17">
        <v>1</v>
      </c>
      <c r="D32" s="30"/>
      <c r="E32" s="17">
        <f>C32*D32</f>
        <v>0</v>
      </c>
      <c r="F32" s="30"/>
      <c r="G32" s="17">
        <f>C32*F32</f>
        <v>0</v>
      </c>
      <c r="H32" s="17">
        <f t="shared" si="0"/>
        <v>0</v>
      </c>
      <c r="I32" s="17">
        <f t="shared" si="1"/>
        <v>0</v>
      </c>
      <c r="J32" s="3"/>
      <c r="K32" s="3"/>
    </row>
    <row r="33" spans="1:11">
      <c r="A33" s="23" t="s">
        <v>76</v>
      </c>
      <c r="B33" s="15" t="s">
        <v>13</v>
      </c>
      <c r="C33" s="16"/>
      <c r="D33" s="29"/>
      <c r="E33" s="16"/>
      <c r="F33" s="29"/>
      <c r="G33" s="16"/>
      <c r="H33" s="16">
        <f t="shared" si="0"/>
        <v>0</v>
      </c>
      <c r="I33" s="16">
        <f t="shared" si="1"/>
        <v>0</v>
      </c>
      <c r="J33" s="3"/>
      <c r="K33" s="3"/>
    </row>
    <row r="34" spans="1:11">
      <c r="A34" s="8" t="s">
        <v>77</v>
      </c>
      <c r="B34" s="2" t="s">
        <v>75</v>
      </c>
      <c r="C34" s="17">
        <v>1</v>
      </c>
      <c r="D34" s="30"/>
      <c r="E34" s="17">
        <f>C34*D34</f>
        <v>0</v>
      </c>
      <c r="F34" s="30"/>
      <c r="G34" s="17">
        <f>C34*F34</f>
        <v>0</v>
      </c>
      <c r="H34" s="17">
        <f t="shared" si="0"/>
        <v>0</v>
      </c>
      <c r="I34" s="17">
        <f t="shared" si="1"/>
        <v>0</v>
      </c>
      <c r="J34" s="3"/>
      <c r="K34" s="3"/>
    </row>
    <row r="35" spans="1:11">
      <c r="A35" s="8" t="s">
        <v>13</v>
      </c>
      <c r="B35" s="2" t="s">
        <v>13</v>
      </c>
      <c r="C35" s="17"/>
      <c r="D35" s="30"/>
      <c r="E35" s="17"/>
      <c r="F35" s="30"/>
      <c r="G35" s="17"/>
      <c r="H35" s="17">
        <f t="shared" si="0"/>
        <v>0</v>
      </c>
      <c r="I35" s="17">
        <f t="shared" si="1"/>
        <v>0</v>
      </c>
      <c r="J35" s="3"/>
      <c r="K35" s="3"/>
    </row>
    <row r="36" spans="1:11">
      <c r="A36" s="23" t="s">
        <v>83</v>
      </c>
      <c r="B36" s="15" t="s">
        <v>13</v>
      </c>
      <c r="C36" s="16"/>
      <c r="D36" s="29"/>
      <c r="E36" s="16"/>
      <c r="F36" s="29"/>
      <c r="G36" s="16"/>
      <c r="H36" s="16"/>
      <c r="I36" s="16"/>
      <c r="J36" s="3"/>
      <c r="K36" s="3"/>
    </row>
    <row r="37" spans="1:11">
      <c r="A37" s="8" t="s">
        <v>84</v>
      </c>
      <c r="B37" s="2" t="s">
        <v>85</v>
      </c>
      <c r="C37" s="17">
        <v>2</v>
      </c>
      <c r="D37" s="30"/>
      <c r="E37" s="17">
        <f>C37*D37</f>
        <v>0</v>
      </c>
      <c r="F37" s="30"/>
      <c r="G37" s="17">
        <f>C37*F37</f>
        <v>0</v>
      </c>
      <c r="H37" s="17">
        <f t="shared" ref="H37:H67" si="6">D37+F37</f>
        <v>0</v>
      </c>
      <c r="I37" s="17">
        <f t="shared" ref="I37:I67" si="7">E37+G37</f>
        <v>0</v>
      </c>
      <c r="J37" s="3"/>
      <c r="K37" s="3"/>
    </row>
    <row r="38" spans="1:11">
      <c r="A38" s="23" t="s">
        <v>86</v>
      </c>
      <c r="B38" s="15" t="s">
        <v>13</v>
      </c>
      <c r="C38" s="16"/>
      <c r="D38" s="29"/>
      <c r="E38" s="16"/>
      <c r="F38" s="29"/>
      <c r="G38" s="16"/>
      <c r="H38" s="16">
        <f t="shared" si="6"/>
        <v>0</v>
      </c>
      <c r="I38" s="16">
        <f t="shared" si="7"/>
        <v>0</v>
      </c>
      <c r="J38" s="3"/>
      <c r="K38" s="3"/>
    </row>
    <row r="39" spans="1:11">
      <c r="A39" s="22" t="s">
        <v>87</v>
      </c>
      <c r="B39" s="13" t="s">
        <v>13</v>
      </c>
      <c r="C39" s="14"/>
      <c r="D39" s="28"/>
      <c r="E39" s="14"/>
      <c r="F39" s="28"/>
      <c r="G39" s="14"/>
      <c r="H39" s="14">
        <f t="shared" si="6"/>
        <v>0</v>
      </c>
      <c r="I39" s="14">
        <f t="shared" si="7"/>
        <v>0</v>
      </c>
      <c r="J39" s="3"/>
      <c r="K39" s="3"/>
    </row>
    <row r="40" spans="1:11" ht="24.75">
      <c r="A40" s="8" t="s">
        <v>88</v>
      </c>
      <c r="B40" s="2" t="s">
        <v>85</v>
      </c>
      <c r="C40" s="17">
        <v>29</v>
      </c>
      <c r="D40" s="30"/>
      <c r="E40" s="17">
        <f>C40*D40</f>
        <v>0</v>
      </c>
      <c r="F40" s="30"/>
      <c r="G40" s="17">
        <f>C40*F40</f>
        <v>0</v>
      </c>
      <c r="H40" s="17">
        <f t="shared" si="6"/>
        <v>0</v>
      </c>
      <c r="I40" s="17">
        <f t="shared" si="7"/>
        <v>0</v>
      </c>
      <c r="J40" s="3"/>
      <c r="K40" s="3"/>
    </row>
    <row r="41" spans="1:11" ht="36.75">
      <c r="A41" s="8" t="s">
        <v>89</v>
      </c>
      <c r="B41" s="2" t="s">
        <v>85</v>
      </c>
      <c r="C41" s="17">
        <v>4</v>
      </c>
      <c r="D41" s="30"/>
      <c r="E41" s="17">
        <f>C41*D41</f>
        <v>0</v>
      </c>
      <c r="F41" s="30"/>
      <c r="G41" s="17">
        <f>C41*F41</f>
        <v>0</v>
      </c>
      <c r="H41" s="17">
        <f t="shared" si="6"/>
        <v>0</v>
      </c>
      <c r="I41" s="17">
        <f t="shared" si="7"/>
        <v>0</v>
      </c>
      <c r="J41" s="3"/>
      <c r="K41" s="3"/>
    </row>
    <row r="42" spans="1:11" ht="24.75">
      <c r="A42" s="8" t="s">
        <v>90</v>
      </c>
      <c r="B42" s="2" t="s">
        <v>85</v>
      </c>
      <c r="C42" s="17">
        <v>29</v>
      </c>
      <c r="D42" s="30"/>
      <c r="E42" s="17">
        <f>C42*D42</f>
        <v>0</v>
      </c>
      <c r="F42" s="30"/>
      <c r="G42" s="17">
        <f>C42*F42</f>
        <v>0</v>
      </c>
      <c r="H42" s="17">
        <f t="shared" si="6"/>
        <v>0</v>
      </c>
      <c r="I42" s="17">
        <f t="shared" si="7"/>
        <v>0</v>
      </c>
      <c r="J42" s="3"/>
      <c r="K42" s="3"/>
    </row>
    <row r="43" spans="1:11">
      <c r="A43" s="22" t="s">
        <v>91</v>
      </c>
      <c r="B43" s="13" t="s">
        <v>13</v>
      </c>
      <c r="C43" s="14"/>
      <c r="D43" s="28"/>
      <c r="E43" s="14"/>
      <c r="F43" s="28"/>
      <c r="G43" s="14"/>
      <c r="H43" s="14">
        <f t="shared" si="6"/>
        <v>0</v>
      </c>
      <c r="I43" s="14">
        <f t="shared" si="7"/>
        <v>0</v>
      </c>
      <c r="J43" s="3"/>
      <c r="K43" s="3"/>
    </row>
    <row r="44" spans="1:11">
      <c r="A44" s="8" t="s">
        <v>92</v>
      </c>
      <c r="B44" s="2" t="s">
        <v>85</v>
      </c>
      <c r="C44" s="17">
        <v>16</v>
      </c>
      <c r="D44" s="30"/>
      <c r="E44" s="17">
        <f t="shared" ref="E44:E53" si="8">C44*D44</f>
        <v>0</v>
      </c>
      <c r="F44" s="30"/>
      <c r="G44" s="17">
        <f t="shared" ref="G44:G53" si="9">C44*F44</f>
        <v>0</v>
      </c>
      <c r="H44" s="17">
        <f t="shared" si="6"/>
        <v>0</v>
      </c>
      <c r="I44" s="17">
        <f t="shared" si="7"/>
        <v>0</v>
      </c>
      <c r="J44" s="3"/>
      <c r="K44" s="3"/>
    </row>
    <row r="45" spans="1:11">
      <c r="A45" s="8" t="s">
        <v>93</v>
      </c>
      <c r="B45" s="2" t="s">
        <v>85</v>
      </c>
      <c r="C45" s="17">
        <v>13</v>
      </c>
      <c r="D45" s="30"/>
      <c r="E45" s="17">
        <f t="shared" si="8"/>
        <v>0</v>
      </c>
      <c r="F45" s="30"/>
      <c r="G45" s="17">
        <f t="shared" si="9"/>
        <v>0</v>
      </c>
      <c r="H45" s="17">
        <f t="shared" si="6"/>
        <v>0</v>
      </c>
      <c r="I45" s="17">
        <f t="shared" si="7"/>
        <v>0</v>
      </c>
      <c r="J45" s="3"/>
      <c r="K45" s="3"/>
    </row>
    <row r="46" spans="1:11">
      <c r="A46" s="8" t="s">
        <v>94</v>
      </c>
      <c r="B46" s="2" t="s">
        <v>85</v>
      </c>
      <c r="C46" s="17">
        <v>2</v>
      </c>
      <c r="D46" s="30"/>
      <c r="E46" s="17">
        <f t="shared" si="8"/>
        <v>0</v>
      </c>
      <c r="F46" s="30"/>
      <c r="G46" s="17">
        <f t="shared" si="9"/>
        <v>0</v>
      </c>
      <c r="H46" s="17">
        <f t="shared" si="6"/>
        <v>0</v>
      </c>
      <c r="I46" s="17">
        <f t="shared" si="7"/>
        <v>0</v>
      </c>
      <c r="J46" s="3"/>
      <c r="K46" s="3"/>
    </row>
    <row r="47" spans="1:11" ht="24.75">
      <c r="A47" s="8" t="s">
        <v>95</v>
      </c>
      <c r="B47" s="2" t="s">
        <v>85</v>
      </c>
      <c r="C47" s="17">
        <v>7</v>
      </c>
      <c r="D47" s="30"/>
      <c r="E47" s="17">
        <f t="shared" si="8"/>
        <v>0</v>
      </c>
      <c r="F47" s="30"/>
      <c r="G47" s="17">
        <f t="shared" si="9"/>
        <v>0</v>
      </c>
      <c r="H47" s="17">
        <f t="shared" si="6"/>
        <v>0</v>
      </c>
      <c r="I47" s="17">
        <f t="shared" si="7"/>
        <v>0</v>
      </c>
      <c r="J47" s="3"/>
      <c r="K47" s="3"/>
    </row>
    <row r="48" spans="1:11" ht="24.75">
      <c r="A48" s="8" t="s">
        <v>96</v>
      </c>
      <c r="B48" s="2" t="s">
        <v>85</v>
      </c>
      <c r="C48" s="17">
        <v>5</v>
      </c>
      <c r="D48" s="30"/>
      <c r="E48" s="17">
        <f t="shared" si="8"/>
        <v>0</v>
      </c>
      <c r="F48" s="30"/>
      <c r="G48" s="17">
        <f t="shared" si="9"/>
        <v>0</v>
      </c>
      <c r="H48" s="17">
        <f t="shared" si="6"/>
        <v>0</v>
      </c>
      <c r="I48" s="17">
        <f t="shared" si="7"/>
        <v>0</v>
      </c>
      <c r="J48" s="3"/>
      <c r="K48" s="3"/>
    </row>
    <row r="49" spans="1:11" ht="24.75">
      <c r="A49" s="8" t="s">
        <v>97</v>
      </c>
      <c r="B49" s="2" t="s">
        <v>85</v>
      </c>
      <c r="C49" s="17">
        <v>5</v>
      </c>
      <c r="D49" s="30"/>
      <c r="E49" s="17">
        <f t="shared" si="8"/>
        <v>0</v>
      </c>
      <c r="F49" s="30"/>
      <c r="G49" s="17">
        <f t="shared" si="9"/>
        <v>0</v>
      </c>
      <c r="H49" s="17">
        <f t="shared" si="6"/>
        <v>0</v>
      </c>
      <c r="I49" s="17">
        <f t="shared" si="7"/>
        <v>0</v>
      </c>
      <c r="J49" s="3"/>
      <c r="K49" s="3"/>
    </row>
    <row r="50" spans="1:11" ht="24.75">
      <c r="A50" s="8" t="s">
        <v>98</v>
      </c>
      <c r="B50" s="2" t="s">
        <v>85</v>
      </c>
      <c r="C50" s="17">
        <v>5</v>
      </c>
      <c r="D50" s="30"/>
      <c r="E50" s="17">
        <f t="shared" si="8"/>
        <v>0</v>
      </c>
      <c r="F50" s="30"/>
      <c r="G50" s="17">
        <f t="shared" si="9"/>
        <v>0</v>
      </c>
      <c r="H50" s="17">
        <f t="shared" si="6"/>
        <v>0</v>
      </c>
      <c r="I50" s="17">
        <f t="shared" si="7"/>
        <v>0</v>
      </c>
      <c r="J50" s="3"/>
      <c r="K50" s="3"/>
    </row>
    <row r="51" spans="1:11" ht="24.75">
      <c r="A51" s="8" t="s">
        <v>99</v>
      </c>
      <c r="B51" s="2" t="s">
        <v>85</v>
      </c>
      <c r="C51" s="17">
        <v>6</v>
      </c>
      <c r="D51" s="30"/>
      <c r="E51" s="17">
        <f t="shared" si="8"/>
        <v>0</v>
      </c>
      <c r="F51" s="30"/>
      <c r="G51" s="17">
        <f t="shared" si="9"/>
        <v>0</v>
      </c>
      <c r="H51" s="17">
        <f t="shared" si="6"/>
        <v>0</v>
      </c>
      <c r="I51" s="17">
        <f t="shared" si="7"/>
        <v>0</v>
      </c>
      <c r="J51" s="3"/>
      <c r="K51" s="3"/>
    </row>
    <row r="52" spans="1:11" ht="24.75">
      <c r="A52" s="8" t="s">
        <v>100</v>
      </c>
      <c r="B52" s="2" t="s">
        <v>85</v>
      </c>
      <c r="C52" s="17">
        <v>8</v>
      </c>
      <c r="D52" s="30"/>
      <c r="E52" s="17">
        <f t="shared" si="8"/>
        <v>0</v>
      </c>
      <c r="F52" s="30"/>
      <c r="G52" s="17">
        <f t="shared" si="9"/>
        <v>0</v>
      </c>
      <c r="H52" s="17">
        <f t="shared" si="6"/>
        <v>0</v>
      </c>
      <c r="I52" s="17">
        <f t="shared" si="7"/>
        <v>0</v>
      </c>
      <c r="J52" s="3"/>
      <c r="K52" s="3"/>
    </row>
    <row r="53" spans="1:11">
      <c r="A53" s="8" t="s">
        <v>101</v>
      </c>
      <c r="B53" s="2" t="s">
        <v>85</v>
      </c>
      <c r="C53" s="17">
        <v>1</v>
      </c>
      <c r="D53" s="30"/>
      <c r="E53" s="17">
        <f t="shared" si="8"/>
        <v>0</v>
      </c>
      <c r="F53" s="30"/>
      <c r="G53" s="17">
        <f t="shared" si="9"/>
        <v>0</v>
      </c>
      <c r="H53" s="17">
        <f t="shared" si="6"/>
        <v>0</v>
      </c>
      <c r="I53" s="17">
        <f t="shared" si="7"/>
        <v>0</v>
      </c>
      <c r="J53" s="3"/>
      <c r="K53" s="3"/>
    </row>
    <row r="54" spans="1:11">
      <c r="A54" s="8" t="s">
        <v>13</v>
      </c>
      <c r="B54" s="2" t="s">
        <v>13</v>
      </c>
      <c r="C54" s="17"/>
      <c r="D54" s="30"/>
      <c r="E54" s="17"/>
      <c r="F54" s="30"/>
      <c r="G54" s="17"/>
      <c r="H54" s="17">
        <f t="shared" si="6"/>
        <v>0</v>
      </c>
      <c r="I54" s="17">
        <f t="shared" si="7"/>
        <v>0</v>
      </c>
      <c r="J54" s="3"/>
      <c r="K54" s="3"/>
    </row>
    <row r="55" spans="1:11">
      <c r="A55" s="22" t="s">
        <v>102</v>
      </c>
      <c r="B55" s="13" t="s">
        <v>13</v>
      </c>
      <c r="C55" s="14"/>
      <c r="D55" s="28"/>
      <c r="E55" s="14"/>
      <c r="F55" s="28"/>
      <c r="G55" s="14"/>
      <c r="H55" s="14">
        <f t="shared" si="6"/>
        <v>0</v>
      </c>
      <c r="I55" s="14">
        <f t="shared" si="7"/>
        <v>0</v>
      </c>
      <c r="J55" s="3"/>
      <c r="K55" s="3"/>
    </row>
    <row r="56" spans="1:11">
      <c r="A56" s="8" t="s">
        <v>103</v>
      </c>
      <c r="B56" s="2" t="s">
        <v>85</v>
      </c>
      <c r="C56" s="17">
        <v>6</v>
      </c>
      <c r="D56" s="30"/>
      <c r="E56" s="17">
        <f>C56*D56</f>
        <v>0</v>
      </c>
      <c r="F56" s="30"/>
      <c r="G56" s="17">
        <f>C56*F56</f>
        <v>0</v>
      </c>
      <c r="H56" s="17">
        <f t="shared" si="6"/>
        <v>0</v>
      </c>
      <c r="I56" s="17">
        <f t="shared" si="7"/>
        <v>0</v>
      </c>
      <c r="J56" s="3"/>
      <c r="K56" s="3"/>
    </row>
    <row r="57" spans="1:11">
      <c r="A57" s="22" t="s">
        <v>104</v>
      </c>
      <c r="B57" s="13" t="s">
        <v>13</v>
      </c>
      <c r="C57" s="14"/>
      <c r="D57" s="28"/>
      <c r="E57" s="14"/>
      <c r="F57" s="28"/>
      <c r="G57" s="14"/>
      <c r="H57" s="14">
        <f t="shared" si="6"/>
        <v>0</v>
      </c>
      <c r="I57" s="14">
        <f t="shared" si="7"/>
        <v>0</v>
      </c>
      <c r="J57" s="3"/>
      <c r="K57" s="3"/>
    </row>
    <row r="58" spans="1:11" ht="24.75">
      <c r="A58" s="8" t="s">
        <v>105</v>
      </c>
      <c r="B58" s="2" t="s">
        <v>85</v>
      </c>
      <c r="C58" s="17">
        <v>50</v>
      </c>
      <c r="D58" s="30"/>
      <c r="E58" s="17">
        <f>C58*D58</f>
        <v>0</v>
      </c>
      <c r="F58" s="30"/>
      <c r="G58" s="17">
        <f>C58*F58</f>
        <v>0</v>
      </c>
      <c r="H58" s="17">
        <f t="shared" si="6"/>
        <v>0</v>
      </c>
      <c r="I58" s="17">
        <f t="shared" si="7"/>
        <v>0</v>
      </c>
      <c r="J58" s="3"/>
      <c r="K58" s="3"/>
    </row>
    <row r="59" spans="1:11" ht="24.75">
      <c r="A59" s="8" t="s">
        <v>106</v>
      </c>
      <c r="B59" s="2" t="s">
        <v>85</v>
      </c>
      <c r="C59" s="17">
        <v>1</v>
      </c>
      <c r="D59" s="30"/>
      <c r="E59" s="17">
        <f>C59*D59</f>
        <v>0</v>
      </c>
      <c r="F59" s="30"/>
      <c r="G59" s="17">
        <f>C59*F59</f>
        <v>0</v>
      </c>
      <c r="H59" s="17">
        <f t="shared" si="6"/>
        <v>0</v>
      </c>
      <c r="I59" s="17">
        <f t="shared" si="7"/>
        <v>0</v>
      </c>
      <c r="J59" s="3"/>
      <c r="K59" s="3"/>
    </row>
    <row r="60" spans="1:11" ht="24.75">
      <c r="A60" s="8" t="s">
        <v>107</v>
      </c>
      <c r="B60" s="2" t="s">
        <v>85</v>
      </c>
      <c r="C60" s="17">
        <v>1</v>
      </c>
      <c r="D60" s="30"/>
      <c r="E60" s="17">
        <f>C60*D60</f>
        <v>0</v>
      </c>
      <c r="F60" s="30"/>
      <c r="G60" s="17">
        <f>C60*F60</f>
        <v>0</v>
      </c>
      <c r="H60" s="17">
        <f t="shared" si="6"/>
        <v>0</v>
      </c>
      <c r="I60" s="17">
        <f t="shared" si="7"/>
        <v>0</v>
      </c>
      <c r="J60" s="3"/>
      <c r="K60" s="3"/>
    </row>
    <row r="61" spans="1:11" ht="24.75">
      <c r="A61" s="8" t="s">
        <v>108</v>
      </c>
      <c r="B61" s="2" t="s">
        <v>85</v>
      </c>
      <c r="C61" s="17">
        <v>1</v>
      </c>
      <c r="D61" s="30"/>
      <c r="E61" s="17">
        <f>C61*D61</f>
        <v>0</v>
      </c>
      <c r="F61" s="30"/>
      <c r="G61" s="17">
        <f>C61*F61</f>
        <v>0</v>
      </c>
      <c r="H61" s="17">
        <f t="shared" si="6"/>
        <v>0</v>
      </c>
      <c r="I61" s="17">
        <f t="shared" si="7"/>
        <v>0</v>
      </c>
      <c r="J61" s="3"/>
      <c r="K61" s="3"/>
    </row>
    <row r="62" spans="1:11" ht="24.75">
      <c r="A62" s="8" t="s">
        <v>109</v>
      </c>
      <c r="B62" s="2" t="s">
        <v>85</v>
      </c>
      <c r="C62" s="17">
        <v>1</v>
      </c>
      <c r="D62" s="30"/>
      <c r="E62" s="17">
        <f>C62*D62</f>
        <v>0</v>
      </c>
      <c r="F62" s="30"/>
      <c r="G62" s="17">
        <f>C62*F62</f>
        <v>0</v>
      </c>
      <c r="H62" s="17">
        <f t="shared" si="6"/>
        <v>0</v>
      </c>
      <c r="I62" s="17">
        <f t="shared" si="7"/>
        <v>0</v>
      </c>
      <c r="J62" s="3"/>
      <c r="K62" s="3"/>
    </row>
    <row r="63" spans="1:11">
      <c r="A63" s="23" t="s">
        <v>110</v>
      </c>
      <c r="B63" s="15" t="s">
        <v>13</v>
      </c>
      <c r="C63" s="16"/>
      <c r="D63" s="29"/>
      <c r="E63" s="16"/>
      <c r="F63" s="29"/>
      <c r="G63" s="16"/>
      <c r="H63" s="16">
        <f t="shared" si="6"/>
        <v>0</v>
      </c>
      <c r="I63" s="16">
        <f t="shared" si="7"/>
        <v>0</v>
      </c>
      <c r="J63" s="3"/>
      <c r="K63" s="3"/>
    </row>
    <row r="64" spans="1:11">
      <c r="A64" s="8" t="s">
        <v>111</v>
      </c>
      <c r="B64" s="2" t="s">
        <v>85</v>
      </c>
      <c r="C64" s="17">
        <v>20</v>
      </c>
      <c r="D64" s="30"/>
      <c r="E64" s="17">
        <f>C64*D64</f>
        <v>0</v>
      </c>
      <c r="F64" s="30"/>
      <c r="G64" s="17">
        <f>C64*F64</f>
        <v>0</v>
      </c>
      <c r="H64" s="17">
        <f t="shared" si="6"/>
        <v>0</v>
      </c>
      <c r="I64" s="17">
        <f t="shared" si="7"/>
        <v>0</v>
      </c>
      <c r="J64" s="3"/>
      <c r="K64" s="3"/>
    </row>
    <row r="65" spans="1:11">
      <c r="A65" s="8" t="s">
        <v>112</v>
      </c>
      <c r="B65" s="2" t="s">
        <v>85</v>
      </c>
      <c r="C65" s="17">
        <v>50</v>
      </c>
      <c r="D65" s="30"/>
      <c r="E65" s="17">
        <f>C65*D65</f>
        <v>0</v>
      </c>
      <c r="F65" s="30"/>
      <c r="G65" s="17">
        <f>C65*F65</f>
        <v>0</v>
      </c>
      <c r="H65" s="17">
        <f t="shared" si="6"/>
        <v>0</v>
      </c>
      <c r="I65" s="17">
        <f t="shared" si="7"/>
        <v>0</v>
      </c>
      <c r="J65" s="3"/>
      <c r="K65" s="3"/>
    </row>
    <row r="66" spans="1:11">
      <c r="A66" s="8" t="s">
        <v>113</v>
      </c>
      <c r="B66" s="2" t="s">
        <v>85</v>
      </c>
      <c r="C66" s="17">
        <v>20</v>
      </c>
      <c r="D66" s="30"/>
      <c r="E66" s="17">
        <f>C66*D66</f>
        <v>0</v>
      </c>
      <c r="F66" s="30"/>
      <c r="G66" s="17">
        <f>C66*F66</f>
        <v>0</v>
      </c>
      <c r="H66" s="17">
        <f t="shared" si="6"/>
        <v>0</v>
      </c>
      <c r="I66" s="17">
        <f t="shared" si="7"/>
        <v>0</v>
      </c>
      <c r="J66" s="3"/>
      <c r="K66" s="3"/>
    </row>
    <row r="67" spans="1:11">
      <c r="A67" s="8" t="s">
        <v>113</v>
      </c>
      <c r="B67" s="2" t="s">
        <v>85</v>
      </c>
      <c r="C67" s="17">
        <v>30</v>
      </c>
      <c r="D67" s="30"/>
      <c r="E67" s="17">
        <f>C67*D67</f>
        <v>0</v>
      </c>
      <c r="F67" s="30"/>
      <c r="G67" s="17">
        <f>C67*F67</f>
        <v>0</v>
      </c>
      <c r="H67" s="17">
        <f t="shared" si="6"/>
        <v>0</v>
      </c>
      <c r="I67" s="17">
        <f t="shared" si="7"/>
        <v>0</v>
      </c>
      <c r="J67" s="3"/>
      <c r="K67" s="3"/>
    </row>
    <row r="68" spans="1:11">
      <c r="A68" s="23" t="s">
        <v>114</v>
      </c>
      <c r="B68" s="15" t="s">
        <v>13</v>
      </c>
      <c r="C68" s="16"/>
      <c r="D68" s="29"/>
      <c r="E68" s="16"/>
      <c r="F68" s="29"/>
      <c r="G68" s="16"/>
      <c r="H68" s="16"/>
      <c r="I68" s="16"/>
      <c r="J68" s="3"/>
      <c r="K68" s="3"/>
    </row>
    <row r="69" spans="1:11">
      <c r="A69" s="8" t="s">
        <v>115</v>
      </c>
      <c r="B69" s="2" t="s">
        <v>116</v>
      </c>
      <c r="C69" s="17">
        <v>250</v>
      </c>
      <c r="D69" s="30"/>
      <c r="E69" s="17">
        <f t="shared" ref="E69:E74" si="10">C69*D69</f>
        <v>0</v>
      </c>
      <c r="F69" s="30"/>
      <c r="G69" s="17">
        <f t="shared" ref="G69:G74" si="11">C69*F69</f>
        <v>0</v>
      </c>
      <c r="H69" s="17">
        <f t="shared" ref="H69:I74" si="12">D69+F69</f>
        <v>0</v>
      </c>
      <c r="I69" s="17">
        <f t="shared" si="12"/>
        <v>0</v>
      </c>
      <c r="J69" s="3"/>
      <c r="K69" s="3"/>
    </row>
    <row r="70" spans="1:11">
      <c r="A70" s="8" t="s">
        <v>117</v>
      </c>
      <c r="B70" s="2" t="s">
        <v>116</v>
      </c>
      <c r="C70" s="17">
        <v>160</v>
      </c>
      <c r="D70" s="30"/>
      <c r="E70" s="17">
        <f t="shared" si="10"/>
        <v>0</v>
      </c>
      <c r="F70" s="30"/>
      <c r="G70" s="17">
        <f t="shared" si="11"/>
        <v>0</v>
      </c>
      <c r="H70" s="17">
        <f t="shared" si="12"/>
        <v>0</v>
      </c>
      <c r="I70" s="17">
        <f t="shared" si="12"/>
        <v>0</v>
      </c>
      <c r="J70" s="3"/>
      <c r="K70" s="3"/>
    </row>
    <row r="71" spans="1:11">
      <c r="A71" s="8" t="s">
        <v>118</v>
      </c>
      <c r="B71" s="2" t="s">
        <v>116</v>
      </c>
      <c r="C71" s="17">
        <v>60</v>
      </c>
      <c r="D71" s="30"/>
      <c r="E71" s="17">
        <f t="shared" si="10"/>
        <v>0</v>
      </c>
      <c r="F71" s="30"/>
      <c r="G71" s="17">
        <f t="shared" si="11"/>
        <v>0</v>
      </c>
      <c r="H71" s="17">
        <f t="shared" si="12"/>
        <v>0</v>
      </c>
      <c r="I71" s="17">
        <f t="shared" si="12"/>
        <v>0</v>
      </c>
      <c r="J71" s="3"/>
      <c r="K71" s="3"/>
    </row>
    <row r="72" spans="1:11">
      <c r="A72" s="8" t="s">
        <v>119</v>
      </c>
      <c r="B72" s="2" t="s">
        <v>116</v>
      </c>
      <c r="C72" s="17">
        <v>350</v>
      </c>
      <c r="D72" s="30"/>
      <c r="E72" s="17">
        <f t="shared" si="10"/>
        <v>0</v>
      </c>
      <c r="F72" s="30"/>
      <c r="G72" s="17">
        <f t="shared" si="11"/>
        <v>0</v>
      </c>
      <c r="H72" s="17">
        <f t="shared" si="12"/>
        <v>0</v>
      </c>
      <c r="I72" s="17">
        <f t="shared" si="12"/>
        <v>0</v>
      </c>
      <c r="J72" s="3"/>
      <c r="K72" s="3"/>
    </row>
    <row r="73" spans="1:11">
      <c r="A73" s="8" t="s">
        <v>120</v>
      </c>
      <c r="B73" s="2" t="s">
        <v>116</v>
      </c>
      <c r="C73" s="17">
        <v>10</v>
      </c>
      <c r="D73" s="30"/>
      <c r="E73" s="17">
        <f t="shared" si="10"/>
        <v>0</v>
      </c>
      <c r="F73" s="30"/>
      <c r="G73" s="17">
        <f t="shared" si="11"/>
        <v>0</v>
      </c>
      <c r="H73" s="17">
        <f t="shared" si="12"/>
        <v>0</v>
      </c>
      <c r="I73" s="17">
        <f t="shared" si="12"/>
        <v>0</v>
      </c>
      <c r="J73" s="3"/>
      <c r="K73" s="3"/>
    </row>
    <row r="74" spans="1:11">
      <c r="A74" s="8" t="s">
        <v>121</v>
      </c>
      <c r="B74" s="2" t="s">
        <v>116</v>
      </c>
      <c r="C74" s="17">
        <v>10</v>
      </c>
      <c r="D74" s="30"/>
      <c r="E74" s="17">
        <f t="shared" si="10"/>
        <v>0</v>
      </c>
      <c r="F74" s="30"/>
      <c r="G74" s="17">
        <f t="shared" si="11"/>
        <v>0</v>
      </c>
      <c r="H74" s="17">
        <f t="shared" si="12"/>
        <v>0</v>
      </c>
      <c r="I74" s="17">
        <f t="shared" si="12"/>
        <v>0</v>
      </c>
      <c r="J74" s="3"/>
      <c r="K74" s="3"/>
    </row>
    <row r="75" spans="1:11">
      <c r="A75" s="23" t="s">
        <v>122</v>
      </c>
      <c r="B75" s="15" t="s">
        <v>13</v>
      </c>
      <c r="C75" s="16"/>
      <c r="D75" s="29"/>
      <c r="E75" s="16"/>
      <c r="F75" s="29"/>
      <c r="G75" s="16"/>
      <c r="H75" s="16"/>
      <c r="I75" s="16"/>
      <c r="J75" s="3"/>
      <c r="K75" s="3"/>
    </row>
    <row r="76" spans="1:11">
      <c r="A76" s="8" t="s">
        <v>123</v>
      </c>
      <c r="B76" s="2" t="s">
        <v>85</v>
      </c>
      <c r="C76" s="17">
        <v>8</v>
      </c>
      <c r="D76" s="30"/>
      <c r="E76" s="17">
        <f>C76*D76</f>
        <v>0</v>
      </c>
      <c r="F76" s="30"/>
      <c r="G76" s="17">
        <f>C76*F76</f>
        <v>0</v>
      </c>
      <c r="H76" s="17">
        <f>D76+F76</f>
        <v>0</v>
      </c>
      <c r="I76" s="17">
        <f>E76+G76</f>
        <v>0</v>
      </c>
      <c r="J76" s="3"/>
      <c r="K76" s="3"/>
    </row>
    <row r="77" spans="1:11">
      <c r="A77" s="8" t="s">
        <v>124</v>
      </c>
      <c r="B77" s="2" t="s">
        <v>85</v>
      </c>
      <c r="C77" s="17">
        <v>100</v>
      </c>
      <c r="D77" s="30"/>
      <c r="E77" s="17">
        <f>C77*D77</f>
        <v>0</v>
      </c>
      <c r="F77" s="30"/>
      <c r="G77" s="17">
        <f>C77*F77</f>
        <v>0</v>
      </c>
      <c r="H77" s="17">
        <f>D77+F77</f>
        <v>0</v>
      </c>
      <c r="I77" s="17">
        <f>E77+G77</f>
        <v>0</v>
      </c>
      <c r="J77" s="3"/>
      <c r="K77" s="3"/>
    </row>
    <row r="78" spans="1:11">
      <c r="A78" s="23" t="s">
        <v>125</v>
      </c>
      <c r="B78" s="15" t="s">
        <v>13</v>
      </c>
      <c r="C78" s="16"/>
      <c r="D78" s="29"/>
      <c r="E78" s="16"/>
      <c r="F78" s="29"/>
      <c r="G78" s="16"/>
      <c r="H78" s="16"/>
      <c r="I78" s="16"/>
      <c r="J78" s="3"/>
      <c r="K78" s="3"/>
    </row>
    <row r="79" spans="1:11">
      <c r="A79" s="8" t="s">
        <v>123</v>
      </c>
      <c r="B79" s="2" t="s">
        <v>85</v>
      </c>
      <c r="C79" s="17">
        <v>300</v>
      </c>
      <c r="D79" s="30"/>
      <c r="E79" s="17">
        <f>C79*D79</f>
        <v>0</v>
      </c>
      <c r="F79" s="30"/>
      <c r="G79" s="17">
        <f>C79*F79</f>
        <v>0</v>
      </c>
      <c r="H79" s="17">
        <f>D79+F79</f>
        <v>0</v>
      </c>
      <c r="I79" s="17">
        <f>E79+G79</f>
        <v>0</v>
      </c>
      <c r="J79" s="3"/>
      <c r="K79" s="3"/>
    </row>
    <row r="80" spans="1:11">
      <c r="A80" s="8" t="s">
        <v>13</v>
      </c>
      <c r="B80" s="2" t="s">
        <v>13</v>
      </c>
      <c r="C80" s="11"/>
      <c r="D80" s="26"/>
      <c r="E80" s="11"/>
      <c r="F80" s="26"/>
      <c r="G80" s="11"/>
      <c r="H80" s="11">
        <f>D80+F80</f>
        <v>0</v>
      </c>
      <c r="I80" s="11">
        <f>E80+G80</f>
        <v>0</v>
      </c>
      <c r="J80" s="3"/>
      <c r="K80" s="3"/>
    </row>
    <row r="81" spans="1:11">
      <c r="A81" s="23" t="s">
        <v>126</v>
      </c>
      <c r="B81" s="15" t="s">
        <v>13</v>
      </c>
      <c r="C81" s="18"/>
      <c r="D81" s="31"/>
      <c r="E81" s="18"/>
      <c r="F81" s="31"/>
      <c r="G81" s="18"/>
      <c r="H81" s="18"/>
      <c r="I81" s="18"/>
      <c r="J81" s="3"/>
      <c r="K81" s="3"/>
    </row>
    <row r="82" spans="1:11">
      <c r="A82" s="23" t="s">
        <v>127</v>
      </c>
      <c r="B82" s="15" t="s">
        <v>13</v>
      </c>
      <c r="C82" s="18"/>
      <c r="D82" s="31"/>
      <c r="E82" s="18"/>
      <c r="F82" s="31"/>
      <c r="G82" s="18"/>
      <c r="H82" s="18"/>
      <c r="I82" s="18"/>
      <c r="J82" s="3"/>
      <c r="K82" s="3"/>
    </row>
    <row r="83" spans="1:11">
      <c r="A83" s="8" t="s">
        <v>128</v>
      </c>
      <c r="B83" s="2" t="s">
        <v>85</v>
      </c>
      <c r="C83" s="17">
        <v>3</v>
      </c>
      <c r="D83" s="30"/>
      <c r="E83" s="17">
        <f>C83*D83</f>
        <v>0</v>
      </c>
      <c r="F83" s="30"/>
      <c r="G83" s="17">
        <f>C83*F83</f>
        <v>0</v>
      </c>
      <c r="H83" s="17">
        <f t="shared" ref="H83:I85" si="13">D83+F83</f>
        <v>0</v>
      </c>
      <c r="I83" s="17">
        <f t="shared" si="13"/>
        <v>0</v>
      </c>
      <c r="J83" s="3"/>
      <c r="K83" s="3"/>
    </row>
    <row r="84" spans="1:11">
      <c r="A84" s="8" t="s">
        <v>13</v>
      </c>
      <c r="B84" s="2" t="s">
        <v>13</v>
      </c>
      <c r="C84" s="17"/>
      <c r="D84" s="30"/>
      <c r="E84" s="17"/>
      <c r="F84" s="30"/>
      <c r="G84" s="17"/>
      <c r="H84" s="17">
        <f t="shared" si="13"/>
        <v>0</v>
      </c>
      <c r="I84" s="17">
        <f t="shared" si="13"/>
        <v>0</v>
      </c>
      <c r="J84" s="3"/>
      <c r="K84" s="3"/>
    </row>
    <row r="85" spans="1:11">
      <c r="A85" s="24" t="s">
        <v>129</v>
      </c>
      <c r="B85" s="7" t="s">
        <v>13</v>
      </c>
      <c r="C85" s="19"/>
      <c r="D85" s="32"/>
      <c r="E85" s="19"/>
      <c r="F85" s="32"/>
      <c r="G85" s="19"/>
      <c r="H85" s="19">
        <f t="shared" si="13"/>
        <v>0</v>
      </c>
      <c r="I85" s="19">
        <f t="shared" si="13"/>
        <v>0</v>
      </c>
      <c r="J85" s="3"/>
      <c r="K85" s="3"/>
    </row>
    <row r="86" spans="1:11">
      <c r="A86" s="23" t="s">
        <v>114</v>
      </c>
      <c r="B86" s="15" t="s">
        <v>13</v>
      </c>
      <c r="C86" s="16"/>
      <c r="D86" s="29"/>
      <c r="E86" s="16"/>
      <c r="F86" s="29"/>
      <c r="G86" s="16"/>
      <c r="H86" s="16"/>
      <c r="I86" s="16"/>
      <c r="J86" s="3"/>
      <c r="K86" s="3"/>
    </row>
    <row r="87" spans="1:11">
      <c r="A87" s="8" t="s">
        <v>130</v>
      </c>
      <c r="B87" s="2" t="s">
        <v>116</v>
      </c>
      <c r="C87" s="17">
        <v>80</v>
      </c>
      <c r="D87" s="30"/>
      <c r="E87" s="17">
        <f>C87*D87</f>
        <v>0</v>
      </c>
      <c r="F87" s="30"/>
      <c r="G87" s="17">
        <f>C87*F87</f>
        <v>0</v>
      </c>
      <c r="H87" s="17">
        <f t="shared" ref="H87:I89" si="14">D87+F87</f>
        <v>0</v>
      </c>
      <c r="I87" s="17">
        <f t="shared" si="14"/>
        <v>0</v>
      </c>
      <c r="J87" s="3"/>
      <c r="K87" s="3"/>
    </row>
    <row r="88" spans="1:11">
      <c r="A88" s="8" t="s">
        <v>117</v>
      </c>
      <c r="B88" s="2" t="s">
        <v>116</v>
      </c>
      <c r="C88" s="17">
        <v>80</v>
      </c>
      <c r="D88" s="30"/>
      <c r="E88" s="17">
        <f>C88*D88</f>
        <v>0</v>
      </c>
      <c r="F88" s="30"/>
      <c r="G88" s="17">
        <f>C88*F88</f>
        <v>0</v>
      </c>
      <c r="H88" s="17">
        <f t="shared" si="14"/>
        <v>0</v>
      </c>
      <c r="I88" s="17">
        <f t="shared" si="14"/>
        <v>0</v>
      </c>
      <c r="J88" s="3"/>
      <c r="K88" s="3"/>
    </row>
    <row r="89" spans="1:11">
      <c r="A89" s="8" t="s">
        <v>13</v>
      </c>
      <c r="B89" s="2" t="s">
        <v>13</v>
      </c>
      <c r="C89" s="17"/>
      <c r="D89" s="30"/>
      <c r="E89" s="17"/>
      <c r="F89" s="30"/>
      <c r="G89" s="17"/>
      <c r="H89" s="17">
        <f t="shared" si="14"/>
        <v>0</v>
      </c>
      <c r="I89" s="17">
        <f t="shared" si="14"/>
        <v>0</v>
      </c>
      <c r="J89" s="3"/>
      <c r="K89" s="3"/>
    </row>
    <row r="90" spans="1:11">
      <c r="A90" s="23" t="s">
        <v>131</v>
      </c>
      <c r="B90" s="15" t="s">
        <v>13</v>
      </c>
      <c r="C90" s="16"/>
      <c r="D90" s="29"/>
      <c r="E90" s="16"/>
      <c r="F90" s="29"/>
      <c r="G90" s="16"/>
      <c r="H90" s="16"/>
      <c r="I90" s="16"/>
      <c r="J90" s="3"/>
      <c r="K90" s="3"/>
    </row>
    <row r="91" spans="1:11">
      <c r="A91" s="23" t="s">
        <v>132</v>
      </c>
      <c r="B91" s="15" t="s">
        <v>13</v>
      </c>
      <c r="C91" s="16"/>
      <c r="D91" s="29"/>
      <c r="E91" s="16"/>
      <c r="F91" s="29"/>
      <c r="G91" s="16"/>
      <c r="H91" s="16"/>
      <c r="I91" s="16"/>
      <c r="J91" s="3"/>
      <c r="K91" s="3"/>
    </row>
    <row r="92" spans="1:11">
      <c r="A92" s="8" t="s">
        <v>133</v>
      </c>
      <c r="B92" s="2" t="s">
        <v>116</v>
      </c>
      <c r="C92" s="17">
        <v>40</v>
      </c>
      <c r="D92" s="30"/>
      <c r="E92" s="17">
        <f>C92*D92</f>
        <v>0</v>
      </c>
      <c r="F92" s="30"/>
      <c r="G92" s="17">
        <f>C92*F92</f>
        <v>0</v>
      </c>
      <c r="H92" s="17">
        <f>D92+F92</f>
        <v>0</v>
      </c>
      <c r="I92" s="17">
        <f>E92+G92</f>
        <v>0</v>
      </c>
      <c r="J92" s="3"/>
      <c r="K92" s="3"/>
    </row>
    <row r="93" spans="1:11">
      <c r="A93" s="23" t="s">
        <v>134</v>
      </c>
      <c r="B93" s="15" t="s">
        <v>13</v>
      </c>
      <c r="C93" s="16"/>
      <c r="D93" s="29"/>
      <c r="E93" s="16"/>
      <c r="F93" s="29"/>
      <c r="G93" s="16"/>
      <c r="H93" s="16"/>
      <c r="I93" s="16"/>
      <c r="J93" s="3"/>
      <c r="K93" s="3"/>
    </row>
    <row r="94" spans="1:11">
      <c r="A94" s="8" t="s">
        <v>135</v>
      </c>
      <c r="B94" s="2" t="s">
        <v>116</v>
      </c>
      <c r="C94" s="17">
        <v>60</v>
      </c>
      <c r="D94" s="30"/>
      <c r="E94" s="17">
        <f>C94*D94</f>
        <v>0</v>
      </c>
      <c r="F94" s="30"/>
      <c r="G94" s="17">
        <f>C94*F94</f>
        <v>0</v>
      </c>
      <c r="H94" s="17">
        <f t="shared" ref="H94:I96" si="15">D94+F94</f>
        <v>0</v>
      </c>
      <c r="I94" s="17">
        <f t="shared" si="15"/>
        <v>0</v>
      </c>
      <c r="J94" s="3"/>
      <c r="K94" s="3"/>
    </row>
    <row r="95" spans="1:11">
      <c r="A95" s="8" t="s">
        <v>136</v>
      </c>
      <c r="B95" s="2" t="s">
        <v>116</v>
      </c>
      <c r="C95" s="17">
        <v>20</v>
      </c>
      <c r="D95" s="30"/>
      <c r="E95" s="17">
        <f>C95*D95</f>
        <v>0</v>
      </c>
      <c r="F95" s="30"/>
      <c r="G95" s="17">
        <f>C95*F95</f>
        <v>0</v>
      </c>
      <c r="H95" s="17">
        <f t="shared" si="15"/>
        <v>0</v>
      </c>
      <c r="I95" s="17">
        <f t="shared" si="15"/>
        <v>0</v>
      </c>
      <c r="J95" s="3"/>
      <c r="K95" s="3"/>
    </row>
    <row r="96" spans="1:11">
      <c r="A96" s="8" t="s">
        <v>13</v>
      </c>
      <c r="B96" s="2" t="s">
        <v>13</v>
      </c>
      <c r="C96" s="17"/>
      <c r="D96" s="30"/>
      <c r="E96" s="17"/>
      <c r="F96" s="30"/>
      <c r="G96" s="17"/>
      <c r="H96" s="17">
        <f t="shared" si="15"/>
        <v>0</v>
      </c>
      <c r="I96" s="17">
        <f t="shared" si="15"/>
        <v>0</v>
      </c>
      <c r="J96" s="3"/>
      <c r="K96" s="3"/>
    </row>
    <row r="97" spans="1:11">
      <c r="A97" s="23" t="s">
        <v>137</v>
      </c>
      <c r="B97" s="15" t="s">
        <v>13</v>
      </c>
      <c r="C97" s="16"/>
      <c r="D97" s="29"/>
      <c r="E97" s="16"/>
      <c r="F97" s="29"/>
      <c r="G97" s="16"/>
      <c r="H97" s="16"/>
      <c r="I97" s="16"/>
      <c r="J97" s="3"/>
      <c r="K97" s="3"/>
    </row>
    <row r="98" spans="1:11">
      <c r="A98" s="8" t="s">
        <v>138</v>
      </c>
      <c r="B98" s="2" t="s">
        <v>139</v>
      </c>
      <c r="C98" s="17">
        <v>12</v>
      </c>
      <c r="D98" s="30"/>
      <c r="E98" s="17">
        <f>C98*D98</f>
        <v>0</v>
      </c>
      <c r="F98" s="30"/>
      <c r="G98" s="17">
        <f>C98*F98</f>
        <v>0</v>
      </c>
      <c r="H98" s="17">
        <f>D98+F98</f>
        <v>0</v>
      </c>
      <c r="I98" s="17">
        <f>E98+G98</f>
        <v>0</v>
      </c>
      <c r="J98" s="3"/>
      <c r="K98" s="3"/>
    </row>
    <row r="99" spans="1:11">
      <c r="A99" s="23" t="s">
        <v>140</v>
      </c>
      <c r="B99" s="15" t="s">
        <v>13</v>
      </c>
      <c r="C99" s="16"/>
      <c r="D99" s="29"/>
      <c r="E99" s="16"/>
      <c r="F99" s="29"/>
      <c r="G99" s="16"/>
      <c r="H99" s="16"/>
      <c r="I99" s="16"/>
      <c r="J99" s="3"/>
      <c r="K99" s="3"/>
    </row>
    <row r="100" spans="1:11">
      <c r="A100" s="8" t="s">
        <v>141</v>
      </c>
      <c r="B100" s="2" t="s">
        <v>139</v>
      </c>
      <c r="C100" s="17">
        <v>12</v>
      </c>
      <c r="D100" s="30"/>
      <c r="E100" s="17">
        <f>C100*D100</f>
        <v>0</v>
      </c>
      <c r="F100" s="30"/>
      <c r="G100" s="17">
        <f>C100*F100</f>
        <v>0</v>
      </c>
      <c r="H100" s="17">
        <f>D100+F100</f>
        <v>0</v>
      </c>
      <c r="I100" s="17">
        <f>E100+G100</f>
        <v>0</v>
      </c>
      <c r="J100" s="3"/>
      <c r="K100" s="3"/>
    </row>
    <row r="101" spans="1:11">
      <c r="A101" s="8" t="s">
        <v>13</v>
      </c>
      <c r="B101" s="2" t="s">
        <v>13</v>
      </c>
      <c r="C101" s="17"/>
      <c r="D101" s="30"/>
      <c r="E101" s="17"/>
      <c r="F101" s="30"/>
      <c r="G101" s="17"/>
      <c r="H101" s="17">
        <f>D101+F101</f>
        <v>0</v>
      </c>
      <c r="I101" s="17">
        <f>E101+G101</f>
        <v>0</v>
      </c>
      <c r="J101" s="3"/>
      <c r="K101" s="3"/>
    </row>
    <row r="102" spans="1:11">
      <c r="A102" s="23" t="s">
        <v>142</v>
      </c>
      <c r="B102" s="15" t="s">
        <v>13</v>
      </c>
      <c r="C102" s="16"/>
      <c r="D102" s="29"/>
      <c r="E102" s="16"/>
      <c r="F102" s="29"/>
      <c r="G102" s="16"/>
      <c r="H102" s="16"/>
      <c r="I102" s="16"/>
      <c r="J102" s="3"/>
      <c r="K102" s="3"/>
    </row>
    <row r="103" spans="1:11">
      <c r="A103" s="23" t="s">
        <v>143</v>
      </c>
      <c r="B103" s="15" t="s">
        <v>13</v>
      </c>
      <c r="C103" s="16"/>
      <c r="D103" s="29"/>
      <c r="E103" s="16"/>
      <c r="F103" s="29"/>
      <c r="G103" s="16"/>
      <c r="H103" s="16"/>
      <c r="I103" s="16"/>
      <c r="J103" s="3"/>
      <c r="K103" s="3"/>
    </row>
    <row r="104" spans="1:11">
      <c r="A104" s="8" t="s">
        <v>144</v>
      </c>
      <c r="B104" s="2" t="s">
        <v>85</v>
      </c>
      <c r="C104" s="17">
        <v>120</v>
      </c>
      <c r="D104" s="30"/>
      <c r="E104" s="17">
        <f>C104*D104</f>
        <v>0</v>
      </c>
      <c r="F104" s="30"/>
      <c r="G104" s="17">
        <f>C104*F104</f>
        <v>0</v>
      </c>
      <c r="H104" s="17">
        <f t="shared" ref="H104:I106" si="16">D104+F104</f>
        <v>0</v>
      </c>
      <c r="I104" s="17">
        <f t="shared" si="16"/>
        <v>0</v>
      </c>
      <c r="J104" s="3"/>
      <c r="K104" s="3"/>
    </row>
    <row r="105" spans="1:11">
      <c r="A105" s="8" t="s">
        <v>13</v>
      </c>
      <c r="B105" s="2" t="s">
        <v>13</v>
      </c>
      <c r="C105" s="17"/>
      <c r="D105" s="30"/>
      <c r="E105" s="17"/>
      <c r="F105" s="30"/>
      <c r="G105" s="17"/>
      <c r="H105" s="17">
        <f t="shared" si="16"/>
        <v>0</v>
      </c>
      <c r="I105" s="17">
        <f t="shared" si="16"/>
        <v>0</v>
      </c>
      <c r="J105" s="3"/>
      <c r="K105" s="3"/>
    </row>
    <row r="106" spans="1:11">
      <c r="A106" s="8" t="s">
        <v>13</v>
      </c>
      <c r="B106" s="2" t="s">
        <v>13</v>
      </c>
      <c r="C106" s="17"/>
      <c r="D106" s="30"/>
      <c r="E106" s="17"/>
      <c r="F106" s="30"/>
      <c r="G106" s="17"/>
      <c r="H106" s="17">
        <f t="shared" si="16"/>
        <v>0</v>
      </c>
      <c r="I106" s="17">
        <f t="shared" si="16"/>
        <v>0</v>
      </c>
      <c r="J106" s="3"/>
      <c r="K106" s="3"/>
    </row>
    <row r="107" spans="1:11">
      <c r="A107" s="23" t="s">
        <v>142</v>
      </c>
      <c r="B107" s="15" t="s">
        <v>13</v>
      </c>
      <c r="C107" s="16"/>
      <c r="D107" s="29"/>
      <c r="E107" s="16"/>
      <c r="F107" s="29"/>
      <c r="G107" s="16"/>
      <c r="H107" s="16"/>
      <c r="I107" s="16"/>
      <c r="J107" s="3"/>
      <c r="K107" s="3"/>
    </row>
    <row r="108" spans="1:11">
      <c r="A108" s="23" t="s">
        <v>145</v>
      </c>
      <c r="B108" s="15" t="s">
        <v>13</v>
      </c>
      <c r="C108" s="16"/>
      <c r="D108" s="29"/>
      <c r="E108" s="16"/>
      <c r="F108" s="29"/>
      <c r="G108" s="16"/>
      <c r="H108" s="16"/>
      <c r="I108" s="16"/>
      <c r="J108" s="3"/>
      <c r="K108" s="3"/>
    </row>
    <row r="109" spans="1:11">
      <c r="A109" s="8" t="s">
        <v>146</v>
      </c>
      <c r="B109" s="2" t="s">
        <v>85</v>
      </c>
      <c r="C109" s="17">
        <v>2</v>
      </c>
      <c r="D109" s="30"/>
      <c r="E109" s="17">
        <f>C109*D109</f>
        <v>0</v>
      </c>
      <c r="F109" s="30"/>
      <c r="G109" s="17">
        <f>C109*F109</f>
        <v>0</v>
      </c>
      <c r="H109" s="17">
        <f>D109+F109</f>
        <v>0</v>
      </c>
      <c r="I109" s="17">
        <f>E109+G109</f>
        <v>0</v>
      </c>
      <c r="J109" s="3"/>
      <c r="K109" s="3"/>
    </row>
    <row r="110" spans="1:11">
      <c r="A110" s="8" t="s">
        <v>13</v>
      </c>
      <c r="B110" s="2" t="s">
        <v>13</v>
      </c>
      <c r="C110" s="17"/>
      <c r="D110" s="30"/>
      <c r="E110" s="17"/>
      <c r="F110" s="30"/>
      <c r="G110" s="17"/>
      <c r="H110" s="17">
        <f>D110+F110</f>
        <v>0</v>
      </c>
      <c r="I110" s="17">
        <f>E110+G110</f>
        <v>0</v>
      </c>
      <c r="J110" s="3"/>
      <c r="K110" s="3"/>
    </row>
    <row r="111" spans="1:11">
      <c r="A111" s="23" t="s">
        <v>147</v>
      </c>
      <c r="B111" s="15" t="s">
        <v>13</v>
      </c>
      <c r="C111" s="16"/>
      <c r="D111" s="29"/>
      <c r="E111" s="16"/>
      <c r="F111" s="29"/>
      <c r="G111" s="16"/>
      <c r="H111" s="16"/>
      <c r="I111" s="16"/>
      <c r="J111" s="3"/>
      <c r="K111" s="3"/>
    </row>
    <row r="112" spans="1:11">
      <c r="A112" s="8" t="s">
        <v>148</v>
      </c>
      <c r="B112" s="2" t="s">
        <v>149</v>
      </c>
      <c r="C112" s="17">
        <v>6</v>
      </c>
      <c r="D112" s="30"/>
      <c r="E112" s="17">
        <f>C112*D112</f>
        <v>0</v>
      </c>
      <c r="F112" s="30"/>
      <c r="G112" s="17">
        <f>C112*F112</f>
        <v>0</v>
      </c>
      <c r="H112" s="17">
        <f>D112+F112</f>
        <v>0</v>
      </c>
      <c r="I112" s="17">
        <f>E112+G112</f>
        <v>0</v>
      </c>
      <c r="J112" s="3"/>
      <c r="K112" s="3"/>
    </row>
    <row r="113" spans="1:11">
      <c r="A113" s="8" t="s">
        <v>150</v>
      </c>
      <c r="B113" s="2" t="s">
        <v>149</v>
      </c>
      <c r="C113" s="17">
        <v>10</v>
      </c>
      <c r="D113" s="30"/>
      <c r="E113" s="17">
        <f>C113*D113</f>
        <v>0</v>
      </c>
      <c r="F113" s="30"/>
      <c r="G113" s="17">
        <f>C113*F113</f>
        <v>0</v>
      </c>
      <c r="H113" s="17">
        <f>D113+F113</f>
        <v>0</v>
      </c>
      <c r="I113" s="17">
        <f>E113+G113</f>
        <v>0</v>
      </c>
      <c r="J113" s="3"/>
      <c r="K113" s="3"/>
    </row>
    <row r="114" spans="1:11">
      <c r="A114" s="23" t="s">
        <v>151</v>
      </c>
      <c r="B114" s="15" t="s">
        <v>13</v>
      </c>
      <c r="C114" s="16"/>
      <c r="D114" s="29"/>
      <c r="E114" s="16"/>
      <c r="F114" s="29"/>
      <c r="G114" s="16"/>
      <c r="H114" s="16"/>
      <c r="I114" s="16"/>
      <c r="J114" s="3"/>
      <c r="K114" s="3"/>
    </row>
    <row r="115" spans="1:11">
      <c r="A115" s="8" t="s">
        <v>152</v>
      </c>
      <c r="B115" s="2" t="s">
        <v>149</v>
      </c>
      <c r="C115" s="17">
        <v>8</v>
      </c>
      <c r="D115" s="30"/>
      <c r="E115" s="17">
        <f>C115*D115</f>
        <v>0</v>
      </c>
      <c r="F115" s="30"/>
      <c r="G115" s="17">
        <f>C115*F115</f>
        <v>0</v>
      </c>
      <c r="H115" s="17">
        <f>D115+F115</f>
        <v>0</v>
      </c>
      <c r="I115" s="17">
        <f>E115+G115</f>
        <v>0</v>
      </c>
      <c r="J115" s="3"/>
      <c r="K115" s="3"/>
    </row>
    <row r="116" spans="1:11">
      <c r="A116" s="23" t="s">
        <v>153</v>
      </c>
      <c r="B116" s="15" t="s">
        <v>13</v>
      </c>
      <c r="C116" s="16"/>
      <c r="D116" s="29"/>
      <c r="E116" s="16"/>
      <c r="F116" s="29"/>
      <c r="G116" s="16"/>
      <c r="H116" s="16"/>
      <c r="I116" s="16"/>
      <c r="J116" s="3"/>
      <c r="K116" s="3"/>
    </row>
    <row r="117" spans="1:11">
      <c r="A117" s="23" t="s">
        <v>154</v>
      </c>
      <c r="B117" s="15" t="s">
        <v>13</v>
      </c>
      <c r="C117" s="16"/>
      <c r="D117" s="29"/>
      <c r="E117" s="16"/>
      <c r="F117" s="29"/>
      <c r="G117" s="16"/>
      <c r="H117" s="16"/>
      <c r="I117" s="16"/>
      <c r="J117" s="3"/>
      <c r="K117" s="3"/>
    </row>
    <row r="118" spans="1:11">
      <c r="A118" s="8" t="s">
        <v>155</v>
      </c>
      <c r="B118" s="2" t="s">
        <v>149</v>
      </c>
      <c r="C118" s="17">
        <v>16</v>
      </c>
      <c r="D118" s="30"/>
      <c r="E118" s="17">
        <f>C118*D118</f>
        <v>0</v>
      </c>
      <c r="F118" s="30"/>
      <c r="G118" s="17">
        <f>C118*F118</f>
        <v>0</v>
      </c>
      <c r="H118" s="17">
        <f t="shared" ref="H118:I121" si="17">D118+F118</f>
        <v>0</v>
      </c>
      <c r="I118" s="17">
        <f t="shared" si="17"/>
        <v>0</v>
      </c>
      <c r="J118" s="3"/>
      <c r="K118" s="3"/>
    </row>
    <row r="119" spans="1:11">
      <c r="A119" s="8" t="s">
        <v>156</v>
      </c>
      <c r="B119" s="2" t="s">
        <v>149</v>
      </c>
      <c r="C119" s="17">
        <v>6</v>
      </c>
      <c r="D119" s="30"/>
      <c r="E119" s="17">
        <f>C119*D119</f>
        <v>0</v>
      </c>
      <c r="F119" s="30"/>
      <c r="G119" s="17">
        <f>C119*F119</f>
        <v>0</v>
      </c>
      <c r="H119" s="17">
        <f t="shared" si="17"/>
        <v>0</v>
      </c>
      <c r="I119" s="17">
        <f t="shared" si="17"/>
        <v>0</v>
      </c>
      <c r="J119" s="3"/>
      <c r="K119" s="3"/>
    </row>
    <row r="120" spans="1:11">
      <c r="A120" s="8" t="s">
        <v>13</v>
      </c>
      <c r="B120" s="2" t="s">
        <v>13</v>
      </c>
      <c r="C120" s="17"/>
      <c r="D120" s="30"/>
      <c r="E120" s="17"/>
      <c r="F120" s="30"/>
      <c r="G120" s="17"/>
      <c r="H120" s="17">
        <f t="shared" si="17"/>
        <v>0</v>
      </c>
      <c r="I120" s="17">
        <f t="shared" si="17"/>
        <v>0</v>
      </c>
      <c r="J120" s="3"/>
      <c r="K120" s="3"/>
    </row>
    <row r="121" spans="1:11">
      <c r="A121" s="8" t="s">
        <v>157</v>
      </c>
      <c r="B121" s="2" t="s">
        <v>13</v>
      </c>
      <c r="C121" s="17"/>
      <c r="D121" s="30"/>
      <c r="E121" s="17">
        <f ca="1">L2+Parametry!B34/100*E74+Parametry!B34/100*E76+Parametry!B34/100*E77+Parametry!B34/100*E79+Parametry!B33/100*E83+Parametry!B34/100*E87+Parametry!B34/100*E88+Parametry!B34/100*E92+Parametry!B33/100*E94+Parametry!B33/100*E95+Parametry!B34/100*E98+Parametry!B33/100*E100+Parametry!B33/100*E104+Parametry!B33/100*E109+Parametry!B33/100*E112+Parametry!B33/100*E113+Parametry!B33/100*E115+Parametry!B33/100*E118+Parametry!B33/100*E119</f>
        <v>0</v>
      </c>
      <c r="F121" s="30"/>
      <c r="G121" s="17"/>
      <c r="H121" s="17">
        <f t="shared" si="17"/>
        <v>0</v>
      </c>
      <c r="I121" s="17">
        <f t="shared" si="17"/>
        <v>0</v>
      </c>
      <c r="J121" s="3"/>
      <c r="K121" s="3"/>
    </row>
    <row r="122" spans="1:11">
      <c r="A122" s="21" t="s">
        <v>158</v>
      </c>
      <c r="B122" s="4" t="s">
        <v>13</v>
      </c>
      <c r="C122" s="12"/>
      <c r="D122" s="27"/>
      <c r="E122" s="12">
        <f>SUM(E3:E121)</f>
        <v>0</v>
      </c>
      <c r="F122" s="27"/>
      <c r="G122" s="12">
        <f>SUM(G3:G121)</f>
        <v>0</v>
      </c>
      <c r="H122" s="12"/>
      <c r="I122" s="12">
        <f>SUM(I3:I121)</f>
        <v>0</v>
      </c>
      <c r="J122" s="3"/>
      <c r="K122" s="3"/>
    </row>
    <row r="123" spans="1:11">
      <c r="A123" s="8" t="s">
        <v>13</v>
      </c>
      <c r="B123" s="2" t="s">
        <v>13</v>
      </c>
      <c r="C123" s="17"/>
      <c r="D123" s="30"/>
      <c r="E123" s="17"/>
      <c r="F123" s="30"/>
      <c r="G123" s="17"/>
      <c r="H123" s="17">
        <f>D123+F123</f>
        <v>0</v>
      </c>
      <c r="I123" s="17">
        <f>E123+G123</f>
        <v>0</v>
      </c>
      <c r="J123" s="3"/>
      <c r="K123" s="3"/>
    </row>
  </sheetData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4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 ht="26.25">
      <c r="A4" s="2" t="s">
        <v>6</v>
      </c>
      <c r="B4" s="6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13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13</v>
      </c>
      <c r="C10" s="3"/>
    </row>
    <row r="11" spans="1:3">
      <c r="A11" s="2" t="s">
        <v>18</v>
      </c>
      <c r="B11" s="5" t="s">
        <v>19</v>
      </c>
      <c r="C11" s="3"/>
    </row>
    <row r="12" spans="1:3">
      <c r="A12" s="2" t="s">
        <v>20</v>
      </c>
      <c r="B12" s="5" t="s">
        <v>13</v>
      </c>
      <c r="C12" s="3"/>
    </row>
    <row r="13" spans="1:3">
      <c r="A13" s="2" t="s">
        <v>21</v>
      </c>
      <c r="B13" s="5" t="s">
        <v>22</v>
      </c>
      <c r="C13" s="3"/>
    </row>
    <row r="14" spans="1:3">
      <c r="A14" s="2" t="s">
        <v>23</v>
      </c>
      <c r="B14" s="5" t="s">
        <v>24</v>
      </c>
      <c r="C14" s="3"/>
    </row>
    <row r="15" spans="1:3">
      <c r="A15" s="2" t="s">
        <v>13</v>
      </c>
      <c r="B15" s="2" t="s">
        <v>13</v>
      </c>
      <c r="C15" s="3"/>
    </row>
    <row r="16" spans="1:3">
      <c r="A16" s="2" t="s">
        <v>25</v>
      </c>
      <c r="B16" s="7" t="s">
        <v>26</v>
      </c>
      <c r="C16" s="3"/>
    </row>
    <row r="17" spans="1:3">
      <c r="A17" s="2" t="s">
        <v>27</v>
      </c>
      <c r="B17" s="7" t="s">
        <v>28</v>
      </c>
      <c r="C17" s="3"/>
    </row>
    <row r="18" spans="1:3">
      <c r="A18" s="2" t="s">
        <v>29</v>
      </c>
      <c r="B18" s="7" t="s">
        <v>30</v>
      </c>
      <c r="C18" s="3"/>
    </row>
    <row r="19" spans="1:3">
      <c r="A19" s="2" t="s">
        <v>31</v>
      </c>
      <c r="B19" s="7" t="s">
        <v>32</v>
      </c>
      <c r="C19" s="3"/>
    </row>
    <row r="20" spans="1:3">
      <c r="A20" s="2" t="s">
        <v>33</v>
      </c>
      <c r="B20" s="7" t="s">
        <v>32</v>
      </c>
      <c r="C20" s="3"/>
    </row>
    <row r="21" spans="1:3">
      <c r="A21" s="2" t="s">
        <v>34</v>
      </c>
      <c r="B21" s="7" t="s">
        <v>32</v>
      </c>
      <c r="C21" s="3"/>
    </row>
    <row r="22" spans="1:3">
      <c r="A22" s="2" t="s">
        <v>35</v>
      </c>
      <c r="B22" s="7" t="s">
        <v>32</v>
      </c>
      <c r="C22" s="3"/>
    </row>
    <row r="23" spans="1:3">
      <c r="A23" s="2" t="s">
        <v>36</v>
      </c>
      <c r="B23" s="7" t="s">
        <v>30</v>
      </c>
      <c r="C23" s="3"/>
    </row>
    <row r="24" spans="1:3">
      <c r="A24" s="2" t="s">
        <v>37</v>
      </c>
      <c r="B24" s="7" t="s">
        <v>30</v>
      </c>
      <c r="C24" s="3"/>
    </row>
    <row r="25" spans="1:3">
      <c r="A25" s="2" t="s">
        <v>38</v>
      </c>
      <c r="B25" s="7" t="s">
        <v>39</v>
      </c>
      <c r="C25" s="3"/>
    </row>
    <row r="26" spans="1:3">
      <c r="A26" s="2" t="s">
        <v>40</v>
      </c>
      <c r="B26" s="7" t="s">
        <v>41</v>
      </c>
      <c r="C26" s="3"/>
    </row>
    <row r="27" spans="1:3">
      <c r="A27" s="2" t="s">
        <v>42</v>
      </c>
      <c r="B27" s="7" t="s">
        <v>32</v>
      </c>
      <c r="C27" s="3"/>
    </row>
    <row r="28" spans="1:3">
      <c r="A28" s="2" t="s">
        <v>43</v>
      </c>
      <c r="B28" s="7" t="s">
        <v>32</v>
      </c>
      <c r="C28" s="3"/>
    </row>
    <row r="29" spans="1:3">
      <c r="A29" s="2" t="s">
        <v>44</v>
      </c>
      <c r="B29" s="7" t="s">
        <v>32</v>
      </c>
      <c r="C29" s="3"/>
    </row>
    <row r="30" spans="1:3">
      <c r="A30" s="2" t="s">
        <v>45</v>
      </c>
      <c r="B30" s="7" t="s">
        <v>32</v>
      </c>
      <c r="C30" s="3"/>
    </row>
    <row r="31" spans="1:3" ht="24.75">
      <c r="A31" s="8" t="s">
        <v>46</v>
      </c>
      <c r="B31" s="7" t="s">
        <v>47</v>
      </c>
      <c r="C31" s="3"/>
    </row>
    <row r="32" spans="1:3">
      <c r="A32" s="2" t="s">
        <v>48</v>
      </c>
      <c r="B32" s="7" t="s">
        <v>49</v>
      </c>
      <c r="C32" s="3"/>
    </row>
    <row r="33" spans="1:2">
      <c r="A33" s="1" t="s">
        <v>50</v>
      </c>
      <c r="B33" s="1">
        <v>5</v>
      </c>
    </row>
    <row r="34" spans="1:2">
      <c r="A34" s="1" t="s">
        <v>51</v>
      </c>
      <c r="B34" s="1">
        <v>2</v>
      </c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roman</cp:lastModifiedBy>
  <dcterms:created xsi:type="dcterms:W3CDTF">2016-11-07T08:42:07Z</dcterms:created>
  <dcterms:modified xsi:type="dcterms:W3CDTF">2016-11-07T21:36:06Z</dcterms:modified>
</cp:coreProperties>
</file>