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Pol'!$A$1:$I$83</definedName>
    <definedName name="_xlnm.Print_Area" localSheetId="4">'Rekapitulace Objekt 1'!$A$1:$H$45</definedName>
    <definedName name="_xlnm.Print_Area" localSheetId="1">Stavba!$A$1:$J$58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57"/>
  <c r="J56"/>
  <c r="J55"/>
  <c r="J54"/>
  <c r="J53"/>
  <c r="J52"/>
  <c r="J51"/>
  <c r="J50"/>
  <c r="J49"/>
  <c r="J48"/>
  <c r="J47"/>
  <c r="J46"/>
  <c r="J45"/>
  <c r="J44"/>
  <c r="J43"/>
  <c r="P18" i="11"/>
  <c r="H24" s="1"/>
  <c r="O18"/>
  <c r="H22" s="1"/>
  <c r="H18"/>
  <c r="H19" s="1"/>
  <c r="D45"/>
  <c r="H44"/>
  <c r="H43"/>
  <c r="H42"/>
  <c r="H41"/>
  <c r="H40"/>
  <c r="H39"/>
  <c r="H38"/>
  <c r="H37"/>
  <c r="H36"/>
  <c r="H35"/>
  <c r="H34"/>
  <c r="H33"/>
  <c r="H30"/>
  <c r="H45" s="1"/>
  <c r="H32"/>
  <c r="H31"/>
  <c r="BC28"/>
  <c r="AO85" i="12"/>
  <c r="AN85"/>
  <c r="G84"/>
  <c r="BA16"/>
  <c r="F8"/>
  <c r="G9"/>
  <c r="F11"/>
  <c r="G12"/>
  <c r="F14"/>
  <c r="G15"/>
  <c r="G17"/>
  <c r="G18"/>
  <c r="G19"/>
  <c r="G20"/>
  <c r="G21"/>
  <c r="F22"/>
  <c r="G23"/>
  <c r="G26"/>
  <c r="F25" s="1"/>
  <c r="G29"/>
  <c r="F28" s="1"/>
  <c r="G30"/>
  <c r="G31"/>
  <c r="F32"/>
  <c r="G33"/>
  <c r="G35"/>
  <c r="F34" s="1"/>
  <c r="G37"/>
  <c r="G39"/>
  <c r="F36" s="1"/>
  <c r="G41"/>
  <c r="G43"/>
  <c r="G44"/>
  <c r="F45"/>
  <c r="G46"/>
  <c r="G49"/>
  <c r="F48" s="1"/>
  <c r="G55"/>
  <c r="F56"/>
  <c r="G57"/>
  <c r="G58"/>
  <c r="G60"/>
  <c r="G61"/>
  <c r="G63"/>
  <c r="F59" s="1"/>
  <c r="F64"/>
  <c r="G65"/>
  <c r="G66"/>
  <c r="G67"/>
  <c r="G69"/>
  <c r="F68" s="1"/>
  <c r="G70"/>
  <c r="G71"/>
  <c r="G72"/>
  <c r="G73"/>
  <c r="G74"/>
  <c r="G75"/>
  <c r="G76"/>
  <c r="G77"/>
  <c r="G79"/>
  <c r="G80"/>
  <c r="F78" s="1"/>
  <c r="G81"/>
  <c r="G82"/>
  <c r="D19" i="11"/>
  <c r="B7"/>
  <c r="B6"/>
  <c r="C1"/>
  <c r="B1"/>
  <c r="B1" i="9"/>
  <c r="C1"/>
  <c r="B7"/>
  <c r="B6"/>
  <c r="J58" i="1" l="1"/>
  <c r="P21" i="11"/>
  <c r="P23" i="1" s="1"/>
  <c r="J29" s="1"/>
  <c r="J30" s="1"/>
  <c r="H25" i="11"/>
  <c r="O21"/>
  <c r="O23" i="1" s="1"/>
  <c r="J27" s="1"/>
  <c r="J28" s="1"/>
  <c r="J31" s="1"/>
  <c r="H23" i="11"/>
  <c r="H26" l="1"/>
</calcChain>
</file>

<file path=xl/sharedStrings.xml><?xml version="1.0" encoding="utf-8"?>
<sst xmlns="http://schemas.openxmlformats.org/spreadsheetml/2006/main" count="484" uniqueCount="217">
  <si>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</si>
  <si>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</si>
  <si>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</si>
  <si>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</si>
  <si>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</si>
  <si>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</si>
  <si>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</si>
  <si>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</si>
  <si>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</si>
  <si>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</si>
  <si>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</si>
  <si>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</si>
  <si>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</si>
  <si>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</si>
  <si>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</si>
  <si>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</si>
  <si>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</si>
  <si>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</si>
  <si>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</si>
  <si>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</si>
  <si>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</si>
  <si>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</si>
  <si>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</si>
  <si>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</si>
  <si>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</si>
  <si>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</si>
  <si>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</si>
  <si>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</si>
  <si>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</si>
  <si>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</si>
  <si>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</si>
  <si>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</si>
  <si>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</si>
  <si>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</si>
  <si>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</si>
  <si>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</si>
  <si>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</si>
  <si>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</si>
  <si>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</si>
  <si>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</si>
  <si>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2016071</t>
  </si>
  <si>
    <t>BD Brno, Botanická 23</t>
  </si>
  <si>
    <t>Stavební objekt</t>
  </si>
  <si>
    <t>1</t>
  </si>
  <si>
    <t>Modernizace výtahu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</si>
  <si>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</si>
  <si>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</si>
  <si>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</si>
  <si>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</si>
  <si>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</si>
  <si>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</si>
  <si>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</si>
  <si>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</si>
  <si>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</si>
  <si>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</si>
  <si>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</t>
  </si>
  <si>
    <t>Přípravné a pomocné práce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</si>
  <si>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</si>
  <si>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</si>
  <si>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</si>
  <si>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</si>
  <si>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</si>
  <si>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</si>
  <si>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</si>
  <si>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</si>
  <si>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</si>
  <si>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</si>
  <si>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</si>
  <si>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</si>
  <si>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</si>
  <si>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</si>
  <si>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</si>
  <si>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</si>
  <si>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</si>
  <si>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</si>
  <si>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</si>
  <si>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</si>
  <si>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</si>
  <si>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</si>
  <si>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</si>
  <si>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</si>
  <si>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</si>
  <si>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</si>
  <si>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</si>
  <si>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</si>
  <si>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</si>
  <si>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</si>
  <si>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</si>
  <si>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</si>
  <si>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</si>
  <si>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</si>
  <si>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</si>
  <si>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</si>
  <si>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</si>
  <si>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</si>
  <si>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</si>
  <si>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</si>
  <si>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</si>
  <si>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</si>
  <si>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</si>
  <si>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</si>
  <si>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612421331RT2</t>
  </si>
  <si>
    <t>Oprava vápen.omítek stěn do 30 % pl. - štukových, s použitím suché maltové směsi</t>
  </si>
  <si>
    <t>m2</t>
  </si>
  <si>
    <t>Vlastní</t>
  </si>
  <si>
    <t>POL_NEZ</t>
  </si>
  <si>
    <t>strojovna : (2,566*2+1,614*2)*2,5</t>
  </si>
  <si>
    <t>6313111</t>
  </si>
  <si>
    <t>Doplnění podlahových kcí do 1 m2</t>
  </si>
  <si>
    <t>kus</t>
  </si>
  <si>
    <t>7</t>
  </si>
  <si>
    <t>001</t>
  </si>
  <si>
    <t>Dokumentace skutečného provedení</t>
  </si>
  <si>
    <t>soubor</t>
  </si>
  <si>
    <t>V každém podlaží bude vyvedena odbočka</t>
  </si>
  <si>
    <t>003</t>
  </si>
  <si>
    <t>Stavebně technický průzkum</t>
  </si>
  <si>
    <t>Projektová dokumentace k výtahu, potřebné zkoušky a revize k provozu, uvedení výtahu do provozu</t>
  </si>
  <si>
    <t>kpl</t>
  </si>
  <si>
    <t>002</t>
  </si>
  <si>
    <t>Provozní vlivy</t>
  </si>
  <si>
    <t>Vedlejší rozpočtové náklady - zařízení staveniště</t>
  </si>
  <si>
    <t>004</t>
  </si>
  <si>
    <t>Požárně bezpečnostní řešení</t>
  </si>
  <si>
    <t>6313112</t>
  </si>
  <si>
    <t>Doplnění podlahových kcí do 4 m2</t>
  </si>
  <si>
    <t>strojovna : 1</t>
  </si>
  <si>
    <t>941955102R00</t>
  </si>
  <si>
    <t>Lešení lehké pomocné,schodiště, H podlahy do 3,5 m</t>
  </si>
  <si>
    <t>2,6*8</t>
  </si>
  <si>
    <t>95001</t>
  </si>
  <si>
    <t>Zednické zapravení ocelových konstrukcí</t>
  </si>
  <si>
    <t>95-01</t>
  </si>
  <si>
    <t>Průběžný úklid</t>
  </si>
  <si>
    <t>95-02</t>
  </si>
  <si>
    <t>Závěrečný úklid</t>
  </si>
  <si>
    <t>978013141R00</t>
  </si>
  <si>
    <t>Otlučení omítek vnitřních stěn v rozsahu do 30 %</t>
  </si>
  <si>
    <t>999281112R00</t>
  </si>
  <si>
    <t>Přesun hmot pro opravy a údržbu do výšky 36 m</t>
  </si>
  <si>
    <t>t</t>
  </si>
  <si>
    <t>767111110R00</t>
  </si>
  <si>
    <t>Montáž stěn pro zasklení z ocel. profilů do 50 kg vč. kotvení</t>
  </si>
  <si>
    <t>1,208*25,24*2</t>
  </si>
  <si>
    <t>767112812R00</t>
  </si>
  <si>
    <t>Demontáž stěn pro zasklení svařovaných</t>
  </si>
  <si>
    <t>767996801R00</t>
  </si>
  <si>
    <t>Demontáž atypických ocelových konstr. do 50 kg</t>
  </si>
  <si>
    <t>kg</t>
  </si>
  <si>
    <t>745,8</t>
  </si>
  <si>
    <t>76799001</t>
  </si>
  <si>
    <t>Zhotovení ocelové konstrukce pro zasklení z jeklu</t>
  </si>
  <si>
    <t>998767203R00</t>
  </si>
  <si>
    <t>Přesun hmot pro zámečnické konstr., výšky do 24 m</t>
  </si>
  <si>
    <t>783220010RA0</t>
  </si>
  <si>
    <t>Nátěr kovových doplňkových konstrukcí syntetický</t>
  </si>
  <si>
    <t>95,85</t>
  </si>
  <si>
    <t>784450020RA0</t>
  </si>
  <si>
    <t>Malba ze směsi Remal, penetrace 1x, bílá 2x</t>
  </si>
  <si>
    <t>(12,5*2+2,577*2)*2,5+12,5*2,577</t>
  </si>
  <si>
    <t>(6,05*2+2,56*2)*3,15*5+6,05*2,56*5</t>
  </si>
  <si>
    <t>(6,05*2+4,065*2)*3,15*2+(6,05*2,56+1,307*1,505)*2</t>
  </si>
  <si>
    <t>(6,05*2+2,56*2)*3,2+6,05*2,56</t>
  </si>
  <si>
    <t>strojovna : (2,566*2+1,614*2)*2,5+2,566*1,614</t>
  </si>
  <si>
    <t>784900010RAB</t>
  </si>
  <si>
    <t>Odstranění stávajících maleb, oškrábáním</t>
  </si>
  <si>
    <t>787100801R00</t>
  </si>
  <si>
    <t>Vysklívání stěn - drátosklo</t>
  </si>
  <si>
    <t>787790010RAD</t>
  </si>
  <si>
    <t>Zasklívání dvojsklem do plochy 4 m2 sklem bezpečnostním 6  mm + Float 6 mm</t>
  </si>
  <si>
    <t>2101</t>
  </si>
  <si>
    <t>Úprava elektroinstalace - pohybová čidla v každém NP vč. kabeláže v lištách, revize</t>
  </si>
  <si>
    <t>2102</t>
  </si>
  <si>
    <t>Úprava elektroinstalace ve strojovně vč. revize</t>
  </si>
  <si>
    <t>210 80-00 Vodiče a kabely uložené pod omítkou a v trubkách</t>
  </si>
  <si>
    <t>210800002R00</t>
  </si>
  <si>
    <t>...vodič CYY , 2,5 mm2, uložený pod omítkou</t>
  </si>
  <si>
    <t>RTS</t>
  </si>
  <si>
    <t>POL</t>
  </si>
  <si>
    <t>3301</t>
  </si>
  <si>
    <t>Demontáž strojovny výtahu vč. likvidace</t>
  </si>
  <si>
    <t>3302</t>
  </si>
  <si>
    <t>Demontáž kabiny vč. lan a vodících lišt vč. likvidace</t>
  </si>
  <si>
    <t>3303</t>
  </si>
  <si>
    <t>D+M nového výtahu vč. pohonu, kabiny a vybavení</t>
  </si>
  <si>
    <t>979990001R00</t>
  </si>
  <si>
    <t>Poplatek za skládku stavební suti</t>
  </si>
  <si>
    <t>979990162R00</t>
  </si>
  <si>
    <t>Poplatek za skládku suti - sklo</t>
  </si>
  <si>
    <t>979990155R00</t>
  </si>
  <si>
    <t>Poplatek za odevzdání železa, Sběrné suroviny výzisk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</si>
  <si>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</si>
  <si>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</si>
  <si>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</si>
  <si>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</si>
  <si>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</si>
  <si>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</si>
  <si>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</si>
  <si>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</si>
  <si>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</si>
  <si>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</si>
  <si>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</si>
  <si>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</si>
  <si>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0-02</t>
  </si>
  <si>
    <t>Plán BOZP</t>
  </si>
  <si>
    <t>0-03</t>
  </si>
  <si>
    <t>Realizační projektová dokumentace, revize, uvedení výtahu do provozu</t>
  </si>
  <si>
    <t>0-04</t>
  </si>
  <si>
    <t>Statický návrh a posouzení</t>
  </si>
  <si>
    <t>005121 R</t>
  </si>
  <si>
    <t>Zařízení staveniště</t>
  </si>
  <si>
    <t>Soubor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</si>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</sst>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1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 1 Pol'!F14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 1 Pol'!F8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 1 Pol'!F11+'1 1 Pol'!F22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 1 Pol'!F25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 1 Pol'!F28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 1 Pol'!F32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 1 Pol'!F34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'1 1 Pol'!F36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'1 1 Pol'!F45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'1 1 Pol'!F48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'1 1 Pol'!F56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'1 1 Pol'!F59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'1 1 Pol'!F64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'1 1 Pol'!F68</f>
        <v>0</v>
      </c>
    </row>
    <row r="57" spans="1:10" ht="25.5" customHeight="1">
      <c r="A57" s="158"/>
      <c r="B57" s="168" t="s">
        <v>83</v>
      </c>
      <c r="C57" s="169" t="s">
        <v>84</v>
      </c>
      <c r="D57" s="169"/>
      <c r="E57" s="169"/>
      <c r="F57" s="170"/>
      <c r="G57" s="171"/>
      <c r="H57" s="171"/>
      <c r="I57" s="171"/>
      <c r="J57" s="172">
        <f>'1 1 Pol'!F78</f>
        <v>0</v>
      </c>
    </row>
    <row r="58" spans="1:10" ht="25.5" customHeight="1">
      <c r="A58" s="173"/>
      <c r="B58" s="174" t="s">
        <v>85</v>
      </c>
      <c r="C58" s="175"/>
      <c r="D58" s="175"/>
      <c r="E58" s="175"/>
      <c r="F58" s="176"/>
      <c r="G58" s="177"/>
      <c r="H58" s="177"/>
      <c r="I58" s="177"/>
      <c r="J58" s="178">
        <f>SUM(J43:J57)</f>
        <v>0</v>
      </c>
    </row>
    <row r="59" spans="1:10">
      <c r="A59" s="109"/>
      <c r="B59" s="109"/>
      <c r="C59" s="109"/>
      <c r="D59" s="109"/>
      <c r="E59" s="109"/>
      <c r="F59" s="109"/>
      <c r="G59" s="110"/>
      <c r="H59" s="109"/>
      <c r="I59" s="110"/>
      <c r="J59" s="111"/>
    </row>
    <row r="60" spans="1:10">
      <c r="A60" s="109"/>
      <c r="B60" s="109"/>
      <c r="C60" s="109"/>
      <c r="D60" s="109"/>
      <c r="E60" s="109"/>
      <c r="F60" s="109"/>
      <c r="G60" s="110"/>
      <c r="H60" s="109"/>
      <c r="I60" s="110"/>
      <c r="J60" s="111"/>
    </row>
    <row r="61" spans="1:10">
      <c r="A61" s="109"/>
      <c r="B61" s="109"/>
      <c r="C61" s="109"/>
      <c r="D61" s="109"/>
      <c r="E61" s="109"/>
      <c r="F61" s="109"/>
      <c r="G61" s="110"/>
      <c r="H61" s="109"/>
      <c r="I61" s="110"/>
      <c r="J61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6">
    <mergeCell ref="C54:I54"/>
    <mergeCell ref="C55:I55"/>
    <mergeCell ref="C56:I56"/>
    <mergeCell ref="C57:I57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2016071</v>
      </c>
      <c r="C1" s="31" t="str">
        <f>Stavba!NazevStavby</f>
        <v>BD Brno, Botanická 23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2016071</v>
      </c>
      <c r="C1" s="31" t="str">
        <f>Stavba!NazevStavby</f>
        <v>BD Brno, Botanická 23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86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93" t="str">
        <f>C2</f>
        <v>Modernizace výtahu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87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88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89</v>
      </c>
      <c r="B17" s="192"/>
      <c r="C17" s="193"/>
      <c r="D17" s="193"/>
      <c r="E17" s="193"/>
      <c r="F17" s="193"/>
      <c r="G17" s="194"/>
      <c r="H17" s="195" t="s">
        <v>90</v>
      </c>
      <c r="I17" s="32"/>
      <c r="J17" s="32"/>
    </row>
    <row r="18" spans="1:55" ht="12.75" customHeight="1">
      <c r="A18" s="189" t="s">
        <v>43</v>
      </c>
      <c r="B18" s="187" t="s">
        <v>44</v>
      </c>
      <c r="C18" s="186"/>
      <c r="D18" s="186"/>
      <c r="E18" s="186"/>
      <c r="F18" s="186"/>
      <c r="G18" s="188"/>
      <c r="H18" s="190">
        <f>'1 1 Pol'!G84</f>
        <v>0</v>
      </c>
      <c r="I18" s="32"/>
      <c r="J18" s="32"/>
      <c r="O18">
        <f>'1 1 Pol'!AN85</f>
        <v>0</v>
      </c>
      <c r="P18">
        <f>'1 1 Pol'!AO85</f>
        <v>0</v>
      </c>
    </row>
    <row r="19" spans="1:55" ht="12.75" customHeight="1" thickBot="1">
      <c r="A19" s="196"/>
      <c r="B19" s="197" t="s">
        <v>91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92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214</v>
      </c>
      <c r="B28" s="182"/>
      <c r="C28" s="182"/>
      <c r="D28" s="248" t="s">
        <v>43</v>
      </c>
      <c r="E28" s="320" t="s">
        <v>44</v>
      </c>
      <c r="F28" s="320"/>
      <c r="G28" s="320"/>
      <c r="H28" s="320"/>
      <c r="I28" s="32"/>
      <c r="J28" s="32"/>
      <c r="BC28" s="319" t="str">
        <f>E28</f>
        <v>Modernizace výtahu</v>
      </c>
    </row>
    <row r="29" spans="1:55" ht="12.75" customHeight="1">
      <c r="A29" s="191" t="s">
        <v>215</v>
      </c>
      <c r="B29" s="192"/>
      <c r="C29" s="193"/>
      <c r="D29" s="193"/>
      <c r="E29" s="193"/>
      <c r="F29" s="193"/>
      <c r="G29" s="194"/>
      <c r="H29" s="195" t="s">
        <v>90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21">
        <f>'1 1 Pol'!F14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21">
        <f>'1 1 Pol'!F8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21">
        <f>'1 1 Pol'!F11+'1 1 Pol'!F22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21">
        <f>'1 1 Pol'!F25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21">
        <f>'1 1 Pol'!F28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21">
        <f>'1 1 Pol'!F32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21">
        <f>'1 1 Pol'!F34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21">
        <f>'1 1 Pol'!F36</f>
        <v>0</v>
      </c>
      <c r="I37" s="32"/>
      <c r="J37" s="32"/>
    </row>
    <row r="38" spans="1:10" ht="12.75" customHeight="1">
      <c r="A38" s="189" t="s">
        <v>71</v>
      </c>
      <c r="B38" s="187" t="s">
        <v>72</v>
      </c>
      <c r="C38" s="186"/>
      <c r="D38" s="186"/>
      <c r="E38" s="186"/>
      <c r="F38" s="186"/>
      <c r="G38" s="188"/>
      <c r="H38" s="321">
        <f>'1 1 Pol'!F45</f>
        <v>0</v>
      </c>
      <c r="I38" s="32"/>
      <c r="J38" s="32"/>
    </row>
    <row r="39" spans="1:10" ht="12.75" customHeight="1">
      <c r="A39" s="189" t="s">
        <v>73</v>
      </c>
      <c r="B39" s="187" t="s">
        <v>74</v>
      </c>
      <c r="C39" s="186"/>
      <c r="D39" s="186"/>
      <c r="E39" s="186"/>
      <c r="F39" s="186"/>
      <c r="G39" s="188"/>
      <c r="H39" s="321">
        <f>'1 1 Pol'!F48</f>
        <v>0</v>
      </c>
      <c r="I39" s="32"/>
      <c r="J39" s="32"/>
    </row>
    <row r="40" spans="1:10" ht="12.75" customHeight="1">
      <c r="A40" s="189" t="s">
        <v>75</v>
      </c>
      <c r="B40" s="187" t="s">
        <v>76</v>
      </c>
      <c r="C40" s="186"/>
      <c r="D40" s="186"/>
      <c r="E40" s="186"/>
      <c r="F40" s="186"/>
      <c r="G40" s="188"/>
      <c r="H40" s="321">
        <f>'1 1 Pol'!F56</f>
        <v>0</v>
      </c>
      <c r="I40" s="32"/>
      <c r="J40" s="32"/>
    </row>
    <row r="41" spans="1:10" ht="12.75" customHeight="1">
      <c r="A41" s="189" t="s">
        <v>77</v>
      </c>
      <c r="B41" s="187" t="s">
        <v>78</v>
      </c>
      <c r="C41" s="186"/>
      <c r="D41" s="186"/>
      <c r="E41" s="186"/>
      <c r="F41" s="186"/>
      <c r="G41" s="188"/>
      <c r="H41" s="321">
        <f>'1 1 Pol'!F59</f>
        <v>0</v>
      </c>
      <c r="I41" s="32"/>
      <c r="J41" s="32"/>
    </row>
    <row r="42" spans="1:10" ht="12.75" customHeight="1">
      <c r="A42" s="189" t="s">
        <v>79</v>
      </c>
      <c r="B42" s="187" t="s">
        <v>80</v>
      </c>
      <c r="C42" s="186"/>
      <c r="D42" s="186"/>
      <c r="E42" s="186"/>
      <c r="F42" s="186"/>
      <c r="G42" s="188"/>
      <c r="H42" s="321">
        <f>'1 1 Pol'!F64</f>
        <v>0</v>
      </c>
      <c r="I42" s="32"/>
      <c r="J42" s="32"/>
    </row>
    <row r="43" spans="1:10" ht="12.75" customHeight="1">
      <c r="A43" s="189" t="s">
        <v>81</v>
      </c>
      <c r="B43" s="187" t="s">
        <v>82</v>
      </c>
      <c r="C43" s="186"/>
      <c r="D43" s="186"/>
      <c r="E43" s="186"/>
      <c r="F43" s="186"/>
      <c r="G43" s="188"/>
      <c r="H43" s="321">
        <f>'1 1 Pol'!F68</f>
        <v>0</v>
      </c>
      <c r="I43" s="32"/>
      <c r="J43" s="32"/>
    </row>
    <row r="44" spans="1:10" ht="12.75" customHeight="1">
      <c r="A44" s="189" t="s">
        <v>83</v>
      </c>
      <c r="B44" s="187" t="s">
        <v>84</v>
      </c>
      <c r="C44" s="186"/>
      <c r="D44" s="186"/>
      <c r="E44" s="186"/>
      <c r="F44" s="186"/>
      <c r="G44" s="188"/>
      <c r="H44" s="321">
        <f>'1 1 Pol'!F78</f>
        <v>0</v>
      </c>
      <c r="I44" s="32"/>
      <c r="J44" s="32"/>
    </row>
    <row r="45" spans="1:10" ht="12.75" customHeight="1" thickBot="1">
      <c r="A45" s="196"/>
      <c r="B45" s="197" t="s">
        <v>216</v>
      </c>
      <c r="C45" s="198"/>
      <c r="D45" s="199" t="str">
        <f>D28</f>
        <v>1</v>
      </c>
      <c r="E45" s="198"/>
      <c r="F45" s="198"/>
      <c r="G45" s="200"/>
      <c r="H45" s="322">
        <f>SUM(H30:H44)</f>
        <v>0</v>
      </c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93</v>
      </c>
      <c r="B1" s="222"/>
      <c r="C1" s="250"/>
      <c r="D1" s="222"/>
      <c r="E1" s="222"/>
      <c r="F1" s="222"/>
      <c r="G1" s="222"/>
      <c r="AC1" t="s">
        <v>96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86</v>
      </c>
    </row>
    <row r="4" spans="1:60" ht="13.5" thickBot="1">
      <c r="A4" s="234" t="s">
        <v>31</v>
      </c>
      <c r="B4" s="235" t="s">
        <v>43</v>
      </c>
      <c r="C4" s="253" t="s">
        <v>44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1" t="s">
        <v>94</v>
      </c>
      <c r="I6" s="257" t="s">
        <v>95</v>
      </c>
      <c r="J6" s="54"/>
    </row>
    <row r="7" spans="1:60">
      <c r="A7" s="302"/>
      <c r="B7" s="303" t="s">
        <v>97</v>
      </c>
      <c r="C7" s="304" t="s">
        <v>98</v>
      </c>
      <c r="D7" s="305"/>
      <c r="E7" s="306"/>
      <c r="F7" s="307"/>
      <c r="G7" s="307"/>
      <c r="H7" s="308"/>
      <c r="I7" s="309"/>
    </row>
    <row r="8" spans="1:60">
      <c r="A8" s="293" t="s">
        <v>99</v>
      </c>
      <c r="B8" s="258" t="s">
        <v>57</v>
      </c>
      <c r="C8" s="282" t="s">
        <v>58</v>
      </c>
      <c r="D8" s="261"/>
      <c r="E8" s="265"/>
      <c r="F8" s="270">
        <f>SUM(G9:G10)</f>
        <v>0</v>
      </c>
      <c r="G8" s="271"/>
      <c r="H8" s="272"/>
      <c r="I8" s="299"/>
      <c r="AE8" t="s">
        <v>100</v>
      </c>
    </row>
    <row r="9" spans="1:60" outlineLevel="1">
      <c r="A9" s="294">
        <v>1</v>
      </c>
      <c r="B9" s="259" t="s">
        <v>101</v>
      </c>
      <c r="C9" s="283" t="s">
        <v>102</v>
      </c>
      <c r="D9" s="262" t="s">
        <v>103</v>
      </c>
      <c r="E9" s="266">
        <v>20.9</v>
      </c>
      <c r="F9" s="273"/>
      <c r="G9" s="274">
        <f>ROUND(E9*F9,2)</f>
        <v>0</v>
      </c>
      <c r="H9" s="275"/>
      <c r="I9" s="300" t="s">
        <v>104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105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5"/>
      <c r="B10" s="260"/>
      <c r="C10" s="284" t="s">
        <v>106</v>
      </c>
      <c r="D10" s="263"/>
      <c r="E10" s="267">
        <v>20.9</v>
      </c>
      <c r="F10" s="274"/>
      <c r="G10" s="274"/>
      <c r="H10" s="275"/>
      <c r="I10" s="300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>
      <c r="A11" s="293" t="s">
        <v>99</v>
      </c>
      <c r="B11" s="258" t="s">
        <v>59</v>
      </c>
      <c r="C11" s="282" t="s">
        <v>60</v>
      </c>
      <c r="D11" s="261"/>
      <c r="E11" s="265"/>
      <c r="F11" s="276">
        <f>SUM(G12:G13)</f>
        <v>0</v>
      </c>
      <c r="G11" s="277"/>
      <c r="H11" s="272"/>
      <c r="I11" s="299"/>
      <c r="AE11" t="s">
        <v>100</v>
      </c>
    </row>
    <row r="12" spans="1:60" outlineLevel="1">
      <c r="A12" s="294">
        <v>2</v>
      </c>
      <c r="B12" s="259" t="s">
        <v>107</v>
      </c>
      <c r="C12" s="283" t="s">
        <v>108</v>
      </c>
      <c r="D12" s="262" t="s">
        <v>109</v>
      </c>
      <c r="E12" s="266">
        <v>7</v>
      </c>
      <c r="F12" s="273"/>
      <c r="G12" s="274">
        <f>ROUND(E12*F12,2)</f>
        <v>0</v>
      </c>
      <c r="H12" s="275"/>
      <c r="I12" s="300" t="s">
        <v>104</v>
      </c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105</v>
      </c>
      <c r="AF12" s="244">
        <v>1</v>
      </c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>
      <c r="A13" s="295"/>
      <c r="B13" s="260"/>
      <c r="C13" s="284" t="s">
        <v>110</v>
      </c>
      <c r="D13" s="263"/>
      <c r="E13" s="267">
        <v>7</v>
      </c>
      <c r="F13" s="274"/>
      <c r="G13" s="274"/>
      <c r="H13" s="275"/>
      <c r="I13" s="300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>
      <c r="A14" s="293" t="s">
        <v>99</v>
      </c>
      <c r="B14" s="258" t="s">
        <v>55</v>
      </c>
      <c r="C14" s="282" t="s">
        <v>56</v>
      </c>
      <c r="D14" s="261"/>
      <c r="E14" s="265"/>
      <c r="F14" s="276">
        <f>SUM(G15:G21)</f>
        <v>0</v>
      </c>
      <c r="G14" s="277"/>
      <c r="H14" s="272"/>
      <c r="I14" s="299"/>
      <c r="AE14" t="s">
        <v>100</v>
      </c>
    </row>
    <row r="15" spans="1:60" outlineLevel="1">
      <c r="A15" s="294">
        <v>3</v>
      </c>
      <c r="B15" s="259" t="s">
        <v>111</v>
      </c>
      <c r="C15" s="283" t="s">
        <v>112</v>
      </c>
      <c r="D15" s="262" t="s">
        <v>113</v>
      </c>
      <c r="E15" s="266">
        <v>1</v>
      </c>
      <c r="F15" s="273"/>
      <c r="G15" s="274">
        <f>ROUND(E15*F15,2)</f>
        <v>0</v>
      </c>
      <c r="H15" s="275"/>
      <c r="I15" s="300" t="s">
        <v>104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105</v>
      </c>
      <c r="AF15" s="244">
        <v>3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5"/>
      <c r="B16" s="260"/>
      <c r="C16" s="285" t="s">
        <v>114</v>
      </c>
      <c r="D16" s="264"/>
      <c r="E16" s="268"/>
      <c r="F16" s="278"/>
      <c r="G16" s="279"/>
      <c r="H16" s="275"/>
      <c r="I16" s="300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9" t="str">
        <f>C16</f>
        <v>V každém podlaží bude vyvedena odbočka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4">
        <v>4</v>
      </c>
      <c r="B17" s="259" t="s">
        <v>115</v>
      </c>
      <c r="C17" s="283" t="s">
        <v>116</v>
      </c>
      <c r="D17" s="262" t="s">
        <v>113</v>
      </c>
      <c r="E17" s="266">
        <v>1</v>
      </c>
      <c r="F17" s="273"/>
      <c r="G17" s="274">
        <f>ROUND(E17*F17,2)</f>
        <v>0</v>
      </c>
      <c r="H17" s="275"/>
      <c r="I17" s="300" t="s">
        <v>104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105</v>
      </c>
      <c r="AF17" s="244">
        <v>3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ht="22.5" outlineLevel="1">
      <c r="A18" s="294">
        <v>5</v>
      </c>
      <c r="B18" s="259" t="s">
        <v>115</v>
      </c>
      <c r="C18" s="283" t="s">
        <v>117</v>
      </c>
      <c r="D18" s="262" t="s">
        <v>118</v>
      </c>
      <c r="E18" s="266">
        <v>1</v>
      </c>
      <c r="F18" s="273"/>
      <c r="G18" s="274">
        <f>ROUND(E18*F18,2)</f>
        <v>0</v>
      </c>
      <c r="H18" s="275"/>
      <c r="I18" s="300" t="s">
        <v>104</v>
      </c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105</v>
      </c>
      <c r="AF18" s="244">
        <v>12</v>
      </c>
      <c r="AG18" s="244"/>
      <c r="AH18" s="244"/>
      <c r="AI18" s="244"/>
      <c r="AJ18" s="244"/>
      <c r="AK18" s="244"/>
      <c r="AL18" s="244"/>
      <c r="AM18" s="244">
        <v>15</v>
      </c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4">
        <v>6</v>
      </c>
      <c r="B19" s="259" t="s">
        <v>119</v>
      </c>
      <c r="C19" s="283" t="s">
        <v>120</v>
      </c>
      <c r="D19" s="262" t="s">
        <v>113</v>
      </c>
      <c r="E19" s="266">
        <v>1</v>
      </c>
      <c r="F19" s="273"/>
      <c r="G19" s="274">
        <f>ROUND(E19*F19,2)</f>
        <v>0</v>
      </c>
      <c r="H19" s="275"/>
      <c r="I19" s="300" t="s">
        <v>104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105</v>
      </c>
      <c r="AF19" s="244">
        <v>3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4">
        <v>7</v>
      </c>
      <c r="B20" s="259" t="s">
        <v>111</v>
      </c>
      <c r="C20" s="283" t="s">
        <v>121</v>
      </c>
      <c r="D20" s="262" t="s">
        <v>118</v>
      </c>
      <c r="E20" s="266">
        <v>1</v>
      </c>
      <c r="F20" s="273"/>
      <c r="G20" s="274">
        <f>ROUND(E20*F20,2)</f>
        <v>0</v>
      </c>
      <c r="H20" s="275"/>
      <c r="I20" s="300" t="s">
        <v>104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105</v>
      </c>
      <c r="AF20" s="244">
        <v>12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4">
        <v>8</v>
      </c>
      <c r="B21" s="259" t="s">
        <v>122</v>
      </c>
      <c r="C21" s="283" t="s">
        <v>123</v>
      </c>
      <c r="D21" s="262" t="s">
        <v>113</v>
      </c>
      <c r="E21" s="266">
        <v>1</v>
      </c>
      <c r="F21" s="273"/>
      <c r="G21" s="274">
        <f>ROUND(E21*F21,2)</f>
        <v>0</v>
      </c>
      <c r="H21" s="275"/>
      <c r="I21" s="300" t="s">
        <v>104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105</v>
      </c>
      <c r="AF21" s="244">
        <v>3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>
      <c r="A22" s="293" t="s">
        <v>99</v>
      </c>
      <c r="B22" s="258" t="s">
        <v>59</v>
      </c>
      <c r="C22" s="282" t="s">
        <v>60</v>
      </c>
      <c r="D22" s="261"/>
      <c r="E22" s="265"/>
      <c r="F22" s="276">
        <f>SUM(G23:G24)</f>
        <v>0</v>
      </c>
      <c r="G22" s="277"/>
      <c r="H22" s="272"/>
      <c r="I22" s="299"/>
      <c r="AE22" t="s">
        <v>100</v>
      </c>
    </row>
    <row r="23" spans="1:60" outlineLevel="1">
      <c r="A23" s="294">
        <v>9</v>
      </c>
      <c r="B23" s="259" t="s">
        <v>124</v>
      </c>
      <c r="C23" s="283" t="s">
        <v>125</v>
      </c>
      <c r="D23" s="262" t="s">
        <v>109</v>
      </c>
      <c r="E23" s="266">
        <v>1</v>
      </c>
      <c r="F23" s="273"/>
      <c r="G23" s="274">
        <f>ROUND(E23*F23,2)</f>
        <v>0</v>
      </c>
      <c r="H23" s="275"/>
      <c r="I23" s="300" t="s">
        <v>104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105</v>
      </c>
      <c r="AF23" s="244">
        <v>1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5"/>
      <c r="B24" s="260"/>
      <c r="C24" s="284" t="s">
        <v>126</v>
      </c>
      <c r="D24" s="263"/>
      <c r="E24" s="267">
        <v>1</v>
      </c>
      <c r="F24" s="274"/>
      <c r="G24" s="274"/>
      <c r="H24" s="275"/>
      <c r="I24" s="300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>
      <c r="A25" s="293" t="s">
        <v>99</v>
      </c>
      <c r="B25" s="258" t="s">
        <v>61</v>
      </c>
      <c r="C25" s="282" t="s">
        <v>62</v>
      </c>
      <c r="D25" s="261"/>
      <c r="E25" s="265"/>
      <c r="F25" s="276">
        <f>SUM(G26:G27)</f>
        <v>0</v>
      </c>
      <c r="G25" s="277"/>
      <c r="H25" s="272"/>
      <c r="I25" s="299"/>
      <c r="AE25" t="s">
        <v>100</v>
      </c>
    </row>
    <row r="26" spans="1:60" outlineLevel="1">
      <c r="A26" s="294">
        <v>10</v>
      </c>
      <c r="B26" s="259" t="s">
        <v>127</v>
      </c>
      <c r="C26" s="283" t="s">
        <v>128</v>
      </c>
      <c r="D26" s="262" t="s">
        <v>103</v>
      </c>
      <c r="E26" s="266">
        <v>20.8</v>
      </c>
      <c r="F26" s="273"/>
      <c r="G26" s="274">
        <f>ROUND(E26*F26,2)</f>
        <v>0</v>
      </c>
      <c r="H26" s="275"/>
      <c r="I26" s="300" t="s">
        <v>104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105</v>
      </c>
      <c r="AF26" s="244">
        <v>1</v>
      </c>
      <c r="AG26" s="244"/>
      <c r="AH26" s="244"/>
      <c r="AI26" s="244"/>
      <c r="AJ26" s="244"/>
      <c r="AK26" s="244"/>
      <c r="AL26" s="244"/>
      <c r="AM26" s="244">
        <v>15</v>
      </c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95"/>
      <c r="B27" s="260"/>
      <c r="C27" s="284" t="s">
        <v>129</v>
      </c>
      <c r="D27" s="263"/>
      <c r="E27" s="267">
        <v>20.8</v>
      </c>
      <c r="F27" s="274"/>
      <c r="G27" s="274"/>
      <c r="H27" s="275"/>
      <c r="I27" s="300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>
      <c r="A28" s="293" t="s">
        <v>99</v>
      </c>
      <c r="B28" s="258" t="s">
        <v>63</v>
      </c>
      <c r="C28" s="282" t="s">
        <v>64</v>
      </c>
      <c r="D28" s="261"/>
      <c r="E28" s="265"/>
      <c r="F28" s="276">
        <f>SUM(G29:G31)</f>
        <v>0</v>
      </c>
      <c r="G28" s="277"/>
      <c r="H28" s="272"/>
      <c r="I28" s="299"/>
      <c r="AE28" t="s">
        <v>100</v>
      </c>
    </row>
    <row r="29" spans="1:60" outlineLevel="1">
      <c r="A29" s="294">
        <v>11</v>
      </c>
      <c r="B29" s="259" t="s">
        <v>130</v>
      </c>
      <c r="C29" s="283" t="s">
        <v>131</v>
      </c>
      <c r="D29" s="262" t="s">
        <v>113</v>
      </c>
      <c r="E29" s="266">
        <v>1</v>
      </c>
      <c r="F29" s="273"/>
      <c r="G29" s="274">
        <f>ROUND(E29*F29,2)</f>
        <v>0</v>
      </c>
      <c r="H29" s="275"/>
      <c r="I29" s="300" t="s">
        <v>104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105</v>
      </c>
      <c r="AF29" s="244">
        <v>1</v>
      </c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94">
        <v>12</v>
      </c>
      <c r="B30" s="259" t="s">
        <v>132</v>
      </c>
      <c r="C30" s="283" t="s">
        <v>133</v>
      </c>
      <c r="D30" s="262" t="s">
        <v>113</v>
      </c>
      <c r="E30" s="266">
        <v>1</v>
      </c>
      <c r="F30" s="273"/>
      <c r="G30" s="274">
        <f>ROUND(E30*F30,2)</f>
        <v>0</v>
      </c>
      <c r="H30" s="275"/>
      <c r="I30" s="300" t="s">
        <v>104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105</v>
      </c>
      <c r="AF30" s="244">
        <v>3</v>
      </c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4">
        <v>13</v>
      </c>
      <c r="B31" s="259" t="s">
        <v>134</v>
      </c>
      <c r="C31" s="283" t="s">
        <v>135</v>
      </c>
      <c r="D31" s="262" t="s">
        <v>113</v>
      </c>
      <c r="E31" s="266">
        <v>1</v>
      </c>
      <c r="F31" s="273"/>
      <c r="G31" s="274">
        <f>ROUND(E31*F31,2)</f>
        <v>0</v>
      </c>
      <c r="H31" s="275"/>
      <c r="I31" s="300" t="s">
        <v>104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105</v>
      </c>
      <c r="AF31" s="244">
        <v>3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>
      <c r="A32" s="293" t="s">
        <v>99</v>
      </c>
      <c r="B32" s="258" t="s">
        <v>65</v>
      </c>
      <c r="C32" s="282" t="s">
        <v>66</v>
      </c>
      <c r="D32" s="261"/>
      <c r="E32" s="265"/>
      <c r="F32" s="276">
        <f>SUM(G33:G33)</f>
        <v>0</v>
      </c>
      <c r="G32" s="277"/>
      <c r="H32" s="272"/>
      <c r="I32" s="299"/>
      <c r="AE32" t="s">
        <v>100</v>
      </c>
    </row>
    <row r="33" spans="1:60" outlineLevel="1">
      <c r="A33" s="294">
        <v>14</v>
      </c>
      <c r="B33" s="259" t="s">
        <v>136</v>
      </c>
      <c r="C33" s="283" t="s">
        <v>137</v>
      </c>
      <c r="D33" s="262" t="s">
        <v>103</v>
      </c>
      <c r="E33" s="266">
        <v>20.9</v>
      </c>
      <c r="F33" s="273"/>
      <c r="G33" s="274">
        <f>ROUND(E33*F33,2)</f>
        <v>0</v>
      </c>
      <c r="H33" s="275"/>
      <c r="I33" s="300" t="s">
        <v>104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105</v>
      </c>
      <c r="AF33" s="244">
        <v>1</v>
      </c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>
      <c r="A34" s="293" t="s">
        <v>99</v>
      </c>
      <c r="B34" s="258" t="s">
        <v>67</v>
      </c>
      <c r="C34" s="282" t="s">
        <v>68</v>
      </c>
      <c r="D34" s="261"/>
      <c r="E34" s="265"/>
      <c r="F34" s="276">
        <f>SUM(G35:G35)</f>
        <v>0</v>
      </c>
      <c r="G34" s="277"/>
      <c r="H34" s="272"/>
      <c r="I34" s="299"/>
      <c r="AE34" t="s">
        <v>100</v>
      </c>
    </row>
    <row r="35" spans="1:60" outlineLevel="1">
      <c r="A35" s="294">
        <v>15</v>
      </c>
      <c r="B35" s="259" t="s">
        <v>138</v>
      </c>
      <c r="C35" s="283" t="s">
        <v>139</v>
      </c>
      <c r="D35" s="262" t="s">
        <v>140</v>
      </c>
      <c r="E35" s="266">
        <v>2.1476299999999999</v>
      </c>
      <c r="F35" s="273"/>
      <c r="G35" s="274">
        <f>ROUND(E35*F35,2)</f>
        <v>0</v>
      </c>
      <c r="H35" s="275"/>
      <c r="I35" s="300" t="s">
        <v>104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105</v>
      </c>
      <c r="AF35" s="244">
        <v>7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>
      <c r="A36" s="293" t="s">
        <v>99</v>
      </c>
      <c r="B36" s="258" t="s">
        <v>69</v>
      </c>
      <c r="C36" s="282" t="s">
        <v>70</v>
      </c>
      <c r="D36" s="261"/>
      <c r="E36" s="265"/>
      <c r="F36" s="276">
        <f>SUM(G37:G44)</f>
        <v>0</v>
      </c>
      <c r="G36" s="277"/>
      <c r="H36" s="272"/>
      <c r="I36" s="299"/>
      <c r="AE36" t="s">
        <v>100</v>
      </c>
    </row>
    <row r="37" spans="1:60" outlineLevel="1">
      <c r="A37" s="294">
        <v>16</v>
      </c>
      <c r="B37" s="259" t="s">
        <v>141</v>
      </c>
      <c r="C37" s="283" t="s">
        <v>142</v>
      </c>
      <c r="D37" s="262" t="s">
        <v>103</v>
      </c>
      <c r="E37" s="266">
        <v>60.979840000000003</v>
      </c>
      <c r="F37" s="273"/>
      <c r="G37" s="274">
        <f>ROUND(E37*F37,2)</f>
        <v>0</v>
      </c>
      <c r="H37" s="275"/>
      <c r="I37" s="300" t="s">
        <v>104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105</v>
      </c>
      <c r="AF37" s="244">
        <v>1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95"/>
      <c r="B38" s="260"/>
      <c r="C38" s="284" t="s">
        <v>143</v>
      </c>
      <c r="D38" s="263"/>
      <c r="E38" s="267">
        <v>60.98</v>
      </c>
      <c r="F38" s="274"/>
      <c r="G38" s="274"/>
      <c r="H38" s="275"/>
      <c r="I38" s="300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4">
        <v>17</v>
      </c>
      <c r="B39" s="259" t="s">
        <v>144</v>
      </c>
      <c r="C39" s="283" t="s">
        <v>145</v>
      </c>
      <c r="D39" s="262" t="s">
        <v>103</v>
      </c>
      <c r="E39" s="266">
        <v>60.979840000000003</v>
      </c>
      <c r="F39" s="273"/>
      <c r="G39" s="274">
        <f>ROUND(E39*F39,2)</f>
        <v>0</v>
      </c>
      <c r="H39" s="275"/>
      <c r="I39" s="300" t="s">
        <v>104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105</v>
      </c>
      <c r="AF39" s="244">
        <v>1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5"/>
      <c r="B40" s="260"/>
      <c r="C40" s="284" t="s">
        <v>143</v>
      </c>
      <c r="D40" s="263"/>
      <c r="E40" s="267">
        <v>60.98</v>
      </c>
      <c r="F40" s="274"/>
      <c r="G40" s="274"/>
      <c r="H40" s="275"/>
      <c r="I40" s="300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4">
        <v>18</v>
      </c>
      <c r="B41" s="259" t="s">
        <v>146</v>
      </c>
      <c r="C41" s="283" t="s">
        <v>147</v>
      </c>
      <c r="D41" s="262" t="s">
        <v>148</v>
      </c>
      <c r="E41" s="266">
        <v>745.8</v>
      </c>
      <c r="F41" s="273"/>
      <c r="G41" s="274">
        <f>ROUND(E41*F41,2)</f>
        <v>0</v>
      </c>
      <c r="H41" s="275"/>
      <c r="I41" s="300" t="s">
        <v>104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105</v>
      </c>
      <c r="AF41" s="244">
        <v>1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5"/>
      <c r="B42" s="260"/>
      <c r="C42" s="284" t="s">
        <v>149</v>
      </c>
      <c r="D42" s="263"/>
      <c r="E42" s="267">
        <v>745.8</v>
      </c>
      <c r="F42" s="274"/>
      <c r="G42" s="274"/>
      <c r="H42" s="275"/>
      <c r="I42" s="300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4">
        <v>19</v>
      </c>
      <c r="B43" s="259" t="s">
        <v>150</v>
      </c>
      <c r="C43" s="283" t="s">
        <v>151</v>
      </c>
      <c r="D43" s="262" t="s">
        <v>148</v>
      </c>
      <c r="E43" s="266">
        <v>1245.2</v>
      </c>
      <c r="F43" s="273"/>
      <c r="G43" s="274">
        <f>ROUND(E43*F43,2)</f>
        <v>0</v>
      </c>
      <c r="H43" s="275"/>
      <c r="I43" s="300" t="s">
        <v>104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105</v>
      </c>
      <c r="AF43" s="244">
        <v>1</v>
      </c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5">
        <v>20</v>
      </c>
      <c r="B44" s="260" t="s">
        <v>152</v>
      </c>
      <c r="C44" s="283" t="s">
        <v>153</v>
      </c>
      <c r="D44" s="262" t="s">
        <v>48</v>
      </c>
      <c r="E44" s="269"/>
      <c r="F44" s="273"/>
      <c r="G44" s="274">
        <f>ROUND(E44*F44,2)</f>
        <v>0</v>
      </c>
      <c r="H44" s="275"/>
      <c r="I44" s="300" t="s">
        <v>104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105</v>
      </c>
      <c r="AF44" s="244">
        <v>7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>
      <c r="A45" s="293" t="s">
        <v>99</v>
      </c>
      <c r="B45" s="258" t="s">
        <v>71</v>
      </c>
      <c r="C45" s="282" t="s">
        <v>72</v>
      </c>
      <c r="D45" s="261"/>
      <c r="E45" s="265"/>
      <c r="F45" s="276">
        <f>SUM(G46:G47)</f>
        <v>0</v>
      </c>
      <c r="G45" s="277"/>
      <c r="H45" s="272"/>
      <c r="I45" s="299"/>
      <c r="AE45" t="s">
        <v>100</v>
      </c>
    </row>
    <row r="46" spans="1:60" outlineLevel="1">
      <c r="A46" s="294">
        <v>21</v>
      </c>
      <c r="B46" s="259" t="s">
        <v>154</v>
      </c>
      <c r="C46" s="283" t="s">
        <v>155</v>
      </c>
      <c r="D46" s="262" t="s">
        <v>103</v>
      </c>
      <c r="E46" s="266">
        <v>95.85</v>
      </c>
      <c r="F46" s="273"/>
      <c r="G46" s="274">
        <f>ROUND(E46*F46,2)</f>
        <v>0</v>
      </c>
      <c r="H46" s="275"/>
      <c r="I46" s="300" t="s">
        <v>104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105</v>
      </c>
      <c r="AF46" s="244">
        <v>2</v>
      </c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5"/>
      <c r="B47" s="260"/>
      <c r="C47" s="284" t="s">
        <v>156</v>
      </c>
      <c r="D47" s="263"/>
      <c r="E47" s="267">
        <v>95.85</v>
      </c>
      <c r="F47" s="274"/>
      <c r="G47" s="274"/>
      <c r="H47" s="275"/>
      <c r="I47" s="300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>
      <c r="A48" s="293" t="s">
        <v>99</v>
      </c>
      <c r="B48" s="258" t="s">
        <v>73</v>
      </c>
      <c r="C48" s="282" t="s">
        <v>74</v>
      </c>
      <c r="D48" s="261"/>
      <c r="E48" s="265"/>
      <c r="F48" s="276">
        <f>SUM(G49:G55)</f>
        <v>0</v>
      </c>
      <c r="G48" s="277"/>
      <c r="H48" s="272"/>
      <c r="I48" s="299"/>
      <c r="AE48" t="s">
        <v>100</v>
      </c>
    </row>
    <row r="49" spans="1:60" outlineLevel="1">
      <c r="A49" s="294">
        <v>22</v>
      </c>
      <c r="B49" s="259" t="s">
        <v>157</v>
      </c>
      <c r="C49" s="283" t="s">
        <v>158</v>
      </c>
      <c r="D49" s="262" t="s">
        <v>103</v>
      </c>
      <c r="E49" s="266">
        <v>714.24509</v>
      </c>
      <c r="F49" s="273"/>
      <c r="G49" s="274">
        <f>ROUND(E49*F49,2)</f>
        <v>0</v>
      </c>
      <c r="H49" s="275"/>
      <c r="I49" s="300" t="s">
        <v>104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105</v>
      </c>
      <c r="AF49" s="244">
        <v>2</v>
      </c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5"/>
      <c r="B50" s="260"/>
      <c r="C50" s="284" t="s">
        <v>159</v>
      </c>
      <c r="D50" s="263"/>
      <c r="E50" s="267">
        <v>107.6</v>
      </c>
      <c r="F50" s="274"/>
      <c r="G50" s="274"/>
      <c r="H50" s="275"/>
      <c r="I50" s="300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5"/>
      <c r="B51" s="260"/>
      <c r="C51" s="284" t="s">
        <v>160</v>
      </c>
      <c r="D51" s="263"/>
      <c r="E51" s="267">
        <v>348.65</v>
      </c>
      <c r="F51" s="274"/>
      <c r="G51" s="274"/>
      <c r="H51" s="275"/>
      <c r="I51" s="300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5"/>
      <c r="B52" s="260"/>
      <c r="C52" s="284" t="s">
        <v>161</v>
      </c>
      <c r="D52" s="263"/>
      <c r="E52" s="267">
        <v>162.36000000000001</v>
      </c>
      <c r="F52" s="274"/>
      <c r="G52" s="274"/>
      <c r="H52" s="275"/>
      <c r="I52" s="300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95"/>
      <c r="B53" s="260"/>
      <c r="C53" s="284" t="s">
        <v>162</v>
      </c>
      <c r="D53" s="263"/>
      <c r="E53" s="267">
        <v>70.59</v>
      </c>
      <c r="F53" s="274"/>
      <c r="G53" s="274"/>
      <c r="H53" s="275"/>
      <c r="I53" s="300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5"/>
      <c r="B54" s="260"/>
      <c r="C54" s="284" t="s">
        <v>163</v>
      </c>
      <c r="D54" s="263"/>
      <c r="E54" s="267">
        <v>25.04</v>
      </c>
      <c r="F54" s="274"/>
      <c r="G54" s="274"/>
      <c r="H54" s="275"/>
      <c r="I54" s="300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4">
        <v>23</v>
      </c>
      <c r="B55" s="259" t="s">
        <v>164</v>
      </c>
      <c r="C55" s="283" t="s">
        <v>165</v>
      </c>
      <c r="D55" s="262" t="s">
        <v>103</v>
      </c>
      <c r="E55" s="266">
        <v>714.24509</v>
      </c>
      <c r="F55" s="273"/>
      <c r="G55" s="274">
        <f>ROUND(E55*F55,2)</f>
        <v>0</v>
      </c>
      <c r="H55" s="275"/>
      <c r="I55" s="300" t="s">
        <v>104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105</v>
      </c>
      <c r="AF55" s="244">
        <v>2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>
      <c r="A56" s="293" t="s">
        <v>99</v>
      </c>
      <c r="B56" s="258" t="s">
        <v>75</v>
      </c>
      <c r="C56" s="282" t="s">
        <v>76</v>
      </c>
      <c r="D56" s="261"/>
      <c r="E56" s="265"/>
      <c r="F56" s="276">
        <f>SUM(G57:G58)</f>
        <v>0</v>
      </c>
      <c r="G56" s="277"/>
      <c r="H56" s="272"/>
      <c r="I56" s="299"/>
      <c r="AE56" t="s">
        <v>100</v>
      </c>
    </row>
    <row r="57" spans="1:60" outlineLevel="1">
      <c r="A57" s="294">
        <v>24</v>
      </c>
      <c r="B57" s="259" t="s">
        <v>166</v>
      </c>
      <c r="C57" s="283" t="s">
        <v>167</v>
      </c>
      <c r="D57" s="262" t="s">
        <v>103</v>
      </c>
      <c r="E57" s="266">
        <v>60.979840000000003</v>
      </c>
      <c r="F57" s="273"/>
      <c r="G57" s="274">
        <f>ROUND(E57*F57,2)</f>
        <v>0</v>
      </c>
      <c r="H57" s="275"/>
      <c r="I57" s="300" t="s">
        <v>104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105</v>
      </c>
      <c r="AF57" s="244">
        <v>1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4">
        <v>25</v>
      </c>
      <c r="B58" s="259" t="s">
        <v>168</v>
      </c>
      <c r="C58" s="283" t="s">
        <v>169</v>
      </c>
      <c r="D58" s="262" t="s">
        <v>103</v>
      </c>
      <c r="E58" s="266">
        <v>60.979840000000003</v>
      </c>
      <c r="F58" s="273"/>
      <c r="G58" s="274">
        <f>ROUND(E58*F58,2)</f>
        <v>0</v>
      </c>
      <c r="H58" s="275"/>
      <c r="I58" s="300" t="s">
        <v>104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105</v>
      </c>
      <c r="AF58" s="244">
        <v>2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>
      <c r="A59" s="293" t="s">
        <v>99</v>
      </c>
      <c r="B59" s="258" t="s">
        <v>77</v>
      </c>
      <c r="C59" s="282" t="s">
        <v>78</v>
      </c>
      <c r="D59" s="261"/>
      <c r="E59" s="265"/>
      <c r="F59" s="276">
        <f>SUM(G60:G63)</f>
        <v>0</v>
      </c>
      <c r="G59" s="277"/>
      <c r="H59" s="272"/>
      <c r="I59" s="299"/>
      <c r="AE59" t="s">
        <v>100</v>
      </c>
    </row>
    <row r="60" spans="1:60" outlineLevel="1">
      <c r="A60" s="294">
        <v>26</v>
      </c>
      <c r="B60" s="259" t="s">
        <v>170</v>
      </c>
      <c r="C60" s="283" t="s">
        <v>171</v>
      </c>
      <c r="D60" s="262" t="s">
        <v>113</v>
      </c>
      <c r="E60" s="266">
        <v>1</v>
      </c>
      <c r="F60" s="273"/>
      <c r="G60" s="274">
        <f>ROUND(E60*F60,2)</f>
        <v>0</v>
      </c>
      <c r="H60" s="275"/>
      <c r="I60" s="300" t="s">
        <v>104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105</v>
      </c>
      <c r="AF60" s="244">
        <v>1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4">
        <v>27</v>
      </c>
      <c r="B61" s="259" t="s">
        <v>172</v>
      </c>
      <c r="C61" s="283" t="s">
        <v>173</v>
      </c>
      <c r="D61" s="262" t="s">
        <v>113</v>
      </c>
      <c r="E61" s="266">
        <v>1</v>
      </c>
      <c r="F61" s="273"/>
      <c r="G61" s="274">
        <f>ROUND(E61*F61,2)</f>
        <v>0</v>
      </c>
      <c r="H61" s="275"/>
      <c r="I61" s="300" t="s">
        <v>104</v>
      </c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105</v>
      </c>
      <c r="AF61" s="244">
        <v>1</v>
      </c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95"/>
      <c r="B62" s="256" t="s">
        <v>174</v>
      </c>
      <c r="C62" s="286"/>
      <c r="D62" s="296"/>
      <c r="E62" s="297"/>
      <c r="F62" s="298"/>
      <c r="G62" s="280"/>
      <c r="H62" s="275"/>
      <c r="I62" s="300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>
        <v>0</v>
      </c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94">
        <v>28</v>
      </c>
      <c r="B63" s="259" t="s">
        <v>175</v>
      </c>
      <c r="C63" s="283" t="s">
        <v>176</v>
      </c>
      <c r="D63" s="262" t="s">
        <v>113</v>
      </c>
      <c r="E63" s="266">
        <v>1</v>
      </c>
      <c r="F63" s="273"/>
      <c r="G63" s="274">
        <f>ROUND(E63*F63,2)</f>
        <v>0</v>
      </c>
      <c r="H63" s="275" t="s">
        <v>77</v>
      </c>
      <c r="I63" s="300" t="s">
        <v>177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178</v>
      </c>
      <c r="AF63" s="244"/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>
      <c r="A64" s="293" t="s">
        <v>99</v>
      </c>
      <c r="B64" s="258" t="s">
        <v>79</v>
      </c>
      <c r="C64" s="282" t="s">
        <v>80</v>
      </c>
      <c r="D64" s="261"/>
      <c r="E64" s="265"/>
      <c r="F64" s="276">
        <f>SUM(G65:G67)</f>
        <v>0</v>
      </c>
      <c r="G64" s="277"/>
      <c r="H64" s="272"/>
      <c r="I64" s="299"/>
      <c r="AE64" t="s">
        <v>100</v>
      </c>
    </row>
    <row r="65" spans="1:60" outlineLevel="1">
      <c r="A65" s="294">
        <v>29</v>
      </c>
      <c r="B65" s="259" t="s">
        <v>179</v>
      </c>
      <c r="C65" s="283" t="s">
        <v>180</v>
      </c>
      <c r="D65" s="262" t="s">
        <v>113</v>
      </c>
      <c r="E65" s="266">
        <v>1</v>
      </c>
      <c r="F65" s="273"/>
      <c r="G65" s="274">
        <f>ROUND(E65*F65,2)</f>
        <v>0</v>
      </c>
      <c r="H65" s="275"/>
      <c r="I65" s="300" t="s">
        <v>104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105</v>
      </c>
      <c r="AF65" s="244">
        <v>1</v>
      </c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94">
        <v>30</v>
      </c>
      <c r="B66" s="259" t="s">
        <v>181</v>
      </c>
      <c r="C66" s="283" t="s">
        <v>182</v>
      </c>
      <c r="D66" s="262" t="s">
        <v>113</v>
      </c>
      <c r="E66" s="266">
        <v>1</v>
      </c>
      <c r="F66" s="273"/>
      <c r="G66" s="274">
        <f>ROUND(E66*F66,2)</f>
        <v>0</v>
      </c>
      <c r="H66" s="275"/>
      <c r="I66" s="300" t="s">
        <v>104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105</v>
      </c>
      <c r="AF66" s="244">
        <v>1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94">
        <v>31</v>
      </c>
      <c r="B67" s="259" t="s">
        <v>183</v>
      </c>
      <c r="C67" s="283" t="s">
        <v>184</v>
      </c>
      <c r="D67" s="262" t="s">
        <v>113</v>
      </c>
      <c r="E67" s="266">
        <v>1</v>
      </c>
      <c r="F67" s="273"/>
      <c r="G67" s="274">
        <f>ROUND(E67*F67,2)</f>
        <v>0</v>
      </c>
      <c r="H67" s="275"/>
      <c r="I67" s="300" t="s">
        <v>104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105</v>
      </c>
      <c r="AF67" s="244">
        <v>1</v>
      </c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>
      <c r="A68" s="293" t="s">
        <v>99</v>
      </c>
      <c r="B68" s="258" t="s">
        <v>81</v>
      </c>
      <c r="C68" s="282" t="s">
        <v>82</v>
      </c>
      <c r="D68" s="261"/>
      <c r="E68" s="265"/>
      <c r="F68" s="276">
        <f>SUM(G69:G77)</f>
        <v>0</v>
      </c>
      <c r="G68" s="277"/>
      <c r="H68" s="272"/>
      <c r="I68" s="299"/>
      <c r="AE68" t="s">
        <v>100</v>
      </c>
    </row>
    <row r="69" spans="1:60" outlineLevel="1">
      <c r="A69" s="294">
        <v>32</v>
      </c>
      <c r="B69" s="259" t="s">
        <v>185</v>
      </c>
      <c r="C69" s="283" t="s">
        <v>186</v>
      </c>
      <c r="D69" s="262" t="s">
        <v>140</v>
      </c>
      <c r="E69" s="266">
        <v>0.20899999999999999</v>
      </c>
      <c r="F69" s="273"/>
      <c r="G69" s="274">
        <f>ROUND(E69*F69,2)</f>
        <v>0</v>
      </c>
      <c r="H69" s="275"/>
      <c r="I69" s="300" t="s">
        <v>104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105</v>
      </c>
      <c r="AF69" s="244">
        <v>1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4">
        <v>33</v>
      </c>
      <c r="B70" s="259" t="s">
        <v>187</v>
      </c>
      <c r="C70" s="283" t="s">
        <v>188</v>
      </c>
      <c r="D70" s="262" t="s">
        <v>140</v>
      </c>
      <c r="E70" s="266">
        <v>0.60980000000000001</v>
      </c>
      <c r="F70" s="273"/>
      <c r="G70" s="274">
        <f>ROUND(E70*F70,2)</f>
        <v>0</v>
      </c>
      <c r="H70" s="275"/>
      <c r="I70" s="300" t="s">
        <v>104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105</v>
      </c>
      <c r="AF70" s="244">
        <v>1</v>
      </c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94">
        <v>34</v>
      </c>
      <c r="B71" s="259" t="s">
        <v>189</v>
      </c>
      <c r="C71" s="283" t="s">
        <v>190</v>
      </c>
      <c r="D71" s="262" t="s">
        <v>148</v>
      </c>
      <c r="E71" s="266">
        <v>2758.13</v>
      </c>
      <c r="F71" s="273"/>
      <c r="G71" s="274">
        <f>ROUND(E71*F71,2)</f>
        <v>0</v>
      </c>
      <c r="H71" s="275"/>
      <c r="I71" s="300" t="s">
        <v>104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105</v>
      </c>
      <c r="AF71" s="244">
        <v>1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4">
        <v>35</v>
      </c>
      <c r="B72" s="259" t="s">
        <v>191</v>
      </c>
      <c r="C72" s="283" t="s">
        <v>192</v>
      </c>
      <c r="D72" s="262" t="s">
        <v>140</v>
      </c>
      <c r="E72" s="266">
        <v>3.5769299999999999</v>
      </c>
      <c r="F72" s="273"/>
      <c r="G72" s="274">
        <f>ROUND(E72*F72,2)</f>
        <v>0</v>
      </c>
      <c r="H72" s="275"/>
      <c r="I72" s="300" t="s">
        <v>104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105</v>
      </c>
      <c r="AF72" s="244">
        <v>8</v>
      </c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4">
        <v>36</v>
      </c>
      <c r="B73" s="259" t="s">
        <v>193</v>
      </c>
      <c r="C73" s="283" t="s">
        <v>194</v>
      </c>
      <c r="D73" s="262" t="s">
        <v>140</v>
      </c>
      <c r="E73" s="266">
        <v>3.5769299999999999</v>
      </c>
      <c r="F73" s="273"/>
      <c r="G73" s="274">
        <f>ROUND(E73*F73,2)</f>
        <v>0</v>
      </c>
      <c r="H73" s="275"/>
      <c r="I73" s="300" t="s">
        <v>104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105</v>
      </c>
      <c r="AF73" s="244">
        <v>8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4">
        <v>37</v>
      </c>
      <c r="B74" s="259" t="s">
        <v>195</v>
      </c>
      <c r="C74" s="283" t="s">
        <v>196</v>
      </c>
      <c r="D74" s="262" t="s">
        <v>140</v>
      </c>
      <c r="E74" s="266">
        <v>3.5769299999999999</v>
      </c>
      <c r="F74" s="273"/>
      <c r="G74" s="274">
        <f>ROUND(E74*F74,2)</f>
        <v>0</v>
      </c>
      <c r="H74" s="275"/>
      <c r="I74" s="300" t="s">
        <v>104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105</v>
      </c>
      <c r="AF74" s="244">
        <v>8</v>
      </c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94">
        <v>38</v>
      </c>
      <c r="B75" s="259" t="s">
        <v>197</v>
      </c>
      <c r="C75" s="283" t="s">
        <v>198</v>
      </c>
      <c r="D75" s="262" t="s">
        <v>140</v>
      </c>
      <c r="E75" s="266">
        <v>3.5769299999999999</v>
      </c>
      <c r="F75" s="273"/>
      <c r="G75" s="274">
        <f>ROUND(E75*F75,2)</f>
        <v>0</v>
      </c>
      <c r="H75" s="275"/>
      <c r="I75" s="300" t="s">
        <v>104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105</v>
      </c>
      <c r="AF75" s="244">
        <v>8</v>
      </c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94">
        <v>39</v>
      </c>
      <c r="B76" s="259" t="s">
        <v>199</v>
      </c>
      <c r="C76" s="283" t="s">
        <v>200</v>
      </c>
      <c r="D76" s="262" t="s">
        <v>140</v>
      </c>
      <c r="E76" s="266">
        <v>3.5769299999999999</v>
      </c>
      <c r="F76" s="273"/>
      <c r="G76" s="274">
        <f>ROUND(E76*F76,2)</f>
        <v>0</v>
      </c>
      <c r="H76" s="275"/>
      <c r="I76" s="300" t="s">
        <v>104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105</v>
      </c>
      <c r="AF76" s="244">
        <v>8</v>
      </c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4">
        <v>40</v>
      </c>
      <c r="B77" s="259" t="s">
        <v>201</v>
      </c>
      <c r="C77" s="283" t="s">
        <v>202</v>
      </c>
      <c r="D77" s="262" t="s">
        <v>140</v>
      </c>
      <c r="E77" s="266">
        <v>3.5769299999999999</v>
      </c>
      <c r="F77" s="273"/>
      <c r="G77" s="274">
        <f>ROUND(E77*F77,2)</f>
        <v>0</v>
      </c>
      <c r="H77" s="275"/>
      <c r="I77" s="300" t="s">
        <v>104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105</v>
      </c>
      <c r="AF77" s="244">
        <v>8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>
      <c r="A78" s="293" t="s">
        <v>99</v>
      </c>
      <c r="B78" s="258" t="s">
        <v>83</v>
      </c>
      <c r="C78" s="282" t="s">
        <v>84</v>
      </c>
      <c r="D78" s="261"/>
      <c r="E78" s="265"/>
      <c r="F78" s="276">
        <f>SUM(G79:G82)</f>
        <v>0</v>
      </c>
      <c r="G78" s="277"/>
      <c r="H78" s="272"/>
      <c r="I78" s="299"/>
      <c r="AE78" t="s">
        <v>100</v>
      </c>
    </row>
    <row r="79" spans="1:60" outlineLevel="1">
      <c r="A79" s="294">
        <v>41</v>
      </c>
      <c r="B79" s="259" t="s">
        <v>203</v>
      </c>
      <c r="C79" s="283" t="s">
        <v>204</v>
      </c>
      <c r="D79" s="262" t="s">
        <v>113</v>
      </c>
      <c r="E79" s="266">
        <v>1</v>
      </c>
      <c r="F79" s="273"/>
      <c r="G79" s="274">
        <f>ROUND(E79*F79,2)</f>
        <v>0</v>
      </c>
      <c r="H79" s="275"/>
      <c r="I79" s="300" t="s">
        <v>104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105</v>
      </c>
      <c r="AF79" s="244">
        <v>3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4">
        <v>42</v>
      </c>
      <c r="B80" s="259" t="s">
        <v>205</v>
      </c>
      <c r="C80" s="283" t="s">
        <v>206</v>
      </c>
      <c r="D80" s="262" t="s">
        <v>113</v>
      </c>
      <c r="E80" s="266">
        <v>1</v>
      </c>
      <c r="F80" s="273"/>
      <c r="G80" s="274">
        <f>ROUND(E80*F80,2)</f>
        <v>0</v>
      </c>
      <c r="H80" s="275"/>
      <c r="I80" s="300" t="s">
        <v>104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105</v>
      </c>
      <c r="AF80" s="244">
        <v>3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4">
        <v>43</v>
      </c>
      <c r="B81" s="259" t="s">
        <v>207</v>
      </c>
      <c r="C81" s="283" t="s">
        <v>208</v>
      </c>
      <c r="D81" s="262" t="s">
        <v>113</v>
      </c>
      <c r="E81" s="266">
        <v>1</v>
      </c>
      <c r="F81" s="273"/>
      <c r="G81" s="274">
        <f>ROUND(E81*F81,2)</f>
        <v>0</v>
      </c>
      <c r="H81" s="275"/>
      <c r="I81" s="300" t="s">
        <v>104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105</v>
      </c>
      <c r="AF81" s="244">
        <v>3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ht="13.5" outlineLevel="1" thickBot="1">
      <c r="A82" s="310">
        <v>44</v>
      </c>
      <c r="B82" s="311" t="s">
        <v>209</v>
      </c>
      <c r="C82" s="312" t="s">
        <v>210</v>
      </c>
      <c r="D82" s="313" t="s">
        <v>211</v>
      </c>
      <c r="E82" s="314">
        <v>1</v>
      </c>
      <c r="F82" s="315"/>
      <c r="G82" s="316">
        <f>ROUND(E82*F82,2)</f>
        <v>0</v>
      </c>
      <c r="H82" s="317"/>
      <c r="I82" s="318" t="s">
        <v>104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105</v>
      </c>
      <c r="AF82" s="244">
        <v>99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hidden="1">
      <c r="A83" s="54"/>
      <c r="B83" s="61" t="s">
        <v>213</v>
      </c>
      <c r="C83" s="287" t="s">
        <v>213</v>
      </c>
      <c r="D83" s="247"/>
      <c r="E83" s="245"/>
      <c r="F83" s="245"/>
      <c r="G83" s="245"/>
      <c r="H83" s="245"/>
      <c r="I83" s="246"/>
    </row>
    <row r="84" spans="1:60" hidden="1">
      <c r="A84" s="288"/>
      <c r="B84" s="289" t="s">
        <v>212</v>
      </c>
      <c r="C84" s="290"/>
      <c r="D84" s="291"/>
      <c r="E84" s="288"/>
      <c r="F84" s="288"/>
      <c r="G84" s="292">
        <f>F8+F11+F14+F22+F25+F28+F32+F34+F36+F45+F48+F56+F59+F64+F68+F78</f>
        <v>0</v>
      </c>
      <c r="H84" s="46"/>
      <c r="I84" s="46"/>
      <c r="AN84">
        <v>15</v>
      </c>
      <c r="AO84">
        <v>21</v>
      </c>
    </row>
    <row r="85" spans="1:60">
      <c r="A85" s="46"/>
      <c r="B85" s="281"/>
      <c r="C85" s="281"/>
      <c r="D85" s="223"/>
      <c r="E85" s="46"/>
      <c r="F85" s="46"/>
      <c r="G85" s="46"/>
      <c r="H85" s="46"/>
      <c r="I85" s="46"/>
      <c r="AN85">
        <f>SUMIF(AM8:AM84,AN84,G8:G84)</f>
        <v>0</v>
      </c>
      <c r="AO85">
        <f>SUMIF(AM8:AM84,AO84,G8:G84)</f>
        <v>0</v>
      </c>
    </row>
    <row r="86" spans="1:60">
      <c r="D86" s="221"/>
    </row>
    <row r="87" spans="1:60">
      <c r="D87" s="221"/>
    </row>
    <row r="88" spans="1:60">
      <c r="D88" s="221"/>
    </row>
    <row r="89" spans="1:60">
      <c r="D89" s="221"/>
    </row>
    <row r="90" spans="1:60">
      <c r="D90" s="221"/>
    </row>
    <row r="91" spans="1:60">
      <c r="D91" s="221"/>
    </row>
    <row r="92" spans="1:60">
      <c r="D92" s="221"/>
    </row>
    <row r="93" spans="1:60">
      <c r="D93" s="221"/>
    </row>
    <row r="94" spans="1:60">
      <c r="D94" s="221"/>
    </row>
    <row r="95" spans="1:60">
      <c r="D95" s="221"/>
    </row>
    <row r="96" spans="1:60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20">
    <mergeCell ref="F68:G68"/>
    <mergeCell ref="F78:G78"/>
    <mergeCell ref="F45:G45"/>
    <mergeCell ref="F48:G48"/>
    <mergeCell ref="F56:G56"/>
    <mergeCell ref="F59:G59"/>
    <mergeCell ref="B62:G62"/>
    <mergeCell ref="F64:G64"/>
    <mergeCell ref="F22:G22"/>
    <mergeCell ref="F25:G25"/>
    <mergeCell ref="F28:G28"/>
    <mergeCell ref="F32:G32"/>
    <mergeCell ref="F34:G34"/>
    <mergeCell ref="F36:G36"/>
    <mergeCell ref="A1:G1"/>
    <mergeCell ref="C7:G7"/>
    <mergeCell ref="F8:G8"/>
    <mergeCell ref="F11:G11"/>
    <mergeCell ref="F14:G14"/>
    <mergeCell ref="C16:G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2017-03-17T09:57:25Z</dcterms:modified>
</cp:coreProperties>
</file>