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5320" windowHeight="122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'Položky'!$A$1:$G$104</definedName>
    <definedName name="_xlnm.Print_Area" localSheetId="1">'Rekapitulace'!$A$1:$I$24</definedName>
    <definedName name="PocetMJ">'Krycí list'!$G$7</definedName>
    <definedName name="Poznamka">'Krycí list'!$B$37</definedName>
    <definedName name="Projektant">'Krycí list'!$C$7</definedName>
    <definedName name="PSV">'Rekapitulace'!$F$18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'Rekapitulace'!$E$23</definedName>
    <definedName name="VRNnazev">'Rekapitulace'!$A$23</definedName>
    <definedName name="VRNproc">'Rekapitulace'!$F$23</definedName>
    <definedName name="VRNzakl">'Rekapitulace'!$G$23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<sst xmlns="http://schemas.openxmlformats.org/spreadsheetml/2006/main" count="337" uniqueCount="241">
  <si>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</si>
  <si>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</si>
  <si>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</si>
  <si>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</si>
  <si>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</si>
  <si>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</si>
  <si>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</si>
  <si>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</si>
  <si>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</si>
  <si>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</si>
  <si>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</si>
  <si>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</si>
  <si>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</si>
  <si>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</si>
  <si>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</si>
  <si>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</si>
  <si>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</si>
  <si>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</si>
  <si>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</si>
  <si>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</si>
  <si>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</si>
  <si>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</si>
  <si>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</si>
  <si>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</si>
  <si>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</si>
  <si>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</si>
  <si>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</si>
  <si>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</si>
  <si>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</si>
  <si>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</si>
  <si>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</si>
  <si>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</si>
  <si>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</si>
  <si>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</si>
  <si>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</si>
  <si>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</si>
  <si>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</si>
  <si>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</si>
  <si>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</si>
  <si>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</si>
  <si>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</si>
  <si>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</si>
  <si>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</si>
  <si>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</si>
  <si>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</si>
  <si>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</si>
  <si>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</si>
  <si>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</si>
  <si>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</si>
  <si>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</si>
  <si>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</si>
  <si>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</si>
  <si>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</si>
  <si>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</si>
  <si>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</si>
  <si>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</si>
  <si>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</si>
  <si>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</si>
  <si>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</si>
  <si>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</si>
  <si>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</si>
  <si>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</si>
  <si>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</si>
  <si>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</si>
  <si>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</si>
  <si>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</si>
  <si>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</si>
  <si>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Brno - ZŠ Nám.Míru</t>
  </si>
  <si>
    <t>3</t>
  </si>
  <si>
    <t>Svislé a kompletní konstrukce</t>
  </si>
  <si>
    <t>342 26-1211.RT1</t>
  </si>
  <si>
    <t>Příčka sádrokarton. ocel.kce, 2x oplášť. tl.100 mm desky standard tl. 12,5 mm, izolace Orsil tl. 5 cm</t>
  </si>
  <si>
    <t>m2</t>
  </si>
  <si>
    <t>(0,91+1,30)*3,97</t>
  </si>
  <si>
    <t>631 31-261</t>
  </si>
  <si>
    <t>Mazanina betonová  C 16/20 úprava parapetu podbetonováním</t>
  </si>
  <si>
    <t>m3</t>
  </si>
  <si>
    <t>7*0,04+7*0,016+6*0,03+6*0,017</t>
  </si>
  <si>
    <t>2*0,021+1*0,011+1*0,011+4*0,056</t>
  </si>
  <si>
    <t>1*0,016+4*0,025+2*0,0116+4*0,017</t>
  </si>
  <si>
    <t>61</t>
  </si>
  <si>
    <t>Upravy povrchů vnitřní</t>
  </si>
  <si>
    <t>612 40-99</t>
  </si>
  <si>
    <t xml:space="preserve">Vyrovnńí otvoru - ostění a nadpraží v tl.10mm </t>
  </si>
  <si>
    <t>7*(0,20+0,24)+7*(0,200+0,24)</t>
  </si>
  <si>
    <t>1*(0,43+0,40)+1*(0,60+0,40)</t>
  </si>
  <si>
    <t>2*(0,10+0,12)+4*(0,10+0,10)</t>
  </si>
  <si>
    <t>612 40-99900</t>
  </si>
  <si>
    <t>Začištění ostění a nadpraží v š=100 mm</t>
  </si>
  <si>
    <t>7*0,54+7*0,54+6*0,54+6*0,54</t>
  </si>
  <si>
    <t>1*0,44+1*0,45+12*0,44+12*0,45</t>
  </si>
  <si>
    <t>1*0,54+4*0,522+2*0,53+4*0,432</t>
  </si>
  <si>
    <t>612 40-90</t>
  </si>
  <si>
    <t xml:space="preserve">Začištění parapetního zdiva š=100mm tl.2 mm </t>
  </si>
  <si>
    <t>m</t>
  </si>
  <si>
    <t>95</t>
  </si>
  <si>
    <t>Dokončovací kce na pozem.stav.</t>
  </si>
  <si>
    <t>9501</t>
  </si>
  <si>
    <t>HZS - práce osob zavěršených na laně nátěry oplechování říms</t>
  </si>
  <si>
    <t>hod</t>
  </si>
  <si>
    <t>9502</t>
  </si>
  <si>
    <t xml:space="preserve">HZS - ostatní nezměřitelné práce </t>
  </si>
  <si>
    <t>9503</t>
  </si>
  <si>
    <t>Vyklizení prostor od nábytku a jeho zpětné nastěhování</t>
  </si>
  <si>
    <t>9504</t>
  </si>
  <si>
    <t>Překrytí stávající podlahy zřízení a odstranění</t>
  </si>
  <si>
    <t>952 90-1111.R00</t>
  </si>
  <si>
    <t xml:space="preserve">Vyčištění budov o výšce podlaží do 4 m </t>
  </si>
  <si>
    <t>96</t>
  </si>
  <si>
    <t>Bourání konstrukcí</t>
  </si>
  <si>
    <t>968 06-2245.R00</t>
  </si>
  <si>
    <t xml:space="preserve">Vybourání dřevěných rámů oken jednoduch. pl. 2 m2 </t>
  </si>
  <si>
    <t>2,96*1,22*7+2,96*1,22*7</t>
  </si>
  <si>
    <t>1,98*1,22*1+1,98*1,22*1</t>
  </si>
  <si>
    <t>2,96*1,22*4+2,96*1,22*1</t>
  </si>
  <si>
    <t>968 06-111</t>
  </si>
  <si>
    <t xml:space="preserve">Vyvěšení dřevěných okenních křídel </t>
  </si>
  <si>
    <t>kus</t>
  </si>
  <si>
    <t>7*3+7*3+6*3+6*3+1*2+1*2+12*2+12*2</t>
  </si>
  <si>
    <t>978 03-61</t>
  </si>
  <si>
    <t xml:space="preserve">Otlučení omítek váp. ostění a nadpraží </t>
  </si>
  <si>
    <t>7*(1,12+1,10)+7*(1,07+1,36)</t>
  </si>
  <si>
    <t>2*(0,95+0,72)+1*(0,95+0,97)</t>
  </si>
  <si>
    <t>1*(0,95+0,97)+4*(1,14+1,04)</t>
  </si>
  <si>
    <t>4*(1,10+1,04)+1*(1,10+1,04)</t>
  </si>
  <si>
    <t>962 0002</t>
  </si>
  <si>
    <t xml:space="preserve">Demontáž dřevěných parapetů </t>
  </si>
  <si>
    <t>978 02-11</t>
  </si>
  <si>
    <t xml:space="preserve">Otlučení omítek z parapetů </t>
  </si>
  <si>
    <t>7*1,07+6*1,13+1*0,71+12*0,60+12*0,48</t>
  </si>
  <si>
    <t>12*0,72+1*0,72+1*0,72+4*1,40</t>
  </si>
  <si>
    <t>4*1,10+1*1,03+2*1,06+4*0,72+2*1,06</t>
  </si>
  <si>
    <t>970 23-115</t>
  </si>
  <si>
    <t>Zarovnání vnějšího omítkového ostění a nadpraží řezem tl.15 mm</t>
  </si>
  <si>
    <t>970 23-126</t>
  </si>
  <si>
    <t>Vyřezání parapet.zdiva po parapetní plech vč. srovnání ozubu parapet.plechu</t>
  </si>
  <si>
    <t>979 01-1211.R00</t>
  </si>
  <si>
    <t xml:space="preserve">Svislá doprava suti a vybour. hmot za 2.NP nošením </t>
  </si>
  <si>
    <t>t</t>
  </si>
  <si>
    <t>979 01-1219.R00</t>
  </si>
  <si>
    <t xml:space="preserve">Přípl.k svislé dopr.suti za každé další NP nošením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</si>
  <si>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</si>
  <si>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</si>
  <si>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</si>
  <si>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</si>
  <si>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6*157,902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</si>
  <si>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</si>
  <si>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</si>
  <si>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</si>
  <si>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</si>
  <si>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19*157,902</t>
  </si>
  <si>
    <t>979 99-9999.R0</t>
  </si>
  <si>
    <t xml:space="preserve">Poplatek za skladku </t>
  </si>
  <si>
    <t>99</t>
  </si>
  <si>
    <t>Staveništní přesun hmot</t>
  </si>
  <si>
    <t>999 28-1111.R00</t>
  </si>
  <si>
    <t xml:space="preserve">Přesun hmot pro opravy a údržbu do výšky 25 m </t>
  </si>
  <si>
    <t>999 28-119</t>
  </si>
  <si>
    <t xml:space="preserve">Přesun hmot, opravy a údržba, příplatek </t>
  </si>
  <si>
    <t>766</t>
  </si>
  <si>
    <t>Konstrukce truhlářské</t>
  </si>
  <si>
    <t>766     poz.102</t>
  </si>
  <si>
    <t>Vsunutí pásky  illmod TRIO 1+M mezi podbeton. a tepel.izol. D+M</t>
  </si>
  <si>
    <t>7*2,96+7*2,96+6*2,96+6*2,96</t>
  </si>
  <si>
    <t>7662    poz.102</t>
  </si>
  <si>
    <t>Osazení tepel.izolač.podkl.profilu zl.32mm D+M</t>
  </si>
  <si>
    <t>7*2,96+7*2,96+6*5,40+6*2,96+1*1,98</t>
  </si>
  <si>
    <t>7661    poz.102</t>
  </si>
  <si>
    <t>Nalepení pásky  illmod TRIO 1+M na ostění a ńadpraží. D+M</t>
  </si>
  <si>
    <t>7*5,40+7*5,40+6*5,40+6*5,40</t>
  </si>
  <si>
    <t>2*4,42+1*4,42+1*4,42+4*2,96</t>
  </si>
  <si>
    <t>4*5,40+1*5,40+2*2,85+1*5,23</t>
  </si>
  <si>
    <t>soub.</t>
  </si>
  <si>
    <t>766       T/3</t>
  </si>
  <si>
    <t>Vnitřní parapet z dřevotřísky bez nosu tl.17 mm š=320 mm,  D+M</t>
  </si>
  <si>
    <t>poznámka 1</t>
  </si>
  <si>
    <t>Truhlářské výrobky jsou kompletní konstrukce dle tabulek</t>
  </si>
  <si>
    <t>poznámka 2</t>
  </si>
  <si>
    <t xml:space="preserve">Truhlářské výrobky jsou vč.přesunu hmot </t>
  </si>
  <si>
    <t>783</t>
  </si>
  <si>
    <t>Nátěry</t>
  </si>
  <si>
    <t>783 52</t>
  </si>
  <si>
    <t>Stávající parapetní plechy mechynicky očistit, přebrousit, odmastit, nový nátěr dvojnásobný krycí</t>
  </si>
  <si>
    <t>K/4:22,70*0,15</t>
  </si>
  <si>
    <t>K/5:(45,60+22,70)*0,125</t>
  </si>
  <si>
    <t>784</t>
  </si>
  <si>
    <t>Malby</t>
  </si>
  <si>
    <t>784 45-292</t>
  </si>
  <si>
    <t xml:space="preserve">Oprava,malba směsí tekut.2x,1bar+oškr. </t>
  </si>
  <si>
    <t>7671</t>
  </si>
  <si>
    <t>Konstrukce hliníkové</t>
  </si>
  <si>
    <t>7671       Z/07</t>
  </si>
  <si>
    <t>7671       Z/08</t>
  </si>
  <si>
    <t>7671       Z/09</t>
  </si>
  <si>
    <t>7671       Z/10</t>
  </si>
  <si>
    <t>7671       Z/11</t>
  </si>
  <si>
    <t>7671       Z/12</t>
  </si>
  <si>
    <t>Hliníkové výrobky jsou kompletní konstrukce dle tabulek</t>
  </si>
  <si>
    <t xml:space="preserve">Hliníkové  výrobky jsou vč.přesunu hmot </t>
  </si>
  <si>
    <t>VRN</t>
  </si>
  <si>
    <t xml:space="preserve">Zařízení staveniště staveniště </t>
  </si>
  <si>
    <t>801 32 1 3</t>
  </si>
  <si>
    <t>* květen 2017</t>
  </si>
  <si>
    <t xml:space="preserve">2 - Výměna oken - jižní fasáda 1.np </t>
  </si>
  <si>
    <t>Al okno vnější 3kř.otv.skl. 2960/1220 mm D+M zaskl.izol.dvojsklo, kování</t>
  </si>
  <si>
    <t>Al okno vnější 2kř.otv.skl. 1980/1220 mm D+M zaskl.izol.dvojsklo, kování</t>
  </si>
  <si>
    <t>K/4:46,38*0,15</t>
  </si>
  <si>
    <t>K/5:46,38*0,125</t>
  </si>
  <si>
    <t>7*0,04</t>
  </si>
  <si>
    <t>2*0,021+1*0,011+1*0,011</t>
  </si>
  <si>
    <t>2*0,016+3*0,025</t>
  </si>
  <si>
    <t>7*2,96+2*2,96+1*1,98+1*2,96+2*2,96+3*2,96</t>
  </si>
  <si>
    <t>1*4,42+1*4,42+2*2,96</t>
  </si>
  <si>
    <t>3*5,40</t>
  </si>
  <si>
    <t>7*5,40+2*4,42</t>
  </si>
  <si>
    <t>7*3+2*3+1*3+1*3+2*3+3*3</t>
  </si>
  <si>
    <t>2,96*1,22*7+2,96*1,22*2</t>
  </si>
  <si>
    <t>1,98*1,22*1+2,96*1,22*1</t>
  </si>
  <si>
    <t>2,96*1,22*2+2,96*1,22*3</t>
  </si>
  <si>
    <t>2*(0,10+0,12)+3*(0,10+0,10)</t>
  </si>
  <si>
    <t>7*(0,20+0,24)+2*(0,20+0,24)</t>
  </si>
  <si>
    <t>7*0,54+2*0,44</t>
  </si>
  <si>
    <t>1*0,44+1*0,45</t>
  </si>
  <si>
    <t>2*0,53+3*0,432</t>
  </si>
  <si>
    <t>7*(1,12+1,10)</t>
  </si>
  <si>
    <t>1*(0,95+0,97)+3*(1,14+1,04)</t>
  </si>
  <si>
    <t>2*(1,10+1,04)</t>
  </si>
  <si>
    <t>7*1,07</t>
  </si>
  <si>
    <t>2*0,72+1*0,72+1*1,40</t>
  </si>
  <si>
    <t>3*1,10+2*1,03</t>
  </si>
  <si>
    <t>6*23,00</t>
  </si>
  <si>
    <t>19*23,00</t>
  </si>
  <si>
    <t>64</t>
  </si>
  <si>
    <t>Výplně otvorů</t>
  </si>
  <si>
    <t xml:space="preserve">648 9    TP   </t>
  </si>
  <si>
    <t>Osazení parapetních desek teracových tl.30 mm původní parapetní desky</t>
  </si>
  <si>
    <t xml:space="preserve">64809    TP   </t>
  </si>
  <si>
    <t>Odvoz parapetních desek do 10km - očištění, přebroušenńí, impregnace a jejich zpětný dovoz</t>
  </si>
  <si>
    <t>;a oprava poškození</t>
  </si>
  <si>
    <t>SLEPÝ  ROZPOČET</t>
  </si>
  <si>
    <t>oprava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</si>
</sst>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8" fillId="0" borderId="22" xfId="46" applyNumberFormat="1" applyFont="1" applyFill="1" applyBorder="1">
      <alignment/>
      <protection/>
    </xf>
    <xf numFmtId="0" fontId="14" fillId="0" borderId="22" xfId="0" applyFont="1" applyFill="1" applyBorder="1" applyAlignment="1">
      <alignment horizontal="right"/>
    </xf>
    <xf numFmtId="4" fontId="6" fillId="0" borderId="64" xfId="46" applyNumberFormat="1" applyFont="1" applyFill="1" applyBorder="1">
      <alignment/>
      <protection/>
    </xf>
    <xf numFmtId="0" fontId="0" fillId="0" borderId="22" xfId="46" applyNumberFormat="1" applyFill="1" applyBorder="1">
      <alignment/>
      <protection/>
    </xf>
    <xf numFmtId="4" fontId="8" fillId="0" borderId="22" xfId="46" applyNumberFormat="1" applyFont="1" applyFill="1" applyBorder="1" applyAlignment="1">
      <alignment horizontal="right"/>
      <protection/>
    </xf>
    <xf numFmtId="4" fontId="14" fillId="0" borderId="22" xfId="46" applyNumberFormat="1" applyFont="1" applyFill="1" applyBorder="1" applyAlignment="1">
      <alignment horizontal="right" wrapText="1"/>
      <protection/>
    </xf>
    <xf numFmtId="4" fontId="0" fillId="0" borderId="22" xfId="46" applyNumberFormat="1" applyFill="1" applyBorder="1" applyAlignment="1">
      <alignment horizontal="right"/>
      <protection/>
    </xf>
    <xf numFmtId="0" fontId="0" fillId="0" borderId="22" xfId="46" applyNumberFormat="1" applyFill="1" applyBorder="1" applyAlignment="1">
      <alignment horizontal="right"/>
      <protection/>
    </xf>
    <xf numFmtId="0" fontId="0" fillId="0" borderId="22" xfId="46" applyBorder="1">
      <alignment/>
      <protection/>
    </xf>
    <xf numFmtId="4" fontId="6" fillId="0" borderId="62" xfId="46" applyNumberFormat="1" applyFont="1" applyFill="1" applyBorder="1">
      <alignment/>
      <protection/>
    </xf>
    <xf numFmtId="4" fontId="8" fillId="0" borderId="61" xfId="46" applyNumberFormat="1" applyFont="1" applyFill="1" applyBorder="1">
      <alignment/>
      <protection/>
    </xf>
    <xf numFmtId="0" fontId="14" fillId="0" borderId="61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 t="s">
        <v>201</v>
      </c>
    </row>
    <row r="4" spans="1:7" ht="12.75" customHeight="1">
      <c r="A4" s="7"/>
      <c r="B4" s="8"/>
      <c r="C4" s="9" t="s">
        <v>203</v>
      </c>
      <c r="D4" s="10"/>
      <c r="E4" s="10"/>
      <c r="F4" s="11"/>
      <c r="G4" s="12" t="s">
        <v>240</v>
      </c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91"/>
      <c r="D7" s="19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91"/>
      <c r="D8" s="19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93"/>
      <c r="F11" s="194"/>
      <c r="G11" s="195"/>
    </row>
    <row r="12" spans="1:7" ht="28.5" customHeight="1" thickBot="1">
      <c r="A12" s="31" t="s">
        <v>239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 t="s">
        <v>202</v>
      </c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6"/>
      <c r="C37" s="196"/>
      <c r="D37" s="196"/>
      <c r="E37" s="196"/>
      <c r="F37" s="196"/>
      <c r="G37" s="196"/>
      <c r="H37" t="s">
        <v>4</v>
      </c>
    </row>
    <row r="38" spans="1:8" ht="12.75" customHeight="1">
      <c r="A38" s="68"/>
      <c r="B38" s="196"/>
      <c r="C38" s="196"/>
      <c r="D38" s="196"/>
      <c r="E38" s="196"/>
      <c r="F38" s="196"/>
      <c r="G38" s="196"/>
      <c r="H38" t="s">
        <v>4</v>
      </c>
    </row>
    <row r="39" spans="1:8" ht="12.75">
      <c r="A39" s="68"/>
      <c r="B39" s="196"/>
      <c r="C39" s="196"/>
      <c r="D39" s="196"/>
      <c r="E39" s="196"/>
      <c r="F39" s="196"/>
      <c r="G39" s="196"/>
      <c r="H39" t="s">
        <v>4</v>
      </c>
    </row>
    <row r="40" spans="1:8" ht="12.75">
      <c r="A40" s="68"/>
      <c r="B40" s="196"/>
      <c r="C40" s="196"/>
      <c r="D40" s="196"/>
      <c r="E40" s="196"/>
      <c r="F40" s="196"/>
      <c r="G40" s="196"/>
      <c r="H40" t="s">
        <v>4</v>
      </c>
    </row>
    <row r="41" spans="1:8" ht="12.75">
      <c r="A41" s="68"/>
      <c r="B41" s="196"/>
      <c r="C41" s="196"/>
      <c r="D41" s="196"/>
      <c r="E41" s="196"/>
      <c r="F41" s="196"/>
      <c r="G41" s="196"/>
      <c r="H41" t="s">
        <v>4</v>
      </c>
    </row>
    <row r="42" spans="1:8" ht="12.75">
      <c r="A42" s="68"/>
      <c r="B42" s="196"/>
      <c r="C42" s="196"/>
      <c r="D42" s="196"/>
      <c r="E42" s="196"/>
      <c r="F42" s="196"/>
      <c r="G42" s="196"/>
      <c r="H42" t="s">
        <v>4</v>
      </c>
    </row>
    <row r="43" spans="1:8" ht="12.75">
      <c r="A43" s="68"/>
      <c r="B43" s="196"/>
      <c r="C43" s="196"/>
      <c r="D43" s="196"/>
      <c r="E43" s="196"/>
      <c r="F43" s="196"/>
      <c r="G43" s="196"/>
      <c r="H43" t="s">
        <v>4</v>
      </c>
    </row>
    <row r="44" spans="1:8" ht="12.75">
      <c r="A44" s="68"/>
      <c r="B44" s="196"/>
      <c r="C44" s="196"/>
      <c r="D44" s="196"/>
      <c r="E44" s="196"/>
      <c r="F44" s="196"/>
      <c r="G44" s="196"/>
      <c r="H44" t="s">
        <v>4</v>
      </c>
    </row>
    <row r="45" spans="1:8" ht="3" customHeight="1">
      <c r="A45" s="68"/>
      <c r="B45" s="196"/>
      <c r="C45" s="196"/>
      <c r="D45" s="196"/>
      <c r="E45" s="196"/>
      <c r="F45" s="196"/>
      <c r="G45" s="196"/>
      <c r="H45" t="s">
        <v>4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7" t="s">
        <v>5</v>
      </c>
      <c r="B1" s="198"/>
      <c r="C1" s="69" t="str">
        <f>CONCATENATE(cislostavby," ",nazevstavby)</f>
        <v> Brno - ZŠ Nám.Míru</v>
      </c>
      <c r="D1" s="70"/>
      <c r="E1" s="71"/>
      <c r="F1" s="70"/>
      <c r="G1" s="72"/>
      <c r="H1" s="73" t="s">
        <v>240</v>
      </c>
      <c r="I1" s="74"/>
    </row>
    <row r="2" spans="1:9" ht="13.5" thickBot="1">
      <c r="A2" s="199" t="s">
        <v>1</v>
      </c>
      <c r="B2" s="200"/>
      <c r="C2" s="75" t="str">
        <f>CONCATENATE(cisloobjektu," ",nazevobjektu)</f>
        <v> 2 - Výměna oken - jižní fasáda 1.np </v>
      </c>
      <c r="D2" s="76"/>
      <c r="E2" s="77"/>
      <c r="F2" s="76"/>
      <c r="G2" s="201"/>
      <c r="H2" s="201"/>
      <c r="I2" s="202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4" t="str">
        <f>Položky!B7</f>
        <v>3</v>
      </c>
      <c r="B7" s="86" t="str">
        <f>Položky!C7</f>
        <v>Svislé a kompletní konstrukce</v>
      </c>
      <c r="C7" s="87"/>
      <c r="D7" s="88"/>
      <c r="E7" s="175">
        <f>Položky!BA14</f>
        <v>0</v>
      </c>
      <c r="F7" s="176">
        <f>Položky!BB14</f>
        <v>0</v>
      </c>
      <c r="G7" s="176">
        <f>Položky!BC14</f>
        <v>0</v>
      </c>
      <c r="H7" s="176">
        <f>Položky!BD14</f>
        <v>0</v>
      </c>
      <c r="I7" s="177">
        <f>Položky!BE14</f>
        <v>0</v>
      </c>
    </row>
    <row r="8" spans="1:9" s="11" customFormat="1" ht="12.75">
      <c r="A8" s="174" t="str">
        <f>Položky!B15</f>
        <v>61</v>
      </c>
      <c r="B8" s="86" t="str">
        <f>Položky!C15</f>
        <v>Upravy povrchů vnitřní</v>
      </c>
      <c r="C8" s="87"/>
      <c r="D8" s="88"/>
      <c r="E8" s="175">
        <f>Položky!BA25</f>
        <v>0</v>
      </c>
      <c r="F8" s="176">
        <f>Položky!BB25</f>
        <v>0</v>
      </c>
      <c r="G8" s="176">
        <f>Položky!BC25</f>
        <v>0</v>
      </c>
      <c r="H8" s="176">
        <f>Položky!BD25</f>
        <v>0</v>
      </c>
      <c r="I8" s="177">
        <f>Položky!BE25</f>
        <v>0</v>
      </c>
    </row>
    <row r="9" spans="1:9" s="11" customFormat="1" ht="12.75">
      <c r="A9" s="174" t="s">
        <v>232</v>
      </c>
      <c r="B9" s="86" t="str">
        <f>Položky!C26</f>
        <v>Výplně otvorů</v>
      </c>
      <c r="C9" s="87"/>
      <c r="D9" s="88"/>
      <c r="E9" s="175">
        <f>Položky!G30</f>
        <v>0</v>
      </c>
      <c r="F9" s="176">
        <v>0</v>
      </c>
      <c r="G9" s="176">
        <v>0</v>
      </c>
      <c r="H9" s="176">
        <v>0</v>
      </c>
      <c r="I9" s="177">
        <v>0</v>
      </c>
    </row>
    <row r="10" spans="1:9" s="11" customFormat="1" ht="12.75">
      <c r="A10" s="174" t="str">
        <f>Položky!B31</f>
        <v>95</v>
      </c>
      <c r="B10" s="86" t="str">
        <f>Položky!C31</f>
        <v>Dokončovací kce na pozem.stav.</v>
      </c>
      <c r="C10" s="87"/>
      <c r="D10" s="88"/>
      <c r="E10" s="175">
        <f>Položky!BA37</f>
        <v>0</v>
      </c>
      <c r="F10" s="176">
        <f>Položky!BB37</f>
        <v>0</v>
      </c>
      <c r="G10" s="176">
        <f>Položky!BC37</f>
        <v>0</v>
      </c>
      <c r="H10" s="176">
        <f>Položky!BD37</f>
        <v>0</v>
      </c>
      <c r="I10" s="177">
        <f>Položky!BE37</f>
        <v>0</v>
      </c>
    </row>
    <row r="11" spans="1:9" s="11" customFormat="1" ht="12.75">
      <c r="A11" s="174" t="str">
        <f>Položky!B38</f>
        <v>96</v>
      </c>
      <c r="B11" s="86" t="str">
        <f>Položky!C38</f>
        <v>Bourání konstrukcí</v>
      </c>
      <c r="C11" s="87"/>
      <c r="D11" s="88"/>
      <c r="E11" s="175">
        <f>Položky!BA66</f>
        <v>0</v>
      </c>
      <c r="F11" s="176">
        <f>Položky!BB66</f>
        <v>0</v>
      </c>
      <c r="G11" s="176">
        <f>Položky!BC66</f>
        <v>0</v>
      </c>
      <c r="H11" s="176">
        <f>Položky!BD66</f>
        <v>0</v>
      </c>
      <c r="I11" s="177">
        <f>Položky!BE66</f>
        <v>0</v>
      </c>
    </row>
    <row r="12" spans="1:9" s="11" customFormat="1" ht="12.75">
      <c r="A12" s="174" t="str">
        <f>Položky!B67</f>
        <v>99</v>
      </c>
      <c r="B12" s="86" t="str">
        <f>Položky!C67</f>
        <v>Staveništní přesun hmot</v>
      </c>
      <c r="C12" s="87"/>
      <c r="D12" s="88"/>
      <c r="E12" s="175">
        <f>Položky!BA70</f>
        <v>0</v>
      </c>
      <c r="F12" s="176">
        <f>Položky!BB70</f>
        <v>0</v>
      </c>
      <c r="G12" s="176">
        <f>Položky!BC70</f>
        <v>0</v>
      </c>
      <c r="H12" s="176">
        <f>Položky!BD70</f>
        <v>0</v>
      </c>
      <c r="I12" s="177">
        <f>Položky!BE70</f>
        <v>0</v>
      </c>
    </row>
    <row r="13" spans="1:9" s="11" customFormat="1" ht="12.75">
      <c r="A13" s="174" t="str">
        <f>Položky!B71</f>
        <v>766</v>
      </c>
      <c r="B13" s="86" t="str">
        <f>Položky!C71</f>
        <v>Konstrukce truhlářské</v>
      </c>
      <c r="C13" s="87"/>
      <c r="D13" s="88"/>
      <c r="E13" s="175">
        <f>Položky!BA83</f>
        <v>0</v>
      </c>
      <c r="F13" s="176">
        <f>Položky!BB83</f>
        <v>0</v>
      </c>
      <c r="G13" s="176">
        <f>Položky!BC83</f>
        <v>0</v>
      </c>
      <c r="H13" s="176">
        <f>Položky!BD83</f>
        <v>0</v>
      </c>
      <c r="I13" s="177">
        <f>Položky!BE83</f>
        <v>0</v>
      </c>
    </row>
    <row r="14" spans="1:9" s="11" customFormat="1" ht="12.75">
      <c r="A14" s="174" t="str">
        <f>Položky!B84</f>
        <v>783</v>
      </c>
      <c r="B14" s="86" t="str">
        <f>Položky!C84</f>
        <v>Nátěry</v>
      </c>
      <c r="C14" s="87"/>
      <c r="D14" s="88"/>
      <c r="E14" s="175">
        <f>Položky!BA88</f>
        <v>0</v>
      </c>
      <c r="F14" s="176">
        <f>Položky!BB88</f>
        <v>0</v>
      </c>
      <c r="G14" s="176">
        <f>Položky!BC88</f>
        <v>0</v>
      </c>
      <c r="H14" s="176">
        <f>Položky!BD88</f>
        <v>0</v>
      </c>
      <c r="I14" s="177">
        <f>Položky!BE88</f>
        <v>0</v>
      </c>
    </row>
    <row r="15" spans="1:9" s="11" customFormat="1" ht="12.75">
      <c r="A15" s="174" t="str">
        <f>Položky!B89</f>
        <v>784</v>
      </c>
      <c r="B15" s="86" t="str">
        <f>Položky!C89</f>
        <v>Malby</v>
      </c>
      <c r="C15" s="87"/>
      <c r="D15" s="88"/>
      <c r="E15" s="175">
        <f>Položky!BA91</f>
        <v>0</v>
      </c>
      <c r="F15" s="176">
        <f>Položky!BB91</f>
        <v>0</v>
      </c>
      <c r="G15" s="176">
        <f>Položky!BC91</f>
        <v>0</v>
      </c>
      <c r="H15" s="176">
        <f>Položky!BD91</f>
        <v>0</v>
      </c>
      <c r="I15" s="177">
        <f>Položky!BE91</f>
        <v>0</v>
      </c>
    </row>
    <row r="16" spans="1:9" s="11" customFormat="1" ht="12.75">
      <c r="A16" s="174" t="str">
        <f>Položky!B92</f>
        <v>7671</v>
      </c>
      <c r="B16" s="86" t="str">
        <f>Položky!C92</f>
        <v>Konstrukce hliníkové</v>
      </c>
      <c r="C16" s="87"/>
      <c r="D16" s="88"/>
      <c r="E16" s="175">
        <f>Položky!BA101</f>
        <v>0</v>
      </c>
      <c r="F16" s="176">
        <f>Položky!BB101</f>
        <v>0</v>
      </c>
      <c r="G16" s="176">
        <f>Položky!BC101</f>
        <v>0</v>
      </c>
      <c r="H16" s="176">
        <f>Položky!BD101</f>
        <v>0</v>
      </c>
      <c r="I16" s="177">
        <f>Položky!BE101</f>
        <v>0</v>
      </c>
    </row>
    <row r="17" spans="1:9" s="11" customFormat="1" ht="13.5" thickBot="1">
      <c r="A17" s="174" t="str">
        <f>Položky!B102</f>
        <v>VRN</v>
      </c>
      <c r="B17" s="86" t="str">
        <f>Položky!C102</f>
        <v>Vedlejší rozpočtové náklady</v>
      </c>
      <c r="C17" s="87"/>
      <c r="D17" s="88"/>
      <c r="E17" s="175">
        <f>Položky!BA104</f>
        <v>0</v>
      </c>
      <c r="F17" s="176">
        <f>Položky!BB104</f>
        <v>0</v>
      </c>
      <c r="G17" s="176">
        <f>Položky!BC104</f>
        <v>0</v>
      </c>
      <c r="H17" s="176">
        <f>Položky!BD104</f>
        <v>0</v>
      </c>
      <c r="I17" s="177">
        <f>Položky!BE104</f>
        <v>0</v>
      </c>
    </row>
    <row r="18" spans="1:9" s="94" customFormat="1" ht="13.5" thickBot="1">
      <c r="A18" s="89"/>
      <c r="B18" s="81" t="s">
        <v>49</v>
      </c>
      <c r="C18" s="81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57" ht="19.5" customHeight="1">
      <c r="A20" s="95" t="s">
        <v>50</v>
      </c>
      <c r="B20" s="95"/>
      <c r="C20" s="95"/>
      <c r="D20" s="95"/>
      <c r="E20" s="95"/>
      <c r="F20" s="95"/>
      <c r="G20" s="96"/>
      <c r="H20" s="95"/>
      <c r="I20" s="95"/>
      <c r="BA20" s="30"/>
      <c r="BB20" s="30"/>
      <c r="BC20" s="30"/>
      <c r="BD20" s="30"/>
      <c r="BE20" s="30"/>
    </row>
    <row r="21" spans="1:9" ht="13.5" thickBot="1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8" t="s">
        <v>51</v>
      </c>
      <c r="B22" s="99"/>
      <c r="C22" s="99"/>
      <c r="D22" s="100"/>
      <c r="E22" s="101" t="s">
        <v>52</v>
      </c>
      <c r="F22" s="102" t="s">
        <v>53</v>
      </c>
      <c r="G22" s="103" t="s">
        <v>54</v>
      </c>
      <c r="H22" s="104"/>
      <c r="I22" s="105" t="s">
        <v>52</v>
      </c>
    </row>
    <row r="23" spans="1:53" ht="12.75">
      <c r="A23" s="106"/>
      <c r="B23" s="107"/>
      <c r="C23" s="107"/>
      <c r="D23" s="108"/>
      <c r="E23" s="109"/>
      <c r="F23" s="110"/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8</v>
      </c>
    </row>
    <row r="24" spans="1:9" ht="13.5" thickBot="1">
      <c r="A24" s="114"/>
      <c r="B24" s="115" t="s">
        <v>55</v>
      </c>
      <c r="C24" s="116"/>
      <c r="D24" s="117"/>
      <c r="E24" s="118"/>
      <c r="F24" s="119"/>
      <c r="G24" s="119"/>
      <c r="H24" s="203">
        <f>SUM(H23:H23)</f>
        <v>0</v>
      </c>
      <c r="I24" s="204"/>
    </row>
    <row r="25" spans="1:9" ht="12.75">
      <c r="A25" s="97"/>
      <c r="B25" s="97"/>
      <c r="C25" s="97"/>
      <c r="D25" s="97"/>
      <c r="E25" s="97"/>
      <c r="F25" s="97"/>
      <c r="G25" s="97"/>
      <c r="H25" s="97"/>
      <c r="I25" s="97"/>
    </row>
    <row r="26" spans="2:9" ht="12.75">
      <c r="B26" s="94"/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7"/>
  <sheetViews>
    <sheetView showGridLines="0" showZeros="0" tabSelected="1" zoomScalePageLayoutView="0" workbookViewId="0" topLeftCell="A1">
      <selection activeCell="H7" sqref="H7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8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7" t="s">
        <v>56</v>
      </c>
      <c r="B1" s="207"/>
      <c r="C1" s="207"/>
      <c r="D1" s="207"/>
      <c r="E1" s="207"/>
      <c r="F1" s="207"/>
      <c r="G1" s="207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8" t="s">
        <v>5</v>
      </c>
      <c r="B3" s="209"/>
      <c r="C3" s="128" t="str">
        <f>CONCATENATE(cislostavby," ",nazevstavby)</f>
        <v> Brno - ZŠ Nám.Míru</v>
      </c>
      <c r="D3" s="129"/>
      <c r="E3" s="130"/>
      <c r="F3" s="131" t="str">
        <f>Rekapitulace!H1</f>
        <v>oprava</v>
      </c>
      <c r="G3" s="132"/>
    </row>
    <row r="4" spans="1:7" ht="13.5" thickBot="1">
      <c r="A4" s="210" t="s">
        <v>1</v>
      </c>
      <c r="B4" s="211"/>
      <c r="C4" s="133" t="str">
        <f>CONCATENATE(cisloobjektu," ",nazevobjektu)</f>
        <v> 2 - Výměna oken - jižní fasáda 1.np </v>
      </c>
      <c r="D4" s="134"/>
      <c r="E4" s="212"/>
      <c r="F4" s="212"/>
      <c r="G4" s="213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8.7737</v>
      </c>
      <c r="F8" s="155"/>
      <c r="G8" s="178">
        <f>E8*F8</f>
        <v>0</v>
      </c>
      <c r="H8" s="182"/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0.04656</v>
      </c>
    </row>
    <row r="9" spans="1:15" ht="12.75">
      <c r="A9" s="156"/>
      <c r="B9" s="157"/>
      <c r="C9" s="205" t="s">
        <v>73</v>
      </c>
      <c r="D9" s="206"/>
      <c r="E9" s="158">
        <v>8.7737</v>
      </c>
      <c r="F9" s="159"/>
      <c r="G9" s="179"/>
      <c r="H9" s="183"/>
      <c r="M9" s="160" t="s">
        <v>73</v>
      </c>
      <c r="O9" s="150"/>
    </row>
    <row r="10" spans="1:104" ht="22.5">
      <c r="A10" s="151">
        <v>2</v>
      </c>
      <c r="B10" s="152" t="s">
        <v>74</v>
      </c>
      <c r="C10" s="153" t="s">
        <v>75</v>
      </c>
      <c r="D10" s="154" t="s">
        <v>76</v>
      </c>
      <c r="E10" s="155">
        <v>0.73</v>
      </c>
      <c r="F10" s="155"/>
      <c r="G10" s="178">
        <f>E10*F10</f>
        <v>0</v>
      </c>
      <c r="H10" s="182"/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2.525</v>
      </c>
    </row>
    <row r="11" spans="1:15" ht="12.75">
      <c r="A11" s="156"/>
      <c r="B11" s="157"/>
      <c r="C11" s="205" t="s">
        <v>208</v>
      </c>
      <c r="D11" s="206"/>
      <c r="E11" s="158">
        <v>0.28</v>
      </c>
      <c r="F11" s="159"/>
      <c r="G11" s="179"/>
      <c r="H11" s="183"/>
      <c r="M11" s="160" t="s">
        <v>77</v>
      </c>
      <c r="O11" s="150"/>
    </row>
    <row r="12" spans="1:15" ht="12.75">
      <c r="A12" s="156"/>
      <c r="B12" s="157"/>
      <c r="C12" s="205" t="s">
        <v>209</v>
      </c>
      <c r="D12" s="206"/>
      <c r="E12" s="158">
        <v>0.062</v>
      </c>
      <c r="F12" s="159"/>
      <c r="G12" s="179"/>
      <c r="H12" s="183"/>
      <c r="M12" s="160" t="s">
        <v>78</v>
      </c>
      <c r="O12" s="150"/>
    </row>
    <row r="13" spans="1:15" ht="12.75">
      <c r="A13" s="156"/>
      <c r="B13" s="157"/>
      <c r="C13" s="205" t="s">
        <v>210</v>
      </c>
      <c r="D13" s="206"/>
      <c r="E13" s="158">
        <v>0.39</v>
      </c>
      <c r="F13" s="159"/>
      <c r="G13" s="179"/>
      <c r="H13" s="183"/>
      <c r="M13" s="160" t="s">
        <v>79</v>
      </c>
      <c r="O13" s="150"/>
    </row>
    <row r="14" spans="1:57" ht="12.75">
      <c r="A14" s="161"/>
      <c r="B14" s="162" t="s">
        <v>66</v>
      </c>
      <c r="C14" s="163" t="str">
        <f>CONCATENATE(B7," ",C7)</f>
        <v>3 Svislé a kompletní konstrukce</v>
      </c>
      <c r="D14" s="161"/>
      <c r="E14" s="164"/>
      <c r="F14" s="164"/>
      <c r="G14" s="180">
        <f>SUM(G7:G13)</f>
        <v>0</v>
      </c>
      <c r="H14" s="184"/>
      <c r="O14" s="150">
        <v>4</v>
      </c>
      <c r="BA14" s="165">
        <f>SUM(BA7:BA13)</f>
        <v>0</v>
      </c>
      <c r="BB14" s="165">
        <f>SUM(BB7:BB13)</f>
        <v>0</v>
      </c>
      <c r="BC14" s="165">
        <f>SUM(BC7:BC13)</f>
        <v>0</v>
      </c>
      <c r="BD14" s="165">
        <f>SUM(BD7:BD13)</f>
        <v>0</v>
      </c>
      <c r="BE14" s="165">
        <f>SUM(BE7:BE13)</f>
        <v>0</v>
      </c>
    </row>
    <row r="15" spans="1:15" ht="12.75">
      <c r="A15" s="143" t="s">
        <v>64</v>
      </c>
      <c r="B15" s="144" t="s">
        <v>80</v>
      </c>
      <c r="C15" s="145" t="s">
        <v>81</v>
      </c>
      <c r="D15" s="146"/>
      <c r="E15" s="147"/>
      <c r="F15" s="147"/>
      <c r="G15" s="181"/>
      <c r="H15" s="185"/>
      <c r="I15" s="149"/>
      <c r="O15" s="150">
        <v>1</v>
      </c>
    </row>
    <row r="16" spans="1:104" ht="12.75">
      <c r="A16" s="151">
        <v>3</v>
      </c>
      <c r="B16" s="152" t="s">
        <v>82</v>
      </c>
      <c r="C16" s="153" t="s">
        <v>83</v>
      </c>
      <c r="D16" s="154" t="s">
        <v>72</v>
      </c>
      <c r="E16" s="155">
        <v>53.11</v>
      </c>
      <c r="F16" s="155"/>
      <c r="G16" s="178">
        <f>E16*F16</f>
        <v>0</v>
      </c>
      <c r="H16" s="182"/>
      <c r="O16" s="150">
        <v>2</v>
      </c>
      <c r="AA16" s="123">
        <v>12</v>
      </c>
      <c r="AB16" s="123">
        <v>0</v>
      </c>
      <c r="AC16" s="123">
        <v>3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0.20238</v>
      </c>
    </row>
    <row r="17" spans="1:15" ht="12.75">
      <c r="A17" s="156"/>
      <c r="B17" s="157"/>
      <c r="C17" s="205" t="s">
        <v>220</v>
      </c>
      <c r="D17" s="206"/>
      <c r="E17" s="158">
        <v>3.96</v>
      </c>
      <c r="F17" s="159"/>
      <c r="G17" s="179"/>
      <c r="H17" s="183"/>
      <c r="M17" s="160" t="s">
        <v>84</v>
      </c>
      <c r="O17" s="150"/>
    </row>
    <row r="18" spans="1:15" ht="12.75">
      <c r="A18" s="156"/>
      <c r="B18" s="157"/>
      <c r="C18" s="205" t="s">
        <v>85</v>
      </c>
      <c r="D18" s="206"/>
      <c r="E18" s="158">
        <v>1.83</v>
      </c>
      <c r="F18" s="159"/>
      <c r="G18" s="179"/>
      <c r="H18" s="183"/>
      <c r="M18" s="160" t="s">
        <v>85</v>
      </c>
      <c r="O18" s="150"/>
    </row>
    <row r="19" spans="1:15" ht="12.75">
      <c r="A19" s="156"/>
      <c r="B19" s="157"/>
      <c r="C19" s="205" t="s">
        <v>219</v>
      </c>
      <c r="D19" s="206"/>
      <c r="E19" s="158">
        <v>1.04</v>
      </c>
      <c r="F19" s="159"/>
      <c r="G19" s="179"/>
      <c r="H19" s="183"/>
      <c r="M19" s="160" t="s">
        <v>86</v>
      </c>
      <c r="O19" s="150"/>
    </row>
    <row r="20" spans="1:104" ht="12.75">
      <c r="A20" s="151">
        <v>4</v>
      </c>
      <c r="B20" s="152" t="s">
        <v>87</v>
      </c>
      <c r="C20" s="153" t="s">
        <v>88</v>
      </c>
      <c r="D20" s="154" t="s">
        <v>72</v>
      </c>
      <c r="E20" s="155">
        <v>7.9</v>
      </c>
      <c r="F20" s="155"/>
      <c r="G20" s="178">
        <f>E20*F20</f>
        <v>0</v>
      </c>
      <c r="H20" s="182"/>
      <c r="O20" s="150">
        <v>2</v>
      </c>
      <c r="AA20" s="123">
        <v>12</v>
      </c>
      <c r="AB20" s="123">
        <v>0</v>
      </c>
      <c r="AC20" s="123">
        <v>4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0.02238</v>
      </c>
    </row>
    <row r="21" spans="1:15" ht="12.75">
      <c r="A21" s="156"/>
      <c r="B21" s="157"/>
      <c r="C21" s="205" t="s">
        <v>221</v>
      </c>
      <c r="D21" s="206"/>
      <c r="E21" s="158">
        <v>4.66</v>
      </c>
      <c r="F21" s="159"/>
      <c r="G21" s="179"/>
      <c r="H21" s="183"/>
      <c r="M21" s="160" t="s">
        <v>89</v>
      </c>
      <c r="O21" s="150"/>
    </row>
    <row r="22" spans="1:15" ht="12.75">
      <c r="A22" s="156"/>
      <c r="B22" s="157"/>
      <c r="C22" s="205" t="s">
        <v>222</v>
      </c>
      <c r="D22" s="206"/>
      <c r="E22" s="158">
        <v>0.89</v>
      </c>
      <c r="F22" s="159"/>
      <c r="G22" s="179"/>
      <c r="H22" s="183"/>
      <c r="M22" s="160" t="s">
        <v>90</v>
      </c>
      <c r="O22" s="150"/>
    </row>
    <row r="23" spans="1:15" ht="10.5" customHeight="1">
      <c r="A23" s="156"/>
      <c r="B23" s="157"/>
      <c r="C23" s="205" t="s">
        <v>223</v>
      </c>
      <c r="D23" s="206"/>
      <c r="E23" s="158">
        <v>2.35</v>
      </c>
      <c r="F23" s="159"/>
      <c r="G23" s="179"/>
      <c r="H23" s="183"/>
      <c r="M23" s="160" t="s">
        <v>91</v>
      </c>
      <c r="O23" s="150"/>
    </row>
    <row r="24" spans="1:104" ht="12.75">
      <c r="A24" s="151">
        <v>5</v>
      </c>
      <c r="B24" s="152" t="s">
        <v>92</v>
      </c>
      <c r="C24" s="153" t="s">
        <v>93</v>
      </c>
      <c r="D24" s="154" t="s">
        <v>94</v>
      </c>
      <c r="E24" s="155">
        <v>46.38</v>
      </c>
      <c r="F24" s="155"/>
      <c r="G24" s="178">
        <f>E24*F24</f>
        <v>0</v>
      </c>
      <c r="H24" s="182"/>
      <c r="O24" s="150">
        <v>2</v>
      </c>
      <c r="AA24" s="123">
        <v>12</v>
      </c>
      <c r="AB24" s="123">
        <v>0</v>
      </c>
      <c r="AC24" s="123">
        <v>5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0.02238</v>
      </c>
    </row>
    <row r="25" spans="1:57" ht="12.75">
      <c r="A25" s="161"/>
      <c r="B25" s="162" t="s">
        <v>66</v>
      </c>
      <c r="C25" s="163" t="str">
        <f>CONCATENATE(B15," ",C15)</f>
        <v>61 Upravy povrchů vnitřní</v>
      </c>
      <c r="D25" s="161"/>
      <c r="E25" s="164"/>
      <c r="F25" s="164"/>
      <c r="G25" s="180">
        <f>SUM(G15:G24)</f>
        <v>0</v>
      </c>
      <c r="H25" s="184"/>
      <c r="O25" s="150">
        <v>4</v>
      </c>
      <c r="BA25" s="165">
        <f>SUM(BA15:BA24)</f>
        <v>0</v>
      </c>
      <c r="BB25" s="165">
        <f>SUM(BB15:BB24)</f>
        <v>0</v>
      </c>
      <c r="BC25" s="165">
        <f>SUM(BC15:BC24)</f>
        <v>0</v>
      </c>
      <c r="BD25" s="165">
        <f>SUM(BD15:BD24)</f>
        <v>0</v>
      </c>
      <c r="BE25" s="165">
        <f>SUM(BE15:BE24)</f>
        <v>0</v>
      </c>
    </row>
    <row r="26" spans="1:57" ht="12.75">
      <c r="A26" s="143" t="s">
        <v>64</v>
      </c>
      <c r="B26" s="144" t="s">
        <v>232</v>
      </c>
      <c r="C26" s="145" t="s">
        <v>233</v>
      </c>
      <c r="D26" s="146"/>
      <c r="E26" s="147"/>
      <c r="F26" s="147"/>
      <c r="G26" s="148"/>
      <c r="H26" s="184"/>
      <c r="O26" s="150"/>
      <c r="BA26" s="165"/>
      <c r="BB26" s="165"/>
      <c r="BC26" s="165"/>
      <c r="BD26" s="165"/>
      <c r="BE26" s="165"/>
    </row>
    <row r="27" spans="1:57" ht="22.5">
      <c r="A27" s="151">
        <v>10</v>
      </c>
      <c r="B27" s="152" t="s">
        <v>234</v>
      </c>
      <c r="C27" s="153" t="s">
        <v>235</v>
      </c>
      <c r="D27" s="154" t="s">
        <v>94</v>
      </c>
      <c r="E27" s="155">
        <v>22.7</v>
      </c>
      <c r="F27" s="155"/>
      <c r="G27" s="188">
        <f>E27*F27</f>
        <v>0</v>
      </c>
      <c r="H27" s="184"/>
      <c r="O27" s="150"/>
      <c r="BA27" s="165"/>
      <c r="BB27" s="165"/>
      <c r="BC27" s="165"/>
      <c r="BD27" s="165"/>
      <c r="BE27" s="165"/>
    </row>
    <row r="28" spans="1:57" ht="22.5">
      <c r="A28" s="151">
        <v>11</v>
      </c>
      <c r="B28" s="152" t="s">
        <v>236</v>
      </c>
      <c r="C28" s="153" t="s">
        <v>237</v>
      </c>
      <c r="D28" s="154" t="s">
        <v>94</v>
      </c>
      <c r="E28" s="155">
        <v>22.7</v>
      </c>
      <c r="F28" s="155"/>
      <c r="G28" s="188">
        <f>E28*F28</f>
        <v>0</v>
      </c>
      <c r="H28" s="184"/>
      <c r="O28" s="150"/>
      <c r="BA28" s="165"/>
      <c r="BB28" s="165"/>
      <c r="BC28" s="165"/>
      <c r="BD28" s="165"/>
      <c r="BE28" s="165"/>
    </row>
    <row r="29" spans="1:57" ht="12.75">
      <c r="A29" s="156"/>
      <c r="B29" s="157"/>
      <c r="C29" s="205" t="s">
        <v>238</v>
      </c>
      <c r="D29" s="206"/>
      <c r="E29" s="158">
        <v>0</v>
      </c>
      <c r="F29" s="159"/>
      <c r="G29" s="189"/>
      <c r="H29" s="184"/>
      <c r="O29" s="150"/>
      <c r="BA29" s="165"/>
      <c r="BB29" s="165"/>
      <c r="BC29" s="165"/>
      <c r="BD29" s="165"/>
      <c r="BE29" s="165"/>
    </row>
    <row r="30" spans="1:57" ht="12.75">
      <c r="A30" s="161"/>
      <c r="B30" s="162" t="s">
        <v>66</v>
      </c>
      <c r="C30" s="163" t="str">
        <f>CONCATENATE(B26," ",C26)</f>
        <v>64 Výplně otvorů</v>
      </c>
      <c r="D30" s="161"/>
      <c r="E30" s="164"/>
      <c r="F30" s="164"/>
      <c r="G30" s="187">
        <f>SUM(G26:G29)</f>
        <v>0</v>
      </c>
      <c r="H30" s="184"/>
      <c r="O30" s="150"/>
      <c r="BA30" s="165"/>
      <c r="BB30" s="165"/>
      <c r="BC30" s="165"/>
      <c r="BD30" s="165"/>
      <c r="BE30" s="165"/>
    </row>
    <row r="31" spans="1:15" ht="12.75">
      <c r="A31" s="143" t="s">
        <v>64</v>
      </c>
      <c r="B31" s="144" t="s">
        <v>95</v>
      </c>
      <c r="C31" s="145" t="s">
        <v>96</v>
      </c>
      <c r="D31" s="146"/>
      <c r="E31" s="147"/>
      <c r="F31" s="147"/>
      <c r="G31" s="181"/>
      <c r="H31" s="185"/>
      <c r="I31" s="149"/>
      <c r="O31" s="150">
        <v>1</v>
      </c>
    </row>
    <row r="32" spans="1:104" ht="22.5">
      <c r="A32" s="151">
        <v>12</v>
      </c>
      <c r="B32" s="152" t="s">
        <v>97</v>
      </c>
      <c r="C32" s="153" t="s">
        <v>98</v>
      </c>
      <c r="D32" s="154" t="s">
        <v>99</v>
      </c>
      <c r="E32" s="155">
        <v>0</v>
      </c>
      <c r="F32" s="155"/>
      <c r="G32" s="178">
        <f>E32*F32</f>
        <v>0</v>
      </c>
      <c r="H32" s="182"/>
      <c r="O32" s="150">
        <v>2</v>
      </c>
      <c r="AA32" s="123">
        <v>12</v>
      </c>
      <c r="AB32" s="123">
        <v>0</v>
      </c>
      <c r="AC32" s="123">
        <v>12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 ht="12.75">
      <c r="A33" s="151">
        <v>13</v>
      </c>
      <c r="B33" s="152" t="s">
        <v>100</v>
      </c>
      <c r="C33" s="153" t="s">
        <v>101</v>
      </c>
      <c r="D33" s="154" t="s">
        <v>99</v>
      </c>
      <c r="E33" s="155">
        <v>30</v>
      </c>
      <c r="F33" s="155"/>
      <c r="G33" s="178">
        <f>E33*F33</f>
        <v>0</v>
      </c>
      <c r="H33" s="182"/>
      <c r="O33" s="150">
        <v>2</v>
      </c>
      <c r="AA33" s="123">
        <v>12</v>
      </c>
      <c r="AB33" s="123">
        <v>0</v>
      </c>
      <c r="AC33" s="123">
        <v>13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12.75">
      <c r="A34" s="151">
        <v>14</v>
      </c>
      <c r="B34" s="152" t="s">
        <v>102</v>
      </c>
      <c r="C34" s="153" t="s">
        <v>103</v>
      </c>
      <c r="D34" s="154" t="s">
        <v>99</v>
      </c>
      <c r="E34" s="155">
        <v>40</v>
      </c>
      <c r="F34" s="155"/>
      <c r="G34" s="178">
        <f>E34*F34</f>
        <v>0</v>
      </c>
      <c r="H34" s="182"/>
      <c r="O34" s="150">
        <v>2</v>
      </c>
      <c r="AA34" s="123">
        <v>12</v>
      </c>
      <c r="AB34" s="123">
        <v>0</v>
      </c>
      <c r="AC34" s="123">
        <v>14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104" ht="12.75">
      <c r="A35" s="151">
        <v>15</v>
      </c>
      <c r="B35" s="152" t="s">
        <v>104</v>
      </c>
      <c r="C35" s="153" t="s">
        <v>105</v>
      </c>
      <c r="D35" s="154" t="s">
        <v>72</v>
      </c>
      <c r="E35" s="155">
        <v>122.76</v>
      </c>
      <c r="F35" s="155"/>
      <c r="G35" s="178">
        <f>E35*F35</f>
        <v>0</v>
      </c>
      <c r="H35" s="182"/>
      <c r="O35" s="150">
        <v>2</v>
      </c>
      <c r="AA35" s="123">
        <v>12</v>
      </c>
      <c r="AB35" s="123">
        <v>0</v>
      </c>
      <c r="AC35" s="123">
        <v>15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ht="12.75">
      <c r="A36" s="151">
        <v>16</v>
      </c>
      <c r="B36" s="152" t="s">
        <v>106</v>
      </c>
      <c r="C36" s="153" t="s">
        <v>107</v>
      </c>
      <c r="D36" s="154" t="s">
        <v>72</v>
      </c>
      <c r="E36" s="155">
        <v>122.76</v>
      </c>
      <c r="F36" s="155"/>
      <c r="G36" s="178">
        <f>E36*F36</f>
        <v>0</v>
      </c>
      <c r="H36" s="182"/>
      <c r="O36" s="150">
        <v>2</v>
      </c>
      <c r="AA36" s="123">
        <v>12</v>
      </c>
      <c r="AB36" s="123">
        <v>0</v>
      </c>
      <c r="AC36" s="123">
        <v>16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4E-05</v>
      </c>
    </row>
    <row r="37" spans="1:57" ht="12.75">
      <c r="A37" s="161"/>
      <c r="B37" s="162" t="s">
        <v>66</v>
      </c>
      <c r="C37" s="163" t="str">
        <f>CONCATENATE(B31," ",C31)</f>
        <v>95 Dokončovací kce na pozem.stav.</v>
      </c>
      <c r="D37" s="161"/>
      <c r="E37" s="164"/>
      <c r="F37" s="164"/>
      <c r="G37" s="180">
        <f>SUM(G31:G36)</f>
        <v>0</v>
      </c>
      <c r="H37" s="184"/>
      <c r="O37" s="150">
        <v>4</v>
      </c>
      <c r="BA37" s="165">
        <f>SUM(BA31:BA36)</f>
        <v>0</v>
      </c>
      <c r="BB37" s="165">
        <f>SUM(BB31:BB36)</f>
        <v>0</v>
      </c>
      <c r="BC37" s="165">
        <f>SUM(BC31:BC36)</f>
        <v>0</v>
      </c>
      <c r="BD37" s="165">
        <f>SUM(BD31:BD36)</f>
        <v>0</v>
      </c>
      <c r="BE37" s="165">
        <f>SUM(BE31:BE36)</f>
        <v>0</v>
      </c>
    </row>
    <row r="38" spans="1:15" ht="12.75">
      <c r="A38" s="143" t="s">
        <v>64</v>
      </c>
      <c r="B38" s="144" t="s">
        <v>108</v>
      </c>
      <c r="C38" s="145" t="s">
        <v>109</v>
      </c>
      <c r="D38" s="146"/>
      <c r="E38" s="147"/>
      <c r="F38" s="147"/>
      <c r="G38" s="181"/>
      <c r="H38" s="185"/>
      <c r="I38" s="149"/>
      <c r="O38" s="150">
        <v>1</v>
      </c>
    </row>
    <row r="39" spans="1:104" ht="12.75">
      <c r="A39" s="151">
        <v>17</v>
      </c>
      <c r="B39" s="152" t="s">
        <v>110</v>
      </c>
      <c r="C39" s="153" t="s">
        <v>111</v>
      </c>
      <c r="D39" s="154" t="s">
        <v>72</v>
      </c>
      <c r="E39" s="155">
        <v>45.75</v>
      </c>
      <c r="F39" s="155"/>
      <c r="G39" s="178">
        <f>E39*F39</f>
        <v>0</v>
      </c>
      <c r="H39" s="182"/>
      <c r="O39" s="150">
        <v>2</v>
      </c>
      <c r="AA39" s="123">
        <v>12</v>
      </c>
      <c r="AB39" s="123">
        <v>0</v>
      </c>
      <c r="AC39" s="123">
        <v>17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0.001</v>
      </c>
    </row>
    <row r="40" spans="1:15" ht="12.75">
      <c r="A40" s="156"/>
      <c r="B40" s="157"/>
      <c r="C40" s="205" t="s">
        <v>216</v>
      </c>
      <c r="D40" s="206"/>
      <c r="E40" s="158">
        <v>32.5</v>
      </c>
      <c r="F40" s="159"/>
      <c r="G40" s="179"/>
      <c r="H40" s="183"/>
      <c r="M40" s="160" t="s">
        <v>112</v>
      </c>
      <c r="O40" s="150"/>
    </row>
    <row r="41" spans="1:15" ht="12.75">
      <c r="A41" s="156"/>
      <c r="B41" s="157"/>
      <c r="C41" s="205" t="s">
        <v>217</v>
      </c>
      <c r="D41" s="206"/>
      <c r="E41" s="158">
        <v>6.03</v>
      </c>
      <c r="F41" s="159"/>
      <c r="G41" s="179"/>
      <c r="H41" s="183"/>
      <c r="M41" s="160" t="s">
        <v>113</v>
      </c>
      <c r="O41" s="150"/>
    </row>
    <row r="42" spans="1:15" ht="12.75">
      <c r="A42" s="156"/>
      <c r="B42" s="157"/>
      <c r="C42" s="205" t="s">
        <v>218</v>
      </c>
      <c r="D42" s="206"/>
      <c r="E42" s="158">
        <v>7.22</v>
      </c>
      <c r="F42" s="159"/>
      <c r="G42" s="179"/>
      <c r="H42" s="183"/>
      <c r="M42" s="160" t="s">
        <v>114</v>
      </c>
      <c r="O42" s="150"/>
    </row>
    <row r="43" spans="1:104" ht="12.75">
      <c r="A43" s="151">
        <v>18</v>
      </c>
      <c r="B43" s="152" t="s">
        <v>115</v>
      </c>
      <c r="C43" s="153" t="s">
        <v>116</v>
      </c>
      <c r="D43" s="154" t="s">
        <v>117</v>
      </c>
      <c r="E43" s="155">
        <v>48</v>
      </c>
      <c r="F43" s="155"/>
      <c r="G43" s="178">
        <f>E43*F43</f>
        <v>0</v>
      </c>
      <c r="H43" s="182"/>
      <c r="O43" s="150">
        <v>2</v>
      </c>
      <c r="AA43" s="123">
        <v>12</v>
      </c>
      <c r="AB43" s="123">
        <v>0</v>
      </c>
      <c r="AC43" s="123">
        <v>18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5" ht="12.75">
      <c r="A44" s="156"/>
      <c r="B44" s="157"/>
      <c r="C44" s="205" t="s">
        <v>215</v>
      </c>
      <c r="D44" s="206"/>
      <c r="E44" s="158">
        <v>48</v>
      </c>
      <c r="F44" s="159"/>
      <c r="G44" s="179"/>
      <c r="H44" s="183"/>
      <c r="M44" s="160" t="s">
        <v>118</v>
      </c>
      <c r="O44" s="150"/>
    </row>
    <row r="45" spans="1:104" ht="12.75">
      <c r="A45" s="151">
        <v>21</v>
      </c>
      <c r="B45" s="152" t="s">
        <v>119</v>
      </c>
      <c r="C45" s="153" t="s">
        <v>120</v>
      </c>
      <c r="D45" s="154" t="s">
        <v>72</v>
      </c>
      <c r="E45" s="155">
        <v>33.54</v>
      </c>
      <c r="F45" s="155"/>
      <c r="G45" s="178">
        <f>E45*F45</f>
        <v>0</v>
      </c>
      <c r="H45" s="182"/>
      <c r="O45" s="150">
        <v>2</v>
      </c>
      <c r="AA45" s="123">
        <v>12</v>
      </c>
      <c r="AB45" s="123">
        <v>0</v>
      </c>
      <c r="AC45" s="123">
        <v>21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5" ht="12.75">
      <c r="A46" s="156"/>
      <c r="B46" s="157"/>
      <c r="C46" s="205" t="s">
        <v>224</v>
      </c>
      <c r="D46" s="206"/>
      <c r="E46" s="158">
        <v>15.54</v>
      </c>
      <c r="F46" s="159"/>
      <c r="G46" s="179"/>
      <c r="H46" s="183"/>
      <c r="M46" s="160" t="s">
        <v>121</v>
      </c>
      <c r="O46" s="150"/>
    </row>
    <row r="47" spans="1:15" ht="12.75">
      <c r="A47" s="156"/>
      <c r="B47" s="157"/>
      <c r="C47" s="205" t="s">
        <v>122</v>
      </c>
      <c r="D47" s="206"/>
      <c r="E47" s="158">
        <v>5.26</v>
      </c>
      <c r="F47" s="159"/>
      <c r="G47" s="179"/>
      <c r="H47" s="183"/>
      <c r="M47" s="160" t="s">
        <v>122</v>
      </c>
      <c r="O47" s="150"/>
    </row>
    <row r="48" spans="1:15" ht="12.75">
      <c r="A48" s="156"/>
      <c r="B48" s="157"/>
      <c r="C48" s="205" t="s">
        <v>225</v>
      </c>
      <c r="D48" s="206"/>
      <c r="E48" s="158">
        <v>8.46</v>
      </c>
      <c r="F48" s="159"/>
      <c r="G48" s="179"/>
      <c r="H48" s="183"/>
      <c r="M48" s="160" t="s">
        <v>123</v>
      </c>
      <c r="O48" s="150"/>
    </row>
    <row r="49" spans="1:15" ht="12.75">
      <c r="A49" s="156"/>
      <c r="B49" s="157"/>
      <c r="C49" s="205" t="s">
        <v>226</v>
      </c>
      <c r="D49" s="206"/>
      <c r="E49" s="158">
        <v>4.28</v>
      </c>
      <c r="F49" s="159"/>
      <c r="G49" s="179"/>
      <c r="H49" s="183"/>
      <c r="M49" s="160" t="s">
        <v>124</v>
      </c>
      <c r="O49" s="150"/>
    </row>
    <row r="50" spans="1:104" ht="12.75">
      <c r="A50" s="151">
        <v>24</v>
      </c>
      <c r="B50" s="152" t="s">
        <v>125</v>
      </c>
      <c r="C50" s="153" t="s">
        <v>126</v>
      </c>
      <c r="D50" s="154" t="s">
        <v>117</v>
      </c>
      <c r="E50" s="155">
        <v>16</v>
      </c>
      <c r="F50" s="155"/>
      <c r="G50" s="178">
        <f>E50*F50</f>
        <v>0</v>
      </c>
      <c r="H50" s="182"/>
      <c r="O50" s="150">
        <v>2</v>
      </c>
      <c r="AA50" s="123">
        <v>12</v>
      </c>
      <c r="AB50" s="123">
        <v>0</v>
      </c>
      <c r="AC50" s="123">
        <v>24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04" ht="12.75">
      <c r="A51" s="151">
        <v>26</v>
      </c>
      <c r="B51" s="152" t="s">
        <v>127</v>
      </c>
      <c r="C51" s="153" t="s">
        <v>128</v>
      </c>
      <c r="D51" s="154" t="s">
        <v>72</v>
      </c>
      <c r="E51" s="155">
        <v>16.37</v>
      </c>
      <c r="F51" s="155"/>
      <c r="G51" s="178">
        <f>E51*F51</f>
        <v>0</v>
      </c>
      <c r="H51" s="182"/>
      <c r="O51" s="150">
        <v>2</v>
      </c>
      <c r="AA51" s="123">
        <v>12</v>
      </c>
      <c r="AB51" s="123">
        <v>0</v>
      </c>
      <c r="AC51" s="123">
        <v>26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5" ht="12.75">
      <c r="A52" s="156"/>
      <c r="B52" s="157"/>
      <c r="C52" s="205" t="s">
        <v>227</v>
      </c>
      <c r="D52" s="206"/>
      <c r="E52" s="158">
        <v>7.49</v>
      </c>
      <c r="F52" s="159"/>
      <c r="G52" s="179"/>
      <c r="H52" s="183"/>
      <c r="M52" s="160" t="s">
        <v>129</v>
      </c>
      <c r="O52" s="150"/>
    </row>
    <row r="53" spans="1:15" ht="12.75">
      <c r="A53" s="156"/>
      <c r="B53" s="157"/>
      <c r="C53" s="205" t="s">
        <v>228</v>
      </c>
      <c r="D53" s="206"/>
      <c r="E53" s="158">
        <v>3.56</v>
      </c>
      <c r="F53" s="159"/>
      <c r="G53" s="179"/>
      <c r="H53" s="183"/>
      <c r="M53" s="160" t="s">
        <v>130</v>
      </c>
      <c r="O53" s="150"/>
    </row>
    <row r="54" spans="1:15" ht="12.75">
      <c r="A54" s="156"/>
      <c r="B54" s="157"/>
      <c r="C54" s="205" t="s">
        <v>229</v>
      </c>
      <c r="D54" s="206"/>
      <c r="E54" s="158">
        <v>5.32</v>
      </c>
      <c r="F54" s="159"/>
      <c r="G54" s="179"/>
      <c r="H54" s="183"/>
      <c r="M54" s="160" t="s">
        <v>131</v>
      </c>
      <c r="O54" s="150"/>
    </row>
    <row r="55" spans="1:104" ht="22.5">
      <c r="A55" s="151">
        <v>27</v>
      </c>
      <c r="B55" s="152" t="s">
        <v>132</v>
      </c>
      <c r="C55" s="153" t="s">
        <v>133</v>
      </c>
      <c r="D55" s="154" t="s">
        <v>94</v>
      </c>
      <c r="E55" s="155">
        <v>46.38</v>
      </c>
      <c r="F55" s="155"/>
      <c r="G55" s="178">
        <f aca="true" t="shared" si="0" ref="G55:G60">E55*F55</f>
        <v>0</v>
      </c>
      <c r="H55" s="182"/>
      <c r="O55" s="150">
        <v>2</v>
      </c>
      <c r="AA55" s="123">
        <v>12</v>
      </c>
      <c r="AB55" s="123">
        <v>0</v>
      </c>
      <c r="AC55" s="123">
        <v>27</v>
      </c>
      <c r="AZ55" s="123">
        <v>1</v>
      </c>
      <c r="BA55" s="123">
        <f aca="true" t="shared" si="1" ref="BA55:BA60">IF(AZ55=1,G55,0)</f>
        <v>0</v>
      </c>
      <c r="BB55" s="123">
        <f aca="true" t="shared" si="2" ref="BB55:BB60">IF(AZ55=2,G55,0)</f>
        <v>0</v>
      </c>
      <c r="BC55" s="123">
        <f aca="true" t="shared" si="3" ref="BC55:BC60">IF(AZ55=3,G55,0)</f>
        <v>0</v>
      </c>
      <c r="BD55" s="123">
        <f aca="true" t="shared" si="4" ref="BD55:BD60">IF(AZ55=4,G55,0)</f>
        <v>0</v>
      </c>
      <c r="BE55" s="123">
        <f aca="true" t="shared" si="5" ref="BE55:BE60">IF(AZ55=5,G55,0)</f>
        <v>0</v>
      </c>
      <c r="CZ55" s="123">
        <v>0</v>
      </c>
    </row>
    <row r="56" spans="1:104" ht="22.5">
      <c r="A56" s="151">
        <v>28</v>
      </c>
      <c r="B56" s="152" t="s">
        <v>134</v>
      </c>
      <c r="C56" s="153" t="s">
        <v>135</v>
      </c>
      <c r="D56" s="154" t="s">
        <v>94</v>
      </c>
      <c r="E56" s="155">
        <v>46.38</v>
      </c>
      <c r="F56" s="155"/>
      <c r="G56" s="178">
        <f t="shared" si="0"/>
        <v>0</v>
      </c>
      <c r="H56" s="182"/>
      <c r="O56" s="150">
        <v>2</v>
      </c>
      <c r="AA56" s="123">
        <v>12</v>
      </c>
      <c r="AB56" s="123">
        <v>0</v>
      </c>
      <c r="AC56" s="123">
        <v>28</v>
      </c>
      <c r="AZ56" s="123">
        <v>1</v>
      </c>
      <c r="BA56" s="123">
        <f t="shared" si="1"/>
        <v>0</v>
      </c>
      <c r="BB56" s="123">
        <f t="shared" si="2"/>
        <v>0</v>
      </c>
      <c r="BC56" s="123">
        <f t="shared" si="3"/>
        <v>0</v>
      </c>
      <c r="BD56" s="123">
        <f t="shared" si="4"/>
        <v>0</v>
      </c>
      <c r="BE56" s="123">
        <f t="shared" si="5"/>
        <v>0</v>
      </c>
      <c r="CZ56" s="123">
        <v>0</v>
      </c>
    </row>
    <row r="57" spans="1:104" ht="12.75">
      <c r="A57" s="151">
        <v>29</v>
      </c>
      <c r="B57" s="152" t="s">
        <v>136</v>
      </c>
      <c r="C57" s="153" t="s">
        <v>137</v>
      </c>
      <c r="D57" s="154" t="s">
        <v>138</v>
      </c>
      <c r="E57" s="155">
        <v>23</v>
      </c>
      <c r="F57" s="155"/>
      <c r="G57" s="178">
        <f t="shared" si="0"/>
        <v>0</v>
      </c>
      <c r="H57" s="182"/>
      <c r="O57" s="150">
        <v>2</v>
      </c>
      <c r="AA57" s="123">
        <v>12</v>
      </c>
      <c r="AB57" s="123">
        <v>0</v>
      </c>
      <c r="AC57" s="123">
        <v>29</v>
      </c>
      <c r="AZ57" s="123">
        <v>1</v>
      </c>
      <c r="BA57" s="123">
        <f t="shared" si="1"/>
        <v>0</v>
      </c>
      <c r="BB57" s="123">
        <f t="shared" si="2"/>
        <v>0</v>
      </c>
      <c r="BC57" s="123">
        <f t="shared" si="3"/>
        <v>0</v>
      </c>
      <c r="BD57" s="123">
        <f t="shared" si="4"/>
        <v>0</v>
      </c>
      <c r="BE57" s="123">
        <f t="shared" si="5"/>
        <v>0</v>
      </c>
      <c r="CZ57" s="123">
        <v>0</v>
      </c>
    </row>
    <row r="58" spans="1:104" ht="12.75">
      <c r="A58" s="151">
        <v>30</v>
      </c>
      <c r="B58" s="152" t="s">
        <v>139</v>
      </c>
      <c r="C58" s="153" t="s">
        <v>140</v>
      </c>
      <c r="D58" s="154" t="s">
        <v>138</v>
      </c>
      <c r="E58" s="155">
        <v>23</v>
      </c>
      <c r="F58" s="155"/>
      <c r="G58" s="178">
        <f t="shared" si="0"/>
        <v>0</v>
      </c>
      <c r="H58" s="182"/>
      <c r="O58" s="150">
        <v>2</v>
      </c>
      <c r="AA58" s="123">
        <v>12</v>
      </c>
      <c r="AB58" s="123">
        <v>0</v>
      </c>
      <c r="AC58" s="123">
        <v>30</v>
      </c>
      <c r="AZ58" s="123">
        <v>1</v>
      </c>
      <c r="BA58" s="123">
        <f t="shared" si="1"/>
        <v>0</v>
      </c>
      <c r="BB58" s="123">
        <f t="shared" si="2"/>
        <v>0</v>
      </c>
      <c r="BC58" s="123">
        <f t="shared" si="3"/>
        <v>0</v>
      </c>
      <c r="BD58" s="123">
        <f t="shared" si="4"/>
        <v>0</v>
      </c>
      <c r="BE58" s="123">
        <f t="shared" si="5"/>
        <v>0</v>
      </c>
      <c r="CZ58" s="123">
        <v>0</v>
      </c>
    </row>
    <row r="59" spans="1:104" ht="12.75">
      <c r="A59" s="151">
        <v>31</v>
      </c>
      <c r="B59" s="152" t="s">
        <v>141</v>
      </c>
      <c r="C59" s="153" t="s">
        <v>142</v>
      </c>
      <c r="D59" s="154" t="s">
        <v>138</v>
      </c>
      <c r="E59" s="155">
        <v>23</v>
      </c>
      <c r="F59" s="155"/>
      <c r="G59" s="178">
        <f t="shared" si="0"/>
        <v>0</v>
      </c>
      <c r="H59" s="182"/>
      <c r="O59" s="150">
        <v>2</v>
      </c>
      <c r="AA59" s="123">
        <v>12</v>
      </c>
      <c r="AB59" s="123">
        <v>0</v>
      </c>
      <c r="AC59" s="123">
        <v>31</v>
      </c>
      <c r="AZ59" s="123">
        <v>1</v>
      </c>
      <c r="BA59" s="123">
        <f t="shared" si="1"/>
        <v>0</v>
      </c>
      <c r="BB59" s="123">
        <f t="shared" si="2"/>
        <v>0</v>
      </c>
      <c r="BC59" s="123">
        <f t="shared" si="3"/>
        <v>0</v>
      </c>
      <c r="BD59" s="123">
        <f t="shared" si="4"/>
        <v>0</v>
      </c>
      <c r="BE59" s="123">
        <f t="shared" si="5"/>
        <v>0</v>
      </c>
      <c r="CZ59" s="123">
        <v>0</v>
      </c>
    </row>
    <row r="60" spans="1:104" ht="12.75">
      <c r="A60" s="151">
        <v>32</v>
      </c>
      <c r="B60" s="152" t="s">
        <v>143</v>
      </c>
      <c r="C60" s="153" t="s">
        <v>144</v>
      </c>
      <c r="D60" s="154" t="s">
        <v>138</v>
      </c>
      <c r="E60" s="155">
        <v>138</v>
      </c>
      <c r="F60" s="155"/>
      <c r="G60" s="178">
        <f t="shared" si="0"/>
        <v>0</v>
      </c>
      <c r="H60" s="182"/>
      <c r="O60" s="150">
        <v>2</v>
      </c>
      <c r="AA60" s="123">
        <v>12</v>
      </c>
      <c r="AB60" s="123">
        <v>0</v>
      </c>
      <c r="AC60" s="123">
        <v>32</v>
      </c>
      <c r="AZ60" s="123">
        <v>1</v>
      </c>
      <c r="BA60" s="123">
        <f t="shared" si="1"/>
        <v>0</v>
      </c>
      <c r="BB60" s="123">
        <f t="shared" si="2"/>
        <v>0</v>
      </c>
      <c r="BC60" s="123">
        <f t="shared" si="3"/>
        <v>0</v>
      </c>
      <c r="BD60" s="123">
        <f t="shared" si="4"/>
        <v>0</v>
      </c>
      <c r="BE60" s="123">
        <f t="shared" si="5"/>
        <v>0</v>
      </c>
      <c r="CZ60" s="123">
        <v>0</v>
      </c>
    </row>
    <row r="61" spans="1:15" ht="12.75">
      <c r="A61" s="156"/>
      <c r="B61" s="157"/>
      <c r="C61" s="205" t="s">
        <v>230</v>
      </c>
      <c r="D61" s="206"/>
      <c r="E61" s="158">
        <v>138</v>
      </c>
      <c r="F61" s="159"/>
      <c r="G61" s="179"/>
      <c r="H61" s="183"/>
      <c r="M61" s="160" t="s">
        <v>145</v>
      </c>
      <c r="O61" s="150"/>
    </row>
    <row r="62" spans="1:104" ht="12.75">
      <c r="A62" s="151">
        <v>33</v>
      </c>
      <c r="B62" s="152" t="s">
        <v>146</v>
      </c>
      <c r="C62" s="153" t="s">
        <v>147</v>
      </c>
      <c r="D62" s="154" t="s">
        <v>138</v>
      </c>
      <c r="E62" s="155">
        <v>23</v>
      </c>
      <c r="F62" s="155"/>
      <c r="G62" s="178">
        <f>E62*F62</f>
        <v>0</v>
      </c>
      <c r="H62" s="182"/>
      <c r="O62" s="150">
        <v>2</v>
      </c>
      <c r="AA62" s="123">
        <v>12</v>
      </c>
      <c r="AB62" s="123">
        <v>0</v>
      </c>
      <c r="AC62" s="123">
        <v>33</v>
      </c>
      <c r="AZ62" s="123">
        <v>1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0</v>
      </c>
    </row>
    <row r="63" spans="1:104" ht="12.75">
      <c r="A63" s="151">
        <v>34</v>
      </c>
      <c r="B63" s="152" t="s">
        <v>148</v>
      </c>
      <c r="C63" s="153" t="s">
        <v>149</v>
      </c>
      <c r="D63" s="154" t="s">
        <v>138</v>
      </c>
      <c r="E63" s="155">
        <v>437</v>
      </c>
      <c r="F63" s="155"/>
      <c r="G63" s="178">
        <f>E63*F63</f>
        <v>0</v>
      </c>
      <c r="H63" s="182"/>
      <c r="O63" s="150">
        <v>2</v>
      </c>
      <c r="AA63" s="123">
        <v>12</v>
      </c>
      <c r="AB63" s="123">
        <v>0</v>
      </c>
      <c r="AC63" s="123">
        <v>34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</v>
      </c>
    </row>
    <row r="64" spans="1:15" ht="12.75">
      <c r="A64" s="156"/>
      <c r="B64" s="157"/>
      <c r="C64" s="205" t="s">
        <v>231</v>
      </c>
      <c r="D64" s="206"/>
      <c r="E64" s="158">
        <v>437</v>
      </c>
      <c r="F64" s="159"/>
      <c r="G64" s="179"/>
      <c r="H64" s="183"/>
      <c r="M64" s="160" t="s">
        <v>150</v>
      </c>
      <c r="O64" s="150"/>
    </row>
    <row r="65" spans="1:104" ht="12.75">
      <c r="A65" s="151">
        <v>35</v>
      </c>
      <c r="B65" s="152" t="s">
        <v>151</v>
      </c>
      <c r="C65" s="153" t="s">
        <v>152</v>
      </c>
      <c r="D65" s="154" t="s">
        <v>138</v>
      </c>
      <c r="E65" s="155">
        <v>23</v>
      </c>
      <c r="F65" s="155"/>
      <c r="G65" s="178">
        <f>E65*F65</f>
        <v>0</v>
      </c>
      <c r="H65" s="182"/>
      <c r="O65" s="150">
        <v>2</v>
      </c>
      <c r="AA65" s="123">
        <v>12</v>
      </c>
      <c r="AB65" s="123">
        <v>0</v>
      </c>
      <c r="AC65" s="123">
        <v>35</v>
      </c>
      <c r="AZ65" s="123">
        <v>1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</v>
      </c>
    </row>
    <row r="66" spans="1:57" ht="12.75">
      <c r="A66" s="161"/>
      <c r="B66" s="162" t="s">
        <v>66</v>
      </c>
      <c r="C66" s="163" t="str">
        <f>CONCATENATE(B38," ",C38)</f>
        <v>96 Bourání konstrukcí</v>
      </c>
      <c r="D66" s="161"/>
      <c r="E66" s="164"/>
      <c r="F66" s="164"/>
      <c r="G66" s="180">
        <f>SUM(G38:G65)</f>
        <v>0</v>
      </c>
      <c r="H66" s="184"/>
      <c r="O66" s="150">
        <v>4</v>
      </c>
      <c r="BA66" s="165">
        <f>SUM(BA38:BA65)</f>
        <v>0</v>
      </c>
      <c r="BB66" s="165">
        <f>SUM(BB38:BB65)</f>
        <v>0</v>
      </c>
      <c r="BC66" s="165">
        <f>SUM(BC38:BC65)</f>
        <v>0</v>
      </c>
      <c r="BD66" s="165">
        <f>SUM(BD38:BD65)</f>
        <v>0</v>
      </c>
      <c r="BE66" s="165">
        <f>SUM(BE38:BE65)</f>
        <v>0</v>
      </c>
    </row>
    <row r="67" spans="1:15" ht="12.75">
      <c r="A67" s="143" t="s">
        <v>64</v>
      </c>
      <c r="B67" s="144" t="s">
        <v>153</v>
      </c>
      <c r="C67" s="145" t="s">
        <v>154</v>
      </c>
      <c r="D67" s="146"/>
      <c r="E67" s="147"/>
      <c r="F67" s="147"/>
      <c r="G67" s="181"/>
      <c r="H67" s="185"/>
      <c r="I67" s="149"/>
      <c r="O67" s="150">
        <v>1</v>
      </c>
    </row>
    <row r="68" spans="1:104" ht="12.75">
      <c r="A68" s="151">
        <v>36</v>
      </c>
      <c r="B68" s="152" t="s">
        <v>155</v>
      </c>
      <c r="C68" s="153" t="s">
        <v>156</v>
      </c>
      <c r="D68" s="154" t="s">
        <v>138</v>
      </c>
      <c r="E68" s="155">
        <v>7</v>
      </c>
      <c r="F68" s="155"/>
      <c r="G68" s="178">
        <f>E68*F68</f>
        <v>0</v>
      </c>
      <c r="H68" s="182"/>
      <c r="O68" s="150">
        <v>2</v>
      </c>
      <c r="AA68" s="123">
        <v>12</v>
      </c>
      <c r="AB68" s="123">
        <v>0</v>
      </c>
      <c r="AC68" s="123">
        <v>36</v>
      </c>
      <c r="AZ68" s="123">
        <v>1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104" ht="12.75">
      <c r="A69" s="151">
        <v>37</v>
      </c>
      <c r="B69" s="152" t="s">
        <v>157</v>
      </c>
      <c r="C69" s="153" t="s">
        <v>158</v>
      </c>
      <c r="D69" s="154" t="s">
        <v>138</v>
      </c>
      <c r="E69" s="155">
        <v>7</v>
      </c>
      <c r="F69" s="155"/>
      <c r="G69" s="178">
        <f>E69*F69</f>
        <v>0</v>
      </c>
      <c r="H69" s="182"/>
      <c r="O69" s="150">
        <v>2</v>
      </c>
      <c r="AA69" s="123">
        <v>12</v>
      </c>
      <c r="AB69" s="123">
        <v>0</v>
      </c>
      <c r="AC69" s="123">
        <v>37</v>
      </c>
      <c r="AZ69" s="123">
        <v>1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0</v>
      </c>
    </row>
    <row r="70" spans="1:57" ht="12.75">
      <c r="A70" s="161"/>
      <c r="B70" s="162" t="s">
        <v>66</v>
      </c>
      <c r="C70" s="163" t="str">
        <f>CONCATENATE(B67," ",C67)</f>
        <v>99 Staveništní přesun hmot</v>
      </c>
      <c r="D70" s="161"/>
      <c r="E70" s="164"/>
      <c r="F70" s="164"/>
      <c r="G70" s="180">
        <f>SUM(G67:G69)</f>
        <v>0</v>
      </c>
      <c r="H70" s="184"/>
      <c r="O70" s="150">
        <v>4</v>
      </c>
      <c r="BA70" s="165">
        <f>SUM(BA67:BA69)</f>
        <v>0</v>
      </c>
      <c r="BB70" s="165">
        <f>SUM(BB67:BB69)</f>
        <v>0</v>
      </c>
      <c r="BC70" s="165">
        <f>SUM(BC67:BC69)</f>
        <v>0</v>
      </c>
      <c r="BD70" s="165">
        <f>SUM(BD67:BD69)</f>
        <v>0</v>
      </c>
      <c r="BE70" s="165">
        <f>SUM(BE67:BE69)</f>
        <v>0</v>
      </c>
    </row>
    <row r="71" spans="1:15" ht="12.75">
      <c r="A71" s="143" t="s">
        <v>64</v>
      </c>
      <c r="B71" s="144" t="s">
        <v>159</v>
      </c>
      <c r="C71" s="145" t="s">
        <v>160</v>
      </c>
      <c r="D71" s="146"/>
      <c r="E71" s="147"/>
      <c r="F71" s="147"/>
      <c r="G71" s="181"/>
      <c r="H71" s="185"/>
      <c r="I71" s="149"/>
      <c r="O71" s="150">
        <v>1</v>
      </c>
    </row>
    <row r="72" spans="1:104" ht="22.5">
      <c r="A72" s="151">
        <v>49</v>
      </c>
      <c r="B72" s="152" t="s">
        <v>161</v>
      </c>
      <c r="C72" s="153" t="s">
        <v>162</v>
      </c>
      <c r="D72" s="154" t="s">
        <v>94</v>
      </c>
      <c r="E72" s="155">
        <v>46.38</v>
      </c>
      <c r="F72" s="155"/>
      <c r="G72" s="178">
        <f>E72*F72</f>
        <v>0</v>
      </c>
      <c r="H72" s="182"/>
      <c r="O72" s="150">
        <v>2</v>
      </c>
      <c r="AA72" s="123">
        <v>12</v>
      </c>
      <c r="AB72" s="123">
        <v>0</v>
      </c>
      <c r="AC72" s="123">
        <v>49</v>
      </c>
      <c r="AZ72" s="123">
        <v>2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</v>
      </c>
    </row>
    <row r="73" spans="1:15" ht="12.75">
      <c r="A73" s="156"/>
      <c r="B73" s="157"/>
      <c r="C73" s="205" t="s">
        <v>211</v>
      </c>
      <c r="D73" s="206"/>
      <c r="E73" s="158">
        <v>46.38</v>
      </c>
      <c r="F73" s="159"/>
      <c r="G73" s="179"/>
      <c r="H73" s="183"/>
      <c r="M73" s="160" t="s">
        <v>163</v>
      </c>
      <c r="O73" s="150"/>
    </row>
    <row r="74" spans="1:104" ht="12.75">
      <c r="A74" s="151">
        <v>50</v>
      </c>
      <c r="B74" s="152" t="s">
        <v>164</v>
      </c>
      <c r="C74" s="153" t="s">
        <v>165</v>
      </c>
      <c r="D74" s="154" t="s">
        <v>94</v>
      </c>
      <c r="E74" s="155">
        <v>46.38</v>
      </c>
      <c r="F74" s="155"/>
      <c r="G74" s="178">
        <f>E74*F74</f>
        <v>0</v>
      </c>
      <c r="H74" s="182"/>
      <c r="O74" s="150">
        <v>2</v>
      </c>
      <c r="AA74" s="123">
        <v>12</v>
      </c>
      <c r="AB74" s="123">
        <v>0</v>
      </c>
      <c r="AC74" s="123">
        <v>50</v>
      </c>
      <c r="AZ74" s="123">
        <v>2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</v>
      </c>
    </row>
    <row r="75" spans="1:15" ht="12.75">
      <c r="A75" s="156"/>
      <c r="B75" s="157"/>
      <c r="C75" s="205" t="s">
        <v>211</v>
      </c>
      <c r="D75" s="206"/>
      <c r="E75" s="158">
        <v>46.38</v>
      </c>
      <c r="F75" s="159"/>
      <c r="G75" s="179"/>
      <c r="H75" s="183"/>
      <c r="M75" s="160" t="s">
        <v>166</v>
      </c>
      <c r="O75" s="150"/>
    </row>
    <row r="76" spans="1:104" ht="22.5">
      <c r="A76" s="151">
        <v>51</v>
      </c>
      <c r="B76" s="152" t="s">
        <v>167</v>
      </c>
      <c r="C76" s="153" t="s">
        <v>168</v>
      </c>
      <c r="D76" s="154" t="s">
        <v>94</v>
      </c>
      <c r="E76" s="155">
        <v>77.6</v>
      </c>
      <c r="F76" s="155"/>
      <c r="G76" s="178">
        <f>E76*F76</f>
        <v>0</v>
      </c>
      <c r="H76" s="182"/>
      <c r="O76" s="150">
        <v>2</v>
      </c>
      <c r="AA76" s="123">
        <v>12</v>
      </c>
      <c r="AB76" s="123">
        <v>0</v>
      </c>
      <c r="AC76" s="123">
        <v>51</v>
      </c>
      <c r="AZ76" s="123">
        <v>2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</v>
      </c>
    </row>
    <row r="77" spans="1:15" ht="12.75">
      <c r="A77" s="156"/>
      <c r="B77" s="157"/>
      <c r="C77" s="205" t="s">
        <v>214</v>
      </c>
      <c r="D77" s="206"/>
      <c r="E77" s="158">
        <v>46.64</v>
      </c>
      <c r="F77" s="159"/>
      <c r="G77" s="179"/>
      <c r="H77" s="183"/>
      <c r="M77" s="160" t="s">
        <v>169</v>
      </c>
      <c r="O77" s="150"/>
    </row>
    <row r="78" spans="1:15" ht="12.75">
      <c r="A78" s="156"/>
      <c r="B78" s="157"/>
      <c r="C78" s="205" t="s">
        <v>212</v>
      </c>
      <c r="D78" s="206"/>
      <c r="E78" s="158">
        <v>14.76</v>
      </c>
      <c r="F78" s="159"/>
      <c r="G78" s="179"/>
      <c r="H78" s="183"/>
      <c r="M78" s="160" t="s">
        <v>170</v>
      </c>
      <c r="O78" s="150"/>
    </row>
    <row r="79" spans="1:15" ht="12.75">
      <c r="A79" s="156"/>
      <c r="B79" s="157"/>
      <c r="C79" s="205" t="s">
        <v>213</v>
      </c>
      <c r="D79" s="206"/>
      <c r="E79" s="158">
        <v>16.2</v>
      </c>
      <c r="F79" s="159"/>
      <c r="G79" s="179"/>
      <c r="H79" s="183"/>
      <c r="M79" s="160" t="s">
        <v>171</v>
      </c>
      <c r="O79" s="150"/>
    </row>
    <row r="80" spans="1:104" ht="22.5">
      <c r="A80" s="151">
        <v>54</v>
      </c>
      <c r="B80" s="152" t="s">
        <v>173</v>
      </c>
      <c r="C80" s="153" t="s">
        <v>174</v>
      </c>
      <c r="D80" s="154" t="s">
        <v>94</v>
      </c>
      <c r="E80" s="155">
        <v>22.7</v>
      </c>
      <c r="F80" s="155"/>
      <c r="G80" s="178">
        <f>E80*F80</f>
        <v>0</v>
      </c>
      <c r="H80" s="182"/>
      <c r="O80" s="150">
        <v>2</v>
      </c>
      <c r="AA80" s="123">
        <v>12</v>
      </c>
      <c r="AB80" s="123">
        <v>0</v>
      </c>
      <c r="AC80" s="123">
        <v>54</v>
      </c>
      <c r="AZ80" s="123">
        <v>2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104" ht="22.5">
      <c r="A81" s="151">
        <v>60</v>
      </c>
      <c r="B81" s="152" t="s">
        <v>175</v>
      </c>
      <c r="C81" s="153" t="s">
        <v>176</v>
      </c>
      <c r="D81" s="154" t="s">
        <v>4</v>
      </c>
      <c r="E81" s="155">
        <v>0</v>
      </c>
      <c r="F81" s="155"/>
      <c r="G81" s="178">
        <f>E81*F81</f>
        <v>0</v>
      </c>
      <c r="H81" s="182"/>
      <c r="O81" s="150">
        <v>2</v>
      </c>
      <c r="AA81" s="123">
        <v>12</v>
      </c>
      <c r="AB81" s="123">
        <v>0</v>
      </c>
      <c r="AC81" s="123">
        <v>60</v>
      </c>
      <c r="AZ81" s="123">
        <v>2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04" ht="12.75">
      <c r="A82" s="151">
        <v>61</v>
      </c>
      <c r="B82" s="152" t="s">
        <v>177</v>
      </c>
      <c r="C82" s="153" t="s">
        <v>178</v>
      </c>
      <c r="D82" s="154" t="s">
        <v>4</v>
      </c>
      <c r="E82" s="155">
        <v>0</v>
      </c>
      <c r="F82" s="155"/>
      <c r="G82" s="178">
        <f>E82*F82</f>
        <v>0</v>
      </c>
      <c r="H82" s="182"/>
      <c r="O82" s="150">
        <v>2</v>
      </c>
      <c r="AA82" s="123">
        <v>12</v>
      </c>
      <c r="AB82" s="123">
        <v>0</v>
      </c>
      <c r="AC82" s="123">
        <v>61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</v>
      </c>
    </row>
    <row r="83" spans="1:57" ht="12.75">
      <c r="A83" s="161"/>
      <c r="B83" s="162" t="s">
        <v>66</v>
      </c>
      <c r="C83" s="163" t="str">
        <f>CONCATENATE(B71," ",C71)</f>
        <v>766 Konstrukce truhlářské</v>
      </c>
      <c r="D83" s="161"/>
      <c r="E83" s="164"/>
      <c r="F83" s="164"/>
      <c r="G83" s="180">
        <f>SUM(G71:G82)</f>
        <v>0</v>
      </c>
      <c r="H83" s="184"/>
      <c r="O83" s="150">
        <v>4</v>
      </c>
      <c r="BA83" s="165">
        <f>SUM(BA71:BA82)</f>
        <v>0</v>
      </c>
      <c r="BB83" s="165">
        <f>SUM(BB71:BB82)</f>
        <v>0</v>
      </c>
      <c r="BC83" s="165">
        <f>SUM(BC71:BC82)</f>
        <v>0</v>
      </c>
      <c r="BD83" s="165">
        <f>SUM(BD71:BD82)</f>
        <v>0</v>
      </c>
      <c r="BE83" s="165">
        <f>SUM(BE71:BE82)</f>
        <v>0</v>
      </c>
    </row>
    <row r="84" spans="1:15" ht="12.75">
      <c r="A84" s="143" t="s">
        <v>64</v>
      </c>
      <c r="B84" s="144" t="s">
        <v>179</v>
      </c>
      <c r="C84" s="145" t="s">
        <v>180</v>
      </c>
      <c r="D84" s="146"/>
      <c r="E84" s="147"/>
      <c r="F84" s="147"/>
      <c r="G84" s="181"/>
      <c r="H84" s="185"/>
      <c r="I84" s="149"/>
      <c r="O84" s="150">
        <v>1</v>
      </c>
    </row>
    <row r="85" spans="1:104" ht="22.5">
      <c r="A85" s="151">
        <v>65</v>
      </c>
      <c r="B85" s="152" t="s">
        <v>181</v>
      </c>
      <c r="C85" s="153" t="s">
        <v>182</v>
      </c>
      <c r="D85" s="154" t="s">
        <v>72</v>
      </c>
      <c r="E85" s="155">
        <v>12.74</v>
      </c>
      <c r="F85" s="155"/>
      <c r="G85" s="178">
        <f>E85*F85</f>
        <v>0</v>
      </c>
      <c r="H85" s="182"/>
      <c r="O85" s="150">
        <v>2</v>
      </c>
      <c r="AA85" s="123">
        <v>12</v>
      </c>
      <c r="AB85" s="123">
        <v>0</v>
      </c>
      <c r="AC85" s="123">
        <v>65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0.00042</v>
      </c>
    </row>
    <row r="86" spans="1:15" ht="12.75">
      <c r="A86" s="156"/>
      <c r="B86" s="157"/>
      <c r="C86" s="205" t="s">
        <v>206</v>
      </c>
      <c r="D86" s="206"/>
      <c r="E86" s="158">
        <v>6.95</v>
      </c>
      <c r="F86" s="159"/>
      <c r="G86" s="179"/>
      <c r="H86" s="183"/>
      <c r="M86" s="160" t="s">
        <v>183</v>
      </c>
      <c r="O86" s="150"/>
    </row>
    <row r="87" spans="1:15" ht="12.75">
      <c r="A87" s="156"/>
      <c r="B87" s="157"/>
      <c r="C87" s="205" t="s">
        <v>207</v>
      </c>
      <c r="D87" s="206"/>
      <c r="E87" s="158">
        <v>5.79</v>
      </c>
      <c r="F87" s="159"/>
      <c r="G87" s="179"/>
      <c r="H87" s="183"/>
      <c r="M87" s="160" t="s">
        <v>184</v>
      </c>
      <c r="O87" s="150"/>
    </row>
    <row r="88" spans="1:57" ht="12.75">
      <c r="A88" s="161"/>
      <c r="B88" s="162" t="s">
        <v>66</v>
      </c>
      <c r="C88" s="163" t="str">
        <f>CONCATENATE(B84," ",C84)</f>
        <v>783 Nátěry</v>
      </c>
      <c r="D88" s="161"/>
      <c r="E88" s="164"/>
      <c r="F88" s="164"/>
      <c r="G88" s="180">
        <f>SUM(G84:G87)</f>
        <v>0</v>
      </c>
      <c r="H88" s="184"/>
      <c r="O88" s="150">
        <v>4</v>
      </c>
      <c r="BA88" s="165">
        <f>SUM(BA84:BA87)</f>
        <v>0</v>
      </c>
      <c r="BB88" s="165">
        <f>SUM(BB84:BB87)</f>
        <v>0</v>
      </c>
      <c r="BC88" s="165">
        <f>SUM(BC84:BC87)</f>
        <v>0</v>
      </c>
      <c r="BD88" s="165">
        <f>SUM(BD84:BD87)</f>
        <v>0</v>
      </c>
      <c r="BE88" s="165">
        <f>SUM(BE84:BE87)</f>
        <v>0</v>
      </c>
    </row>
    <row r="89" spans="1:15" ht="12.75">
      <c r="A89" s="143" t="s">
        <v>64</v>
      </c>
      <c r="B89" s="144" t="s">
        <v>185</v>
      </c>
      <c r="C89" s="145" t="s">
        <v>186</v>
      </c>
      <c r="D89" s="146"/>
      <c r="E89" s="147"/>
      <c r="F89" s="147"/>
      <c r="G89" s="181"/>
      <c r="H89" s="185"/>
      <c r="I89" s="149"/>
      <c r="O89" s="150">
        <v>1</v>
      </c>
    </row>
    <row r="90" spans="1:104" ht="12.75">
      <c r="A90" s="151">
        <v>66</v>
      </c>
      <c r="B90" s="152" t="s">
        <v>187</v>
      </c>
      <c r="C90" s="153" t="s">
        <v>188</v>
      </c>
      <c r="D90" s="154" t="s">
        <v>72</v>
      </c>
      <c r="E90" s="155">
        <v>109</v>
      </c>
      <c r="F90" s="155"/>
      <c r="G90" s="178">
        <f>E90*F90</f>
        <v>0</v>
      </c>
      <c r="H90" s="182"/>
      <c r="O90" s="150">
        <v>2</v>
      </c>
      <c r="AA90" s="123">
        <v>12</v>
      </c>
      <c r="AB90" s="123">
        <v>0</v>
      </c>
      <c r="AC90" s="123">
        <v>66</v>
      </c>
      <c r="AZ90" s="123">
        <v>2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0.0002</v>
      </c>
    </row>
    <row r="91" spans="1:57" ht="12.75">
      <c r="A91" s="161"/>
      <c r="B91" s="162" t="s">
        <v>66</v>
      </c>
      <c r="C91" s="163" t="str">
        <f>CONCATENATE(B89," ",C89)</f>
        <v>784 Malby</v>
      </c>
      <c r="D91" s="161"/>
      <c r="E91" s="164"/>
      <c r="F91" s="164"/>
      <c r="G91" s="180">
        <f>SUM(G89:G90)</f>
        <v>0</v>
      </c>
      <c r="H91" s="184"/>
      <c r="O91" s="150">
        <v>4</v>
      </c>
      <c r="BA91" s="165">
        <f>SUM(BA89:BA90)</f>
        <v>0</v>
      </c>
      <c r="BB91" s="165">
        <f>SUM(BB89:BB90)</f>
        <v>0</v>
      </c>
      <c r="BC91" s="165">
        <f>SUM(BC89:BC90)</f>
        <v>0</v>
      </c>
      <c r="BD91" s="165">
        <f>SUM(BD89:BD90)</f>
        <v>0</v>
      </c>
      <c r="BE91" s="165">
        <f>SUM(BE89:BE90)</f>
        <v>0</v>
      </c>
    </row>
    <row r="92" spans="1:15" ht="12.75">
      <c r="A92" s="143" t="s">
        <v>64</v>
      </c>
      <c r="B92" s="144" t="s">
        <v>189</v>
      </c>
      <c r="C92" s="145" t="s">
        <v>190</v>
      </c>
      <c r="D92" s="146"/>
      <c r="E92" s="147"/>
      <c r="F92" s="147"/>
      <c r="G92" s="181"/>
      <c r="H92" s="185"/>
      <c r="I92" s="149"/>
      <c r="O92" s="150">
        <v>1</v>
      </c>
    </row>
    <row r="93" spans="1:104" ht="22.5">
      <c r="A93" s="151">
        <v>77</v>
      </c>
      <c r="B93" s="152" t="s">
        <v>191</v>
      </c>
      <c r="C93" s="153" t="s">
        <v>204</v>
      </c>
      <c r="D93" s="154" t="s">
        <v>65</v>
      </c>
      <c r="E93" s="155">
        <v>7</v>
      </c>
      <c r="F93" s="155"/>
      <c r="G93" s="178">
        <f aca="true" t="shared" si="6" ref="G93:G100">E93*F93</f>
        <v>0</v>
      </c>
      <c r="H93" s="182"/>
      <c r="O93" s="150">
        <v>2</v>
      </c>
      <c r="AA93" s="123">
        <v>12</v>
      </c>
      <c r="AB93" s="123">
        <v>0</v>
      </c>
      <c r="AC93" s="123">
        <v>77</v>
      </c>
      <c r="AZ93" s="123">
        <v>1</v>
      </c>
      <c r="BA93" s="123">
        <f aca="true" t="shared" si="7" ref="BA93:BA100">IF(AZ93=1,G93,0)</f>
        <v>0</v>
      </c>
      <c r="BB93" s="123">
        <f aca="true" t="shared" si="8" ref="BB93:BB100">IF(AZ93=2,G93,0)</f>
        <v>0</v>
      </c>
      <c r="BC93" s="123">
        <f aca="true" t="shared" si="9" ref="BC93:BC100">IF(AZ93=3,G93,0)</f>
        <v>0</v>
      </c>
      <c r="BD93" s="123">
        <f aca="true" t="shared" si="10" ref="BD93:BD100">IF(AZ93=4,G93,0)</f>
        <v>0</v>
      </c>
      <c r="BE93" s="123">
        <f aca="true" t="shared" si="11" ref="BE93:BE100">IF(AZ93=5,G93,0)</f>
        <v>0</v>
      </c>
      <c r="CZ93" s="123">
        <v>0</v>
      </c>
    </row>
    <row r="94" spans="1:104" ht="22.5">
      <c r="A94" s="151">
        <v>78</v>
      </c>
      <c r="B94" s="152" t="s">
        <v>192</v>
      </c>
      <c r="C94" s="153" t="s">
        <v>204</v>
      </c>
      <c r="D94" s="154" t="s">
        <v>65</v>
      </c>
      <c r="E94" s="155">
        <v>2</v>
      </c>
      <c r="F94" s="155"/>
      <c r="G94" s="178">
        <f t="shared" si="6"/>
        <v>0</v>
      </c>
      <c r="H94" s="182"/>
      <c r="O94" s="150">
        <v>2</v>
      </c>
      <c r="AA94" s="123">
        <v>12</v>
      </c>
      <c r="AB94" s="123">
        <v>0</v>
      </c>
      <c r="AC94" s="123">
        <v>78</v>
      </c>
      <c r="AZ94" s="123">
        <v>1</v>
      </c>
      <c r="BA94" s="123">
        <f t="shared" si="7"/>
        <v>0</v>
      </c>
      <c r="BB94" s="123">
        <f t="shared" si="8"/>
        <v>0</v>
      </c>
      <c r="BC94" s="123">
        <f t="shared" si="9"/>
        <v>0</v>
      </c>
      <c r="BD94" s="123">
        <f t="shared" si="10"/>
        <v>0</v>
      </c>
      <c r="BE94" s="123">
        <f t="shared" si="11"/>
        <v>0</v>
      </c>
      <c r="CZ94" s="123">
        <v>0</v>
      </c>
    </row>
    <row r="95" spans="1:104" ht="22.5">
      <c r="A95" s="151">
        <v>79</v>
      </c>
      <c r="B95" s="152" t="s">
        <v>193</v>
      </c>
      <c r="C95" s="153" t="s">
        <v>205</v>
      </c>
      <c r="D95" s="154" t="s">
        <v>65</v>
      </c>
      <c r="E95" s="155">
        <v>1</v>
      </c>
      <c r="F95" s="155"/>
      <c r="G95" s="178">
        <f t="shared" si="6"/>
        <v>0</v>
      </c>
      <c r="H95" s="182"/>
      <c r="O95" s="150">
        <v>2</v>
      </c>
      <c r="AA95" s="123">
        <v>12</v>
      </c>
      <c r="AB95" s="123">
        <v>0</v>
      </c>
      <c r="AC95" s="123">
        <v>79</v>
      </c>
      <c r="AZ95" s="123">
        <v>1</v>
      </c>
      <c r="BA95" s="123">
        <f t="shared" si="7"/>
        <v>0</v>
      </c>
      <c r="BB95" s="123">
        <f t="shared" si="8"/>
        <v>0</v>
      </c>
      <c r="BC95" s="123">
        <f t="shared" si="9"/>
        <v>0</v>
      </c>
      <c r="BD95" s="123">
        <f t="shared" si="10"/>
        <v>0</v>
      </c>
      <c r="BE95" s="123">
        <f t="shared" si="11"/>
        <v>0</v>
      </c>
      <c r="CZ95" s="123">
        <v>0</v>
      </c>
    </row>
    <row r="96" spans="1:104" ht="22.5">
      <c r="A96" s="151">
        <v>80</v>
      </c>
      <c r="B96" s="152" t="s">
        <v>194</v>
      </c>
      <c r="C96" s="153" t="s">
        <v>205</v>
      </c>
      <c r="D96" s="154" t="s">
        <v>65</v>
      </c>
      <c r="E96" s="155">
        <v>1</v>
      </c>
      <c r="F96" s="155"/>
      <c r="G96" s="178">
        <f t="shared" si="6"/>
        <v>0</v>
      </c>
      <c r="H96" s="182"/>
      <c r="O96" s="150">
        <v>2</v>
      </c>
      <c r="AA96" s="123">
        <v>12</v>
      </c>
      <c r="AB96" s="123">
        <v>0</v>
      </c>
      <c r="AC96" s="123">
        <v>80</v>
      </c>
      <c r="AZ96" s="123">
        <v>1</v>
      </c>
      <c r="BA96" s="123">
        <f t="shared" si="7"/>
        <v>0</v>
      </c>
      <c r="BB96" s="123">
        <f t="shared" si="8"/>
        <v>0</v>
      </c>
      <c r="BC96" s="123">
        <f t="shared" si="9"/>
        <v>0</v>
      </c>
      <c r="BD96" s="123">
        <f t="shared" si="10"/>
        <v>0</v>
      </c>
      <c r="BE96" s="123">
        <f t="shared" si="11"/>
        <v>0</v>
      </c>
      <c r="CZ96" s="123">
        <v>0</v>
      </c>
    </row>
    <row r="97" spans="1:104" ht="22.5">
      <c r="A97" s="151">
        <v>81</v>
      </c>
      <c r="B97" s="152" t="s">
        <v>195</v>
      </c>
      <c r="C97" s="153" t="s">
        <v>204</v>
      </c>
      <c r="D97" s="154" t="s">
        <v>65</v>
      </c>
      <c r="E97" s="155">
        <v>2</v>
      </c>
      <c r="F97" s="155"/>
      <c r="G97" s="178">
        <f t="shared" si="6"/>
        <v>0</v>
      </c>
      <c r="H97" s="182"/>
      <c r="O97" s="150">
        <v>2</v>
      </c>
      <c r="AA97" s="123">
        <v>12</v>
      </c>
      <c r="AB97" s="123">
        <v>0</v>
      </c>
      <c r="AC97" s="123">
        <v>81</v>
      </c>
      <c r="AZ97" s="123">
        <v>1</v>
      </c>
      <c r="BA97" s="123">
        <f t="shared" si="7"/>
        <v>0</v>
      </c>
      <c r="BB97" s="123">
        <f t="shared" si="8"/>
        <v>0</v>
      </c>
      <c r="BC97" s="123">
        <f t="shared" si="9"/>
        <v>0</v>
      </c>
      <c r="BD97" s="123">
        <f t="shared" si="10"/>
        <v>0</v>
      </c>
      <c r="BE97" s="123">
        <f t="shared" si="11"/>
        <v>0</v>
      </c>
      <c r="CZ97" s="123">
        <v>0</v>
      </c>
    </row>
    <row r="98" spans="1:104" ht="22.5">
      <c r="A98" s="151">
        <v>82</v>
      </c>
      <c r="B98" s="152" t="s">
        <v>196</v>
      </c>
      <c r="C98" s="153" t="s">
        <v>204</v>
      </c>
      <c r="D98" s="154" t="s">
        <v>65</v>
      </c>
      <c r="E98" s="155">
        <v>3</v>
      </c>
      <c r="F98" s="155"/>
      <c r="G98" s="178">
        <f t="shared" si="6"/>
        <v>0</v>
      </c>
      <c r="H98" s="182"/>
      <c r="O98" s="150">
        <v>2</v>
      </c>
      <c r="AA98" s="123">
        <v>12</v>
      </c>
      <c r="AB98" s="123">
        <v>0</v>
      </c>
      <c r="AC98" s="123">
        <v>82</v>
      </c>
      <c r="AZ98" s="123">
        <v>1</v>
      </c>
      <c r="BA98" s="123">
        <f t="shared" si="7"/>
        <v>0</v>
      </c>
      <c r="BB98" s="123">
        <f t="shared" si="8"/>
        <v>0</v>
      </c>
      <c r="BC98" s="123">
        <f t="shared" si="9"/>
        <v>0</v>
      </c>
      <c r="BD98" s="123">
        <f t="shared" si="10"/>
        <v>0</v>
      </c>
      <c r="BE98" s="123">
        <f t="shared" si="11"/>
        <v>0</v>
      </c>
      <c r="CZ98" s="123">
        <v>0</v>
      </c>
    </row>
    <row r="99" spans="1:104" ht="12.75">
      <c r="A99" s="151">
        <v>110</v>
      </c>
      <c r="B99" s="152" t="s">
        <v>175</v>
      </c>
      <c r="C99" s="153" t="s">
        <v>197</v>
      </c>
      <c r="D99" s="154" t="s">
        <v>4</v>
      </c>
      <c r="E99" s="155">
        <v>0</v>
      </c>
      <c r="F99" s="155"/>
      <c r="G99" s="178">
        <f t="shared" si="6"/>
        <v>0</v>
      </c>
      <c r="H99" s="182"/>
      <c r="O99" s="150">
        <v>2</v>
      </c>
      <c r="AA99" s="123">
        <v>12</v>
      </c>
      <c r="AB99" s="123">
        <v>0</v>
      </c>
      <c r="AC99" s="123">
        <v>110</v>
      </c>
      <c r="AZ99" s="123">
        <v>1</v>
      </c>
      <c r="BA99" s="123">
        <f t="shared" si="7"/>
        <v>0</v>
      </c>
      <c r="BB99" s="123">
        <f t="shared" si="8"/>
        <v>0</v>
      </c>
      <c r="BC99" s="123">
        <f t="shared" si="9"/>
        <v>0</v>
      </c>
      <c r="BD99" s="123">
        <f t="shared" si="10"/>
        <v>0</v>
      </c>
      <c r="BE99" s="123">
        <f t="shared" si="11"/>
        <v>0</v>
      </c>
      <c r="CZ99" s="123">
        <v>0</v>
      </c>
    </row>
    <row r="100" spans="1:104" ht="12.75">
      <c r="A100" s="151">
        <v>111</v>
      </c>
      <c r="B100" s="152" t="s">
        <v>177</v>
      </c>
      <c r="C100" s="153" t="s">
        <v>198</v>
      </c>
      <c r="D100" s="154" t="s">
        <v>4</v>
      </c>
      <c r="E100" s="155">
        <v>0</v>
      </c>
      <c r="F100" s="155"/>
      <c r="G100" s="178">
        <f t="shared" si="6"/>
        <v>0</v>
      </c>
      <c r="H100" s="182"/>
      <c r="O100" s="150">
        <v>2</v>
      </c>
      <c r="AA100" s="123">
        <v>12</v>
      </c>
      <c r="AB100" s="123">
        <v>0</v>
      </c>
      <c r="AC100" s="123">
        <v>111</v>
      </c>
      <c r="AZ100" s="123">
        <v>1</v>
      </c>
      <c r="BA100" s="123">
        <f t="shared" si="7"/>
        <v>0</v>
      </c>
      <c r="BB100" s="123">
        <f t="shared" si="8"/>
        <v>0</v>
      </c>
      <c r="BC100" s="123">
        <f t="shared" si="9"/>
        <v>0</v>
      </c>
      <c r="BD100" s="123">
        <f t="shared" si="10"/>
        <v>0</v>
      </c>
      <c r="BE100" s="123">
        <f t="shared" si="11"/>
        <v>0</v>
      </c>
      <c r="CZ100" s="123">
        <v>0</v>
      </c>
    </row>
    <row r="101" spans="1:57" ht="12.75">
      <c r="A101" s="161"/>
      <c r="B101" s="162" t="s">
        <v>66</v>
      </c>
      <c r="C101" s="163" t="str">
        <f>CONCATENATE(B92," ",C92)</f>
        <v>7671 Konstrukce hliníkové</v>
      </c>
      <c r="D101" s="161"/>
      <c r="E101" s="164"/>
      <c r="F101" s="164"/>
      <c r="G101" s="180">
        <f>SUM(G92:G100)</f>
        <v>0</v>
      </c>
      <c r="H101" s="184"/>
      <c r="O101" s="150">
        <v>4</v>
      </c>
      <c r="BA101" s="165">
        <f>SUM(BA92:BA100)</f>
        <v>0</v>
      </c>
      <c r="BB101" s="165">
        <f>SUM(BB92:BB100)</f>
        <v>0</v>
      </c>
      <c r="BC101" s="165">
        <f>SUM(BC92:BC100)</f>
        <v>0</v>
      </c>
      <c r="BD101" s="165">
        <f>SUM(BD92:BD100)</f>
        <v>0</v>
      </c>
      <c r="BE101" s="165">
        <f>SUM(BE92:BE100)</f>
        <v>0</v>
      </c>
    </row>
    <row r="102" spans="1:15" ht="12.75">
      <c r="A102" s="143" t="s">
        <v>64</v>
      </c>
      <c r="B102" s="144" t="s">
        <v>199</v>
      </c>
      <c r="C102" s="145" t="s">
        <v>17</v>
      </c>
      <c r="D102" s="146"/>
      <c r="E102" s="147"/>
      <c r="F102" s="147"/>
      <c r="G102" s="181"/>
      <c r="H102" s="185"/>
      <c r="I102" s="149"/>
      <c r="O102" s="150">
        <v>1</v>
      </c>
    </row>
    <row r="103" spans="1:104" ht="12.75">
      <c r="A103" s="151">
        <v>112</v>
      </c>
      <c r="B103" s="152" t="s">
        <v>199</v>
      </c>
      <c r="C103" s="153" t="s">
        <v>200</v>
      </c>
      <c r="D103" s="154" t="s">
        <v>172</v>
      </c>
      <c r="E103" s="155">
        <v>1</v>
      </c>
      <c r="F103" s="155"/>
      <c r="G103" s="178">
        <f>E103*F103</f>
        <v>0</v>
      </c>
      <c r="H103" s="182"/>
      <c r="O103" s="150">
        <v>2</v>
      </c>
      <c r="AA103" s="123">
        <v>12</v>
      </c>
      <c r="AB103" s="123">
        <v>0</v>
      </c>
      <c r="AC103" s="123">
        <v>112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</v>
      </c>
    </row>
    <row r="104" spans="1:57" ht="12.75">
      <c r="A104" s="161"/>
      <c r="B104" s="162" t="s">
        <v>66</v>
      </c>
      <c r="C104" s="163" t="str">
        <f>CONCATENATE(B102," ",C102)</f>
        <v>VRN Vedlejší rozpočtové náklady</v>
      </c>
      <c r="D104" s="161"/>
      <c r="E104" s="164"/>
      <c r="F104" s="164"/>
      <c r="G104" s="180">
        <f>SUM(G102:G103)</f>
        <v>0</v>
      </c>
      <c r="H104" s="184"/>
      <c r="O104" s="150">
        <v>4</v>
      </c>
      <c r="BA104" s="165">
        <f>SUM(BA102:BA103)</f>
        <v>0</v>
      </c>
      <c r="BB104" s="165">
        <f>SUM(BB102:BB103)</f>
        <v>0</v>
      </c>
      <c r="BC104" s="165">
        <f>SUM(BC102:BC103)</f>
        <v>0</v>
      </c>
      <c r="BD104" s="165">
        <f>SUM(BD102:BD103)</f>
        <v>0</v>
      </c>
      <c r="BE104" s="165">
        <f>SUM(BE102:BE103)</f>
        <v>0</v>
      </c>
    </row>
    <row r="105" spans="1:8" ht="12.75">
      <c r="A105" s="124"/>
      <c r="B105" s="124"/>
      <c r="C105" s="124"/>
      <c r="D105" s="124"/>
      <c r="E105" s="124"/>
      <c r="F105" s="124"/>
      <c r="G105" s="124"/>
      <c r="H105" s="186"/>
    </row>
    <row r="106" spans="5:8" ht="12.75">
      <c r="E106" s="123"/>
      <c r="H106" s="186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spans="1:7" ht="12.75">
      <c r="A128" s="166"/>
      <c r="B128" s="166"/>
      <c r="C128" s="166"/>
      <c r="D128" s="166"/>
      <c r="E128" s="166"/>
      <c r="F128" s="166"/>
      <c r="G128" s="166"/>
    </row>
    <row r="129" spans="1:7" ht="12.75">
      <c r="A129" s="166"/>
      <c r="B129" s="166"/>
      <c r="C129" s="166"/>
      <c r="D129" s="166"/>
      <c r="E129" s="166"/>
      <c r="F129" s="166"/>
      <c r="G129" s="166"/>
    </row>
    <row r="130" spans="1:7" ht="12.75">
      <c r="A130" s="166"/>
      <c r="B130" s="166"/>
      <c r="C130" s="166"/>
      <c r="D130" s="166"/>
      <c r="E130" s="166"/>
      <c r="F130" s="166"/>
      <c r="G130" s="166"/>
    </row>
    <row r="131" spans="1:7" ht="12.75">
      <c r="A131" s="166"/>
      <c r="B131" s="166"/>
      <c r="C131" s="166"/>
      <c r="D131" s="166"/>
      <c r="E131" s="166"/>
      <c r="F131" s="166"/>
      <c r="G131" s="166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spans="1:2" ht="12.75">
      <c r="A163" s="167"/>
      <c r="B163" s="167"/>
    </row>
    <row r="164" spans="1:7" ht="12.75">
      <c r="A164" s="166"/>
      <c r="B164" s="166"/>
      <c r="C164" s="169"/>
      <c r="D164" s="169"/>
      <c r="E164" s="170"/>
      <c r="F164" s="169"/>
      <c r="G164" s="171"/>
    </row>
    <row r="165" spans="1:7" ht="12.75">
      <c r="A165" s="172"/>
      <c r="B165" s="172"/>
      <c r="C165" s="166"/>
      <c r="D165" s="166"/>
      <c r="E165" s="173"/>
      <c r="F165" s="166"/>
      <c r="G165" s="166"/>
    </row>
    <row r="166" spans="1:7" ht="12.75">
      <c r="A166" s="166"/>
      <c r="B166" s="166"/>
      <c r="C166" s="166"/>
      <c r="D166" s="166"/>
      <c r="E166" s="173"/>
      <c r="F166" s="166"/>
      <c r="G166" s="166"/>
    </row>
    <row r="167" spans="1:7" ht="12.75">
      <c r="A167" s="166"/>
      <c r="B167" s="166"/>
      <c r="C167" s="166"/>
      <c r="D167" s="166"/>
      <c r="E167" s="173"/>
      <c r="F167" s="166"/>
      <c r="G167" s="166"/>
    </row>
    <row r="168" spans="1:7" ht="12.75">
      <c r="A168" s="166"/>
      <c r="B168" s="166"/>
      <c r="C168" s="166"/>
      <c r="D168" s="166"/>
      <c r="E168" s="173"/>
      <c r="F168" s="166"/>
      <c r="G168" s="166"/>
    </row>
    <row r="169" spans="1:7" ht="12.75">
      <c r="A169" s="166"/>
      <c r="B169" s="166"/>
      <c r="C169" s="166"/>
      <c r="D169" s="166"/>
      <c r="E169" s="173"/>
      <c r="F169" s="166"/>
      <c r="G169" s="166"/>
    </row>
    <row r="170" spans="1:7" ht="12.75">
      <c r="A170" s="166"/>
      <c r="B170" s="166"/>
      <c r="C170" s="166"/>
      <c r="D170" s="166"/>
      <c r="E170" s="173"/>
      <c r="F170" s="166"/>
      <c r="G170" s="166"/>
    </row>
    <row r="171" spans="1:7" ht="12.75">
      <c r="A171" s="166"/>
      <c r="B171" s="166"/>
      <c r="C171" s="166"/>
      <c r="D171" s="166"/>
      <c r="E171" s="173"/>
      <c r="F171" s="166"/>
      <c r="G171" s="166"/>
    </row>
    <row r="172" spans="1:7" ht="12.75">
      <c r="A172" s="166"/>
      <c r="B172" s="166"/>
      <c r="C172" s="166"/>
      <c r="D172" s="166"/>
      <c r="E172" s="173"/>
      <c r="F172" s="166"/>
      <c r="G172" s="166"/>
    </row>
    <row r="173" spans="1:7" ht="12.75">
      <c r="A173" s="166"/>
      <c r="B173" s="166"/>
      <c r="C173" s="166"/>
      <c r="D173" s="166"/>
      <c r="E173" s="173"/>
      <c r="F173" s="166"/>
      <c r="G173" s="166"/>
    </row>
    <row r="174" spans="1:7" ht="12.75">
      <c r="A174" s="166"/>
      <c r="B174" s="166"/>
      <c r="C174" s="166"/>
      <c r="D174" s="166"/>
      <c r="E174" s="173"/>
      <c r="F174" s="166"/>
      <c r="G174" s="166"/>
    </row>
    <row r="175" spans="1:7" ht="12.75">
      <c r="A175" s="166"/>
      <c r="B175" s="166"/>
      <c r="C175" s="166"/>
      <c r="D175" s="166"/>
      <c r="E175" s="173"/>
      <c r="F175" s="166"/>
      <c r="G175" s="166"/>
    </row>
    <row r="176" spans="1:7" ht="12.75">
      <c r="A176" s="166"/>
      <c r="B176" s="166"/>
      <c r="C176" s="166"/>
      <c r="D176" s="166"/>
      <c r="E176" s="173"/>
      <c r="F176" s="166"/>
      <c r="G176" s="166"/>
    </row>
    <row r="177" spans="1:7" ht="12.75">
      <c r="A177" s="166"/>
      <c r="B177" s="166"/>
      <c r="C177" s="166"/>
      <c r="D177" s="166"/>
      <c r="E177" s="173"/>
      <c r="F177" s="166"/>
      <c r="G177" s="166"/>
    </row>
  </sheetData>
  <sheetProtection/>
  <mergeCells count="35">
    <mergeCell ref="C17:D17"/>
    <mergeCell ref="C12:D12"/>
    <mergeCell ref="A1:G1"/>
    <mergeCell ref="A3:B3"/>
    <mergeCell ref="A4:B4"/>
    <mergeCell ref="E4:G4"/>
    <mergeCell ref="C9:D9"/>
    <mergeCell ref="C11:D11"/>
    <mergeCell ref="C13:D13"/>
    <mergeCell ref="C23:D23"/>
    <mergeCell ref="C40:D40"/>
    <mergeCell ref="C18:D18"/>
    <mergeCell ref="C19:D19"/>
    <mergeCell ref="C21:D21"/>
    <mergeCell ref="C22:D22"/>
    <mergeCell ref="C29:D29"/>
    <mergeCell ref="C52:D52"/>
    <mergeCell ref="C53:D53"/>
    <mergeCell ref="C47:D47"/>
    <mergeCell ref="C48:D48"/>
    <mergeCell ref="C49:D49"/>
    <mergeCell ref="C41:D41"/>
    <mergeCell ref="C42:D42"/>
    <mergeCell ref="C44:D44"/>
    <mergeCell ref="C46:D46"/>
    <mergeCell ref="C78:D78"/>
    <mergeCell ref="C79:D79"/>
    <mergeCell ref="C86:D86"/>
    <mergeCell ref="C87:D87"/>
    <mergeCell ref="C54:D54"/>
    <mergeCell ref="C61:D61"/>
    <mergeCell ref="C64:D64"/>
    <mergeCell ref="C73:D73"/>
    <mergeCell ref="C75:D75"/>
    <mergeCell ref="C77:D7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Ing. HlavoňováJarmila</cp:lastModifiedBy>
  <dcterms:created xsi:type="dcterms:W3CDTF">2017-06-04T08:51:40Z</dcterms:created>
  <dcterms:modified xsi:type="dcterms:W3CDTF">2017-09-07T04:58:30Z</dcterms:modified>
  <cp:category/>
  <cp:version/>
  <cp:contentType/>
  <cp:contentStatus/>
</cp:coreProperties>
</file>