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xr:revisionPtr revIDLastSave="0" documentId="13_ncr:1_{B5D3782D-E2D0-4D01-ABE6-9364F26A5AE7}" xr6:coauthVersionLast="34" xr6:coauthVersionMax="34" xr10:uidLastSave="{00000000-0000-0000-0000-000000000000}"/>
  <bookViews>
    <workbookView xWindow="0" yWindow="0" windowWidth="19200" windowHeight="6970" activeTab="2" xr2:uid="{00000000-000D-0000-FFFF-FFFF00000000}"/>
  </bookViews>
  <sheets>
    <sheet name="01818 018185 KL" sheetId="14" r:id="rId1"/>
    <sheet name="01818 018185 Rek" sheetId="15" r:id="rId2"/>
    <sheet name="01818 018185 Pol" sheetId="16" r:id="rId3"/>
  </sheets>
  <definedNames>
    <definedName name="_xlnm.Print_Titles" localSheetId="2">'01818 018185 Pol'!$1:$6</definedName>
    <definedName name="_xlnm.Print_Titles" localSheetId="1">'01818 018185 Rek'!$1:$6</definedName>
    <definedName name="_xlnm.Print_Area" localSheetId="0">'01818 018185 KL'!$A$1:$G$45</definedName>
    <definedName name="_xlnm.Print_Area" localSheetId="2">'01818 018185 Pol'!$A$1:$K$179</definedName>
    <definedName name="_xlnm.Print_Area" localSheetId="1">'01818 018185 Rek'!$A$1:$I$38</definedName>
    <definedName name="solver_lin" localSheetId="2" hidden="1">0</definedName>
    <definedName name="solver_num" localSheetId="2" hidden="1">0</definedName>
    <definedName name="solver_opt" localSheetId="2" hidden="1">'01818 018185 Pol'!#REF!</definedName>
    <definedName name="solver_typ" localSheetId="2" hidden="1">1</definedName>
    <definedName name="solver_val" localSheetId="2" hidden="1">0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6" i="15" l="1"/>
  <c r="D21" i="14"/>
  <c r="I35" i="15"/>
  <c r="G21" i="14" s="1"/>
  <c r="D20" i="14"/>
  <c r="I34" i="15"/>
  <c r="G20" i="14" s="1"/>
  <c r="D19" i="14"/>
  <c r="I33" i="15"/>
  <c r="G19" i="14" s="1"/>
  <c r="D18" i="14"/>
  <c r="I32" i="15"/>
  <c r="G18" i="14" s="1"/>
  <c r="D17" i="14"/>
  <c r="I31" i="15"/>
  <c r="G17" i="14" s="1"/>
  <c r="D16" i="14"/>
  <c r="I30" i="15"/>
  <c r="G16" i="14" s="1"/>
  <c r="D15" i="14"/>
  <c r="I29" i="15"/>
  <c r="G15" i="14" s="1"/>
  <c r="BE178" i="16"/>
  <c r="BE179" i="16" s="1"/>
  <c r="I23" i="15" s="1"/>
  <c r="BD178" i="16"/>
  <c r="BD179" i="16" s="1"/>
  <c r="H23" i="15" s="1"/>
  <c r="BC178" i="16"/>
  <c r="BB178" i="16"/>
  <c r="BA178" i="16"/>
  <c r="BA179" i="16" s="1"/>
  <c r="E23" i="15" s="1"/>
  <c r="K178" i="16"/>
  <c r="K179" i="16" s="1"/>
  <c r="I178" i="16"/>
  <c r="G178" i="16"/>
  <c r="B23" i="15"/>
  <c r="A23" i="15"/>
  <c r="BC179" i="16"/>
  <c r="G23" i="15" s="1"/>
  <c r="BB179" i="16"/>
  <c r="F23" i="15" s="1"/>
  <c r="I179" i="16"/>
  <c r="G179" i="16"/>
  <c r="BE175" i="16"/>
  <c r="BE176" i="16" s="1"/>
  <c r="I22" i="15" s="1"/>
  <c r="BC175" i="16"/>
  <c r="BB175" i="16"/>
  <c r="BA175" i="16"/>
  <c r="K175" i="16"/>
  <c r="I175" i="16"/>
  <c r="G175" i="16"/>
  <c r="BD175" i="16" s="1"/>
  <c r="BE174" i="16"/>
  <c r="BC174" i="16"/>
  <c r="BC176" i="16" s="1"/>
  <c r="G22" i="15" s="1"/>
  <c r="BB174" i="16"/>
  <c r="BA174" i="16"/>
  <c r="K174" i="16"/>
  <c r="I174" i="16"/>
  <c r="G174" i="16"/>
  <c r="BD174" i="16" s="1"/>
  <c r="BE173" i="16"/>
  <c r="BC173" i="16"/>
  <c r="BB173" i="16"/>
  <c r="BA173" i="16"/>
  <c r="K173" i="16"/>
  <c r="I173" i="16"/>
  <c r="G173" i="16"/>
  <c r="BD173" i="16" s="1"/>
  <c r="BE172" i="16"/>
  <c r="BC172" i="16"/>
  <c r="BB172" i="16"/>
  <c r="BA172" i="16"/>
  <c r="BA176" i="16" s="1"/>
  <c r="E22" i="15" s="1"/>
  <c r="K172" i="16"/>
  <c r="I172" i="16"/>
  <c r="G172" i="16"/>
  <c r="BD172" i="16" s="1"/>
  <c r="B22" i="15"/>
  <c r="A22" i="15"/>
  <c r="BB176" i="16"/>
  <c r="F22" i="15" s="1"/>
  <c r="K176" i="16"/>
  <c r="I176" i="16"/>
  <c r="BE168" i="16"/>
  <c r="BD168" i="16"/>
  <c r="BB168" i="16"/>
  <c r="BA168" i="16"/>
  <c r="K168" i="16"/>
  <c r="I168" i="16"/>
  <c r="G168" i="16"/>
  <c r="BC168" i="16" s="1"/>
  <c r="BE167" i="16"/>
  <c r="BC167" i="16"/>
  <c r="BB167" i="16"/>
  <c r="BA167" i="16"/>
  <c r="K167" i="16"/>
  <c r="I167" i="16"/>
  <c r="G167" i="16"/>
  <c r="BD167" i="16" s="1"/>
  <c r="BE166" i="16"/>
  <c r="BC166" i="16"/>
  <c r="BB166" i="16"/>
  <c r="BA166" i="16"/>
  <c r="K166" i="16"/>
  <c r="I166" i="16"/>
  <c r="G166" i="16"/>
  <c r="BD166" i="16" s="1"/>
  <c r="BE165" i="16"/>
  <c r="BC165" i="16"/>
  <c r="BB165" i="16"/>
  <c r="BA165" i="16"/>
  <c r="K165" i="16"/>
  <c r="I165" i="16"/>
  <c r="G165" i="16"/>
  <c r="BD165" i="16" s="1"/>
  <c r="BE164" i="16"/>
  <c r="BC164" i="16"/>
  <c r="BB164" i="16"/>
  <c r="BA164" i="16"/>
  <c r="K164" i="16"/>
  <c r="I164" i="16"/>
  <c r="G164" i="16"/>
  <c r="BD164" i="16" s="1"/>
  <c r="BE162" i="16"/>
  <c r="BC162" i="16"/>
  <c r="BB162" i="16"/>
  <c r="BA162" i="16"/>
  <c r="K162" i="16"/>
  <c r="I162" i="16"/>
  <c r="G162" i="16"/>
  <c r="BD162" i="16" s="1"/>
  <c r="BE161" i="16"/>
  <c r="BC161" i="16"/>
  <c r="BB161" i="16"/>
  <c r="BB170" i="16" s="1"/>
  <c r="F21" i="15" s="1"/>
  <c r="BA161" i="16"/>
  <c r="K161" i="16"/>
  <c r="I161" i="16"/>
  <c r="G161" i="16"/>
  <c r="BD161" i="16" s="1"/>
  <c r="BE160" i="16"/>
  <c r="BC160" i="16"/>
  <c r="BB160" i="16"/>
  <c r="BA160" i="16"/>
  <c r="BA170" i="16" s="1"/>
  <c r="E21" i="15" s="1"/>
  <c r="K160" i="16"/>
  <c r="I160" i="16"/>
  <c r="G160" i="16"/>
  <c r="BD160" i="16" s="1"/>
  <c r="BE159" i="16"/>
  <c r="BE170" i="16" s="1"/>
  <c r="I21" i="15" s="1"/>
  <c r="BC159" i="16"/>
  <c r="BB159" i="16"/>
  <c r="BA159" i="16"/>
  <c r="K159" i="16"/>
  <c r="I159" i="16"/>
  <c r="G159" i="16"/>
  <c r="BD159" i="16" s="1"/>
  <c r="B21" i="15"/>
  <c r="A21" i="15"/>
  <c r="K170" i="16"/>
  <c r="I170" i="16"/>
  <c r="BE156" i="16"/>
  <c r="BD156" i="16"/>
  <c r="BC156" i="16"/>
  <c r="BA156" i="16"/>
  <c r="K156" i="16"/>
  <c r="I156" i="16"/>
  <c r="G156" i="16"/>
  <c r="BB156" i="16" s="1"/>
  <c r="BE155" i="16"/>
  <c r="BD155" i="16"/>
  <c r="BC155" i="16"/>
  <c r="BA155" i="16"/>
  <c r="K155" i="16"/>
  <c r="I155" i="16"/>
  <c r="G155" i="16"/>
  <c r="BB155" i="16" s="1"/>
  <c r="BE154" i="16"/>
  <c r="BD154" i="16"/>
  <c r="BC154" i="16"/>
  <c r="BA154" i="16"/>
  <c r="K154" i="16"/>
  <c r="I154" i="16"/>
  <c r="G154" i="16"/>
  <c r="BB154" i="16" s="1"/>
  <c r="BE153" i="16"/>
  <c r="BD153" i="16"/>
  <c r="BC153" i="16"/>
  <c r="BA153" i="16"/>
  <c r="K153" i="16"/>
  <c r="I153" i="16"/>
  <c r="G153" i="16"/>
  <c r="BB153" i="16" s="1"/>
  <c r="BE152" i="16"/>
  <c r="BD152" i="16"/>
  <c r="BC152" i="16"/>
  <c r="BA152" i="16"/>
  <c r="K152" i="16"/>
  <c r="I152" i="16"/>
  <c r="G152" i="16"/>
  <c r="BB152" i="16" s="1"/>
  <c r="BE151" i="16"/>
  <c r="BD151" i="16"/>
  <c r="BC151" i="16"/>
  <c r="BA151" i="16"/>
  <c r="K151" i="16"/>
  <c r="I151" i="16"/>
  <c r="G151" i="16"/>
  <c r="BB151" i="16" s="1"/>
  <c r="BE150" i="16"/>
  <c r="BD150" i="16"/>
  <c r="BC150" i="16"/>
  <c r="BA150" i="16"/>
  <c r="K150" i="16"/>
  <c r="I150" i="16"/>
  <c r="G150" i="16"/>
  <c r="BB150" i="16" s="1"/>
  <c r="BE149" i="16"/>
  <c r="BD149" i="16"/>
  <c r="BC149" i="16"/>
  <c r="BA149" i="16"/>
  <c r="K149" i="16"/>
  <c r="I149" i="16"/>
  <c r="G149" i="16"/>
  <c r="BB149" i="16" s="1"/>
  <c r="BE148" i="16"/>
  <c r="BD148" i="16"/>
  <c r="BC148" i="16"/>
  <c r="BA148" i="16"/>
  <c r="K148" i="16"/>
  <c r="I148" i="16"/>
  <c r="G148" i="16"/>
  <c r="BB148" i="16" s="1"/>
  <c r="BE147" i="16"/>
  <c r="BD147" i="16"/>
  <c r="BC147" i="16"/>
  <c r="BC157" i="16" s="1"/>
  <c r="G20" i="15" s="1"/>
  <c r="BA147" i="16"/>
  <c r="K147" i="16"/>
  <c r="I147" i="16"/>
  <c r="G147" i="16"/>
  <c r="BB147" i="16" s="1"/>
  <c r="BE146" i="16"/>
  <c r="BD146" i="16"/>
  <c r="BC146" i="16"/>
  <c r="BA146" i="16"/>
  <c r="BA157" i="16" s="1"/>
  <c r="E20" i="15" s="1"/>
  <c r="K146" i="16"/>
  <c r="I146" i="16"/>
  <c r="G146" i="16"/>
  <c r="BB146" i="16" s="1"/>
  <c r="BE145" i="16"/>
  <c r="BD145" i="16"/>
  <c r="BC145" i="16"/>
  <c r="BA145" i="16"/>
  <c r="K145" i="16"/>
  <c r="I145" i="16"/>
  <c r="G145" i="16"/>
  <c r="BB145" i="16" s="1"/>
  <c r="BE144" i="16"/>
  <c r="BD144" i="16"/>
  <c r="BD157" i="16" s="1"/>
  <c r="H20" i="15" s="1"/>
  <c r="BC144" i="16"/>
  <c r="BA144" i="16"/>
  <c r="K144" i="16"/>
  <c r="I144" i="16"/>
  <c r="G144" i="16"/>
  <c r="BB144" i="16" s="1"/>
  <c r="B20" i="15"/>
  <c r="A20" i="15"/>
  <c r="BE157" i="16"/>
  <c r="I20" i="15" s="1"/>
  <c r="K157" i="16"/>
  <c r="I157" i="16"/>
  <c r="BE141" i="16"/>
  <c r="BD141" i="16"/>
  <c r="BD142" i="16" s="1"/>
  <c r="H19" i="15" s="1"/>
  <c r="BC141" i="16"/>
  <c r="BA141" i="16"/>
  <c r="K141" i="16"/>
  <c r="I141" i="16"/>
  <c r="G141" i="16"/>
  <c r="BB141" i="16" s="1"/>
  <c r="BB142" i="16" s="1"/>
  <c r="F19" i="15" s="1"/>
  <c r="B19" i="15"/>
  <c r="A19" i="15"/>
  <c r="BE142" i="16"/>
  <c r="I19" i="15" s="1"/>
  <c r="BC142" i="16"/>
  <c r="G19" i="15" s="1"/>
  <c r="BA142" i="16"/>
  <c r="E19" i="15" s="1"/>
  <c r="K142" i="16"/>
  <c r="I142" i="16"/>
  <c r="G142" i="16"/>
  <c r="BE138" i="16"/>
  <c r="BD138" i="16"/>
  <c r="BC138" i="16"/>
  <c r="BA138" i="16"/>
  <c r="K138" i="16"/>
  <c r="I138" i="16"/>
  <c r="G138" i="16"/>
  <c r="BB138" i="16" s="1"/>
  <c r="BE137" i="16"/>
  <c r="BD137" i="16"/>
  <c r="BC137" i="16"/>
  <c r="BA137" i="16"/>
  <c r="K137" i="16"/>
  <c r="I137" i="16"/>
  <c r="G137" i="16"/>
  <c r="BB137" i="16" s="1"/>
  <c r="BE136" i="16"/>
  <c r="BD136" i="16"/>
  <c r="BC136" i="16"/>
  <c r="BA136" i="16"/>
  <c r="K136" i="16"/>
  <c r="I136" i="16"/>
  <c r="G136" i="16"/>
  <c r="BB136" i="16" s="1"/>
  <c r="BE135" i="16"/>
  <c r="BE139" i="16" s="1"/>
  <c r="I18" i="15" s="1"/>
  <c r="BD135" i="16"/>
  <c r="BC135" i="16"/>
  <c r="BA135" i="16"/>
  <c r="K135" i="16"/>
  <c r="I135" i="16"/>
  <c r="G135" i="16"/>
  <c r="BB135" i="16" s="1"/>
  <c r="BE134" i="16"/>
  <c r="BD134" i="16"/>
  <c r="BD139" i="16" s="1"/>
  <c r="H18" i="15" s="1"/>
  <c r="BC134" i="16"/>
  <c r="BA134" i="16"/>
  <c r="K134" i="16"/>
  <c r="I134" i="16"/>
  <c r="G134" i="16"/>
  <c r="BB134" i="16" s="1"/>
  <c r="BE133" i="16"/>
  <c r="BD133" i="16"/>
  <c r="BC133" i="16"/>
  <c r="BC139" i="16" s="1"/>
  <c r="G18" i="15" s="1"/>
  <c r="BA133" i="16"/>
  <c r="BA139" i="16" s="1"/>
  <c r="E18" i="15" s="1"/>
  <c r="K133" i="16"/>
  <c r="I133" i="16"/>
  <c r="G133" i="16"/>
  <c r="BB133" i="16" s="1"/>
  <c r="B18" i="15"/>
  <c r="A18" i="15"/>
  <c r="K139" i="16"/>
  <c r="I139" i="16"/>
  <c r="BE130" i="16"/>
  <c r="BD130" i="16"/>
  <c r="BC130" i="16"/>
  <c r="BA130" i="16"/>
  <c r="K130" i="16"/>
  <c r="I130" i="16"/>
  <c r="G130" i="16"/>
  <c r="BB130" i="16" s="1"/>
  <c r="BE129" i="16"/>
  <c r="BD129" i="16"/>
  <c r="BC129" i="16"/>
  <c r="BA129" i="16"/>
  <c r="BA131" i="16" s="1"/>
  <c r="E17" i="15" s="1"/>
  <c r="K129" i="16"/>
  <c r="I129" i="16"/>
  <c r="G129" i="16"/>
  <c r="BB129" i="16" s="1"/>
  <c r="BE128" i="16"/>
  <c r="BE131" i="16" s="1"/>
  <c r="I17" i="15" s="1"/>
  <c r="BD128" i="16"/>
  <c r="BC128" i="16"/>
  <c r="BA128" i="16"/>
  <c r="K128" i="16"/>
  <c r="I128" i="16"/>
  <c r="G128" i="16"/>
  <c r="BB128" i="16" s="1"/>
  <c r="BE127" i="16"/>
  <c r="BD127" i="16"/>
  <c r="BC127" i="16"/>
  <c r="BA127" i="16"/>
  <c r="K127" i="16"/>
  <c r="I127" i="16"/>
  <c r="G127" i="16"/>
  <c r="BB127" i="16" s="1"/>
  <c r="BE125" i="16"/>
  <c r="BD125" i="16"/>
  <c r="BC125" i="16"/>
  <c r="BC131" i="16" s="1"/>
  <c r="G17" i="15" s="1"/>
  <c r="BA125" i="16"/>
  <c r="K125" i="16"/>
  <c r="I125" i="16"/>
  <c r="G125" i="16"/>
  <c r="BB125" i="16" s="1"/>
  <c r="B17" i="15"/>
  <c r="A17" i="15"/>
  <c r="BD131" i="16"/>
  <c r="H17" i="15" s="1"/>
  <c r="K131" i="16"/>
  <c r="I131" i="16"/>
  <c r="BE122" i="16"/>
  <c r="BD122" i="16"/>
  <c r="BC122" i="16"/>
  <c r="BA122" i="16"/>
  <c r="K122" i="16"/>
  <c r="I122" i="16"/>
  <c r="G122" i="16"/>
  <c r="BB122" i="16" s="1"/>
  <c r="BE121" i="16"/>
  <c r="BD121" i="16"/>
  <c r="BC121" i="16"/>
  <c r="BA121" i="16"/>
  <c r="K121" i="16"/>
  <c r="I121" i="16"/>
  <c r="G121" i="16"/>
  <c r="BB121" i="16" s="1"/>
  <c r="BE120" i="16"/>
  <c r="BD120" i="16"/>
  <c r="BC120" i="16"/>
  <c r="BA120" i="16"/>
  <c r="K120" i="16"/>
  <c r="I120" i="16"/>
  <c r="G120" i="16"/>
  <c r="BB120" i="16" s="1"/>
  <c r="BE119" i="16"/>
  <c r="BD119" i="16"/>
  <c r="BC119" i="16"/>
  <c r="BA119" i="16"/>
  <c r="K119" i="16"/>
  <c r="I119" i="16"/>
  <c r="G119" i="16"/>
  <c r="BB119" i="16" s="1"/>
  <c r="BE118" i="16"/>
  <c r="BD118" i="16"/>
  <c r="BC118" i="16"/>
  <c r="BA118" i="16"/>
  <c r="K118" i="16"/>
  <c r="I118" i="16"/>
  <c r="G118" i="16"/>
  <c r="BB118" i="16" s="1"/>
  <c r="BE117" i="16"/>
  <c r="BD117" i="16"/>
  <c r="BC117" i="16"/>
  <c r="BA117" i="16"/>
  <c r="K117" i="16"/>
  <c r="I117" i="16"/>
  <c r="G117" i="16"/>
  <c r="BB117" i="16" s="1"/>
  <c r="BE116" i="16"/>
  <c r="BE123" i="16" s="1"/>
  <c r="I16" i="15" s="1"/>
  <c r="BD116" i="16"/>
  <c r="BC116" i="16"/>
  <c r="BA116" i="16"/>
  <c r="K116" i="16"/>
  <c r="I116" i="16"/>
  <c r="G116" i="16"/>
  <c r="BB116" i="16" s="1"/>
  <c r="BE115" i="16"/>
  <c r="BD115" i="16"/>
  <c r="BD123" i="16" s="1"/>
  <c r="H16" i="15" s="1"/>
  <c r="BC115" i="16"/>
  <c r="BA115" i="16"/>
  <c r="K115" i="16"/>
  <c r="I115" i="16"/>
  <c r="G115" i="16"/>
  <c r="BB115" i="16" s="1"/>
  <c r="BE114" i="16"/>
  <c r="BD114" i="16"/>
  <c r="BC114" i="16"/>
  <c r="BA114" i="16"/>
  <c r="K114" i="16"/>
  <c r="I114" i="16"/>
  <c r="G114" i="16"/>
  <c r="BB114" i="16" s="1"/>
  <c r="BE113" i="16"/>
  <c r="BD113" i="16"/>
  <c r="BC113" i="16"/>
  <c r="BA113" i="16"/>
  <c r="BA123" i="16" s="1"/>
  <c r="E16" i="15" s="1"/>
  <c r="K113" i="16"/>
  <c r="I113" i="16"/>
  <c r="G113" i="16"/>
  <c r="BB113" i="16" s="1"/>
  <c r="B16" i="15"/>
  <c r="A16" i="15"/>
  <c r="BC123" i="16"/>
  <c r="G16" i="15" s="1"/>
  <c r="K123" i="16"/>
  <c r="I123" i="16"/>
  <c r="G123" i="16"/>
  <c r="BE110" i="16"/>
  <c r="BD110" i="16"/>
  <c r="BC110" i="16"/>
  <c r="BA110" i="16"/>
  <c r="K110" i="16"/>
  <c r="I110" i="16"/>
  <c r="G110" i="16"/>
  <c r="BB110" i="16" s="1"/>
  <c r="BE109" i="16"/>
  <c r="BE111" i="16" s="1"/>
  <c r="I15" i="15" s="1"/>
  <c r="BD109" i="16"/>
  <c r="BC109" i="16"/>
  <c r="BA109" i="16"/>
  <c r="K109" i="16"/>
  <c r="I109" i="16"/>
  <c r="G109" i="16"/>
  <c r="BB109" i="16" s="1"/>
  <c r="BE108" i="16"/>
  <c r="BD108" i="16"/>
  <c r="BD111" i="16" s="1"/>
  <c r="H15" i="15" s="1"/>
  <c r="BC108" i="16"/>
  <c r="BA108" i="16"/>
  <c r="K108" i="16"/>
  <c r="I108" i="16"/>
  <c r="G108" i="16"/>
  <c r="BB108" i="16" s="1"/>
  <c r="BE106" i="16"/>
  <c r="BD106" i="16"/>
  <c r="BC106" i="16"/>
  <c r="BA106" i="16"/>
  <c r="K106" i="16"/>
  <c r="I106" i="16"/>
  <c r="G106" i="16"/>
  <c r="BB106" i="16" s="1"/>
  <c r="BE104" i="16"/>
  <c r="BD104" i="16"/>
  <c r="BC104" i="16"/>
  <c r="BA104" i="16"/>
  <c r="BA111" i="16" s="1"/>
  <c r="E15" i="15" s="1"/>
  <c r="K104" i="16"/>
  <c r="I104" i="16"/>
  <c r="G104" i="16"/>
  <c r="BB104" i="16" s="1"/>
  <c r="B15" i="15"/>
  <c r="A15" i="15"/>
  <c r="BC111" i="16"/>
  <c r="G15" i="15" s="1"/>
  <c r="K111" i="16"/>
  <c r="I111" i="16"/>
  <c r="BE101" i="16"/>
  <c r="BD101" i="16"/>
  <c r="BC101" i="16"/>
  <c r="BA101" i="16"/>
  <c r="K101" i="16"/>
  <c r="I101" i="16"/>
  <c r="G101" i="16"/>
  <c r="BB101" i="16" s="1"/>
  <c r="BE100" i="16"/>
  <c r="BD100" i="16"/>
  <c r="BC100" i="16"/>
  <c r="BA100" i="16"/>
  <c r="K100" i="16"/>
  <c r="I100" i="16"/>
  <c r="G100" i="16"/>
  <c r="BB100" i="16" s="1"/>
  <c r="BE99" i="16"/>
  <c r="BD99" i="16"/>
  <c r="BC99" i="16"/>
  <c r="BA99" i="16"/>
  <c r="K99" i="16"/>
  <c r="I99" i="16"/>
  <c r="G99" i="16"/>
  <c r="BB99" i="16" s="1"/>
  <c r="BE98" i="16"/>
  <c r="BD98" i="16"/>
  <c r="BC98" i="16"/>
  <c r="BC102" i="16" s="1"/>
  <c r="G14" i="15" s="1"/>
  <c r="BA98" i="16"/>
  <c r="K98" i="16"/>
  <c r="I98" i="16"/>
  <c r="G98" i="16"/>
  <c r="BB98" i="16" s="1"/>
  <c r="BE97" i="16"/>
  <c r="BD97" i="16"/>
  <c r="BC97" i="16"/>
  <c r="BA97" i="16"/>
  <c r="K97" i="16"/>
  <c r="I97" i="16"/>
  <c r="G97" i="16"/>
  <c r="BB97" i="16" s="1"/>
  <c r="BE96" i="16"/>
  <c r="BD96" i="16"/>
  <c r="BC96" i="16"/>
  <c r="BA96" i="16"/>
  <c r="K96" i="16"/>
  <c r="I96" i="16"/>
  <c r="G96" i="16"/>
  <c r="BB96" i="16" s="1"/>
  <c r="BE95" i="16"/>
  <c r="BD95" i="16"/>
  <c r="BD102" i="16" s="1"/>
  <c r="H14" i="15" s="1"/>
  <c r="BC95" i="16"/>
  <c r="BA95" i="16"/>
  <c r="K95" i="16"/>
  <c r="I95" i="16"/>
  <c r="G95" i="16"/>
  <c r="BB95" i="16" s="1"/>
  <c r="BE93" i="16"/>
  <c r="BD93" i="16"/>
  <c r="BC93" i="16"/>
  <c r="BA93" i="16"/>
  <c r="K93" i="16"/>
  <c r="I93" i="16"/>
  <c r="G93" i="16"/>
  <c r="BB93" i="16" s="1"/>
  <c r="BE92" i="16"/>
  <c r="BD92" i="16"/>
  <c r="BC92" i="16"/>
  <c r="BA92" i="16"/>
  <c r="BA102" i="16" s="1"/>
  <c r="E14" i="15" s="1"/>
  <c r="K92" i="16"/>
  <c r="I92" i="16"/>
  <c r="G92" i="16"/>
  <c r="BB92" i="16" s="1"/>
  <c r="BE90" i="16"/>
  <c r="BE102" i="16" s="1"/>
  <c r="I14" i="15" s="1"/>
  <c r="BD90" i="16"/>
  <c r="BC90" i="16"/>
  <c r="BA90" i="16"/>
  <c r="K90" i="16"/>
  <c r="I90" i="16"/>
  <c r="G90" i="16"/>
  <c r="BB90" i="16" s="1"/>
  <c r="BE88" i="16"/>
  <c r="BD88" i="16"/>
  <c r="BC88" i="16"/>
  <c r="BA88" i="16"/>
  <c r="K88" i="16"/>
  <c r="I88" i="16"/>
  <c r="G88" i="16"/>
  <c r="BB88" i="16" s="1"/>
  <c r="BE86" i="16"/>
  <c r="BD86" i="16"/>
  <c r="BC86" i="16"/>
  <c r="BA86" i="16"/>
  <c r="K86" i="16"/>
  <c r="I86" i="16"/>
  <c r="G86" i="16"/>
  <c r="BB86" i="16" s="1"/>
  <c r="BE85" i="16"/>
  <c r="BD85" i="16"/>
  <c r="BC85" i="16"/>
  <c r="BA85" i="16"/>
  <c r="K85" i="16"/>
  <c r="I85" i="16"/>
  <c r="G85" i="16"/>
  <c r="BB85" i="16" s="1"/>
  <c r="BE84" i="16"/>
  <c r="BD84" i="16"/>
  <c r="BC84" i="16"/>
  <c r="BA84" i="16"/>
  <c r="K84" i="16"/>
  <c r="I84" i="16"/>
  <c r="G84" i="16"/>
  <c r="BB84" i="16" s="1"/>
  <c r="BE83" i="16"/>
  <c r="BD83" i="16"/>
  <c r="BC83" i="16"/>
  <c r="BA83" i="16"/>
  <c r="K83" i="16"/>
  <c r="I83" i="16"/>
  <c r="G83" i="16"/>
  <c r="BB83" i="16" s="1"/>
  <c r="BE82" i="16"/>
  <c r="BD82" i="16"/>
  <c r="BC82" i="16"/>
  <c r="BA82" i="16"/>
  <c r="K82" i="16"/>
  <c r="I82" i="16"/>
  <c r="G82" i="16"/>
  <c r="BB82" i="16" s="1"/>
  <c r="BE81" i="16"/>
  <c r="BD81" i="16"/>
  <c r="BC81" i="16"/>
  <c r="BA81" i="16"/>
  <c r="K81" i="16"/>
  <c r="I81" i="16"/>
  <c r="G81" i="16"/>
  <c r="BB81" i="16" s="1"/>
  <c r="BE80" i="16"/>
  <c r="BD80" i="16"/>
  <c r="BC80" i="16"/>
  <c r="BA80" i="16"/>
  <c r="K80" i="16"/>
  <c r="I80" i="16"/>
  <c r="G80" i="16"/>
  <c r="BB80" i="16" s="1"/>
  <c r="BE79" i="16"/>
  <c r="BD79" i="16"/>
  <c r="BC79" i="16"/>
  <c r="BA79" i="16"/>
  <c r="K79" i="16"/>
  <c r="I79" i="16"/>
  <c r="G79" i="16"/>
  <c r="BB79" i="16" s="1"/>
  <c r="BE78" i="16"/>
  <c r="BD78" i="16"/>
  <c r="BC78" i="16"/>
  <c r="BA78" i="16"/>
  <c r="K78" i="16"/>
  <c r="I78" i="16"/>
  <c r="G78" i="16"/>
  <c r="BB78" i="16" s="1"/>
  <c r="B14" i="15"/>
  <c r="A14" i="15"/>
  <c r="K102" i="16"/>
  <c r="I102" i="16"/>
  <c r="BE75" i="16"/>
  <c r="BD75" i="16"/>
  <c r="BC75" i="16"/>
  <c r="BA75" i="16"/>
  <c r="K75" i="16"/>
  <c r="I75" i="16"/>
  <c r="G75" i="16"/>
  <c r="BB75" i="16" s="1"/>
  <c r="BE74" i="16"/>
  <c r="BD74" i="16"/>
  <c r="BC74" i="16"/>
  <c r="BA74" i="16"/>
  <c r="K74" i="16"/>
  <c r="I74" i="16"/>
  <c r="G74" i="16"/>
  <c r="BB74" i="16" s="1"/>
  <c r="BE73" i="16"/>
  <c r="BD73" i="16"/>
  <c r="BC73" i="16"/>
  <c r="BA73" i="16"/>
  <c r="K73" i="16"/>
  <c r="I73" i="16"/>
  <c r="G73" i="16"/>
  <c r="BB73" i="16" s="1"/>
  <c r="BE72" i="16"/>
  <c r="BD72" i="16"/>
  <c r="BC72" i="16"/>
  <c r="BA72" i="16"/>
  <c r="K72" i="16"/>
  <c r="I72" i="16"/>
  <c r="G72" i="16"/>
  <c r="BB72" i="16" s="1"/>
  <c r="BE71" i="16"/>
  <c r="BD71" i="16"/>
  <c r="BC71" i="16"/>
  <c r="BA71" i="16"/>
  <c r="K71" i="16"/>
  <c r="I71" i="16"/>
  <c r="G71" i="16"/>
  <c r="BB71" i="16" s="1"/>
  <c r="BE70" i="16"/>
  <c r="BD70" i="16"/>
  <c r="BC70" i="16"/>
  <c r="BA70" i="16"/>
  <c r="K70" i="16"/>
  <c r="I70" i="16"/>
  <c r="G70" i="16"/>
  <c r="BB70" i="16" s="1"/>
  <c r="BE69" i="16"/>
  <c r="BD69" i="16"/>
  <c r="BC69" i="16"/>
  <c r="BA69" i="16"/>
  <c r="K69" i="16"/>
  <c r="I69" i="16"/>
  <c r="G69" i="16"/>
  <c r="BB69" i="16" s="1"/>
  <c r="BE68" i="16"/>
  <c r="BD68" i="16"/>
  <c r="BD76" i="16" s="1"/>
  <c r="H13" i="15" s="1"/>
  <c r="BC68" i="16"/>
  <c r="BA68" i="16"/>
  <c r="K68" i="16"/>
  <c r="I68" i="16"/>
  <c r="G68" i="16"/>
  <c r="BB68" i="16" s="1"/>
  <c r="BE67" i="16"/>
  <c r="BD67" i="16"/>
  <c r="BC67" i="16"/>
  <c r="BA67" i="16"/>
  <c r="K67" i="16"/>
  <c r="I67" i="16"/>
  <c r="G67" i="16"/>
  <c r="BB67" i="16" s="1"/>
  <c r="BE66" i="16"/>
  <c r="BD66" i="16"/>
  <c r="BC66" i="16"/>
  <c r="BA66" i="16"/>
  <c r="K66" i="16"/>
  <c r="I66" i="16"/>
  <c r="G66" i="16"/>
  <c r="BB66" i="16" s="1"/>
  <c r="BE65" i="16"/>
  <c r="BE76" i="16" s="1"/>
  <c r="I13" i="15" s="1"/>
  <c r="BD65" i="16"/>
  <c r="BC65" i="16"/>
  <c r="BA65" i="16"/>
  <c r="K65" i="16"/>
  <c r="I65" i="16"/>
  <c r="I76" i="16" s="1"/>
  <c r="G65" i="16"/>
  <c r="BB65" i="16" s="1"/>
  <c r="B13" i="15"/>
  <c r="A13" i="15"/>
  <c r="K76" i="16"/>
  <c r="BE62" i="16"/>
  <c r="BD62" i="16"/>
  <c r="BC62" i="16"/>
  <c r="BA62" i="16"/>
  <c r="K62" i="16"/>
  <c r="I62" i="16"/>
  <c r="G62" i="16"/>
  <c r="BB62" i="16" s="1"/>
  <c r="BE61" i="16"/>
  <c r="BD61" i="16"/>
  <c r="BC61" i="16"/>
  <c r="BA61" i="16"/>
  <c r="K61" i="16"/>
  <c r="I61" i="16"/>
  <c r="G61" i="16"/>
  <c r="BB61" i="16" s="1"/>
  <c r="BE60" i="16"/>
  <c r="BD60" i="16"/>
  <c r="BC60" i="16"/>
  <c r="BA60" i="16"/>
  <c r="K60" i="16"/>
  <c r="I60" i="16"/>
  <c r="G60" i="16"/>
  <c r="BB60" i="16" s="1"/>
  <c r="BE59" i="16"/>
  <c r="BD59" i="16"/>
  <c r="BC59" i="16"/>
  <c r="BA59" i="16"/>
  <c r="K59" i="16"/>
  <c r="I59" i="16"/>
  <c r="G59" i="16"/>
  <c r="BB59" i="16" s="1"/>
  <c r="BE58" i="16"/>
  <c r="BD58" i="16"/>
  <c r="BC58" i="16"/>
  <c r="BA58" i="16"/>
  <c r="K58" i="16"/>
  <c r="I58" i="16"/>
  <c r="G58" i="16"/>
  <c r="BB58" i="16" s="1"/>
  <c r="BE57" i="16"/>
  <c r="BD57" i="16"/>
  <c r="BC57" i="16"/>
  <c r="BA57" i="16"/>
  <c r="K57" i="16"/>
  <c r="I57" i="16"/>
  <c r="G57" i="16"/>
  <c r="BB57" i="16" s="1"/>
  <c r="BE56" i="16"/>
  <c r="BD56" i="16"/>
  <c r="BC56" i="16"/>
  <c r="BA56" i="16"/>
  <c r="K56" i="16"/>
  <c r="I56" i="16"/>
  <c r="G56" i="16"/>
  <c r="BB56" i="16" s="1"/>
  <c r="BE54" i="16"/>
  <c r="BD54" i="16"/>
  <c r="BC54" i="16"/>
  <c r="BA54" i="16"/>
  <c r="K54" i="16"/>
  <c r="I54" i="16"/>
  <c r="G54" i="16"/>
  <c r="BB54" i="16" s="1"/>
  <c r="BE53" i="16"/>
  <c r="BD53" i="16"/>
  <c r="BC53" i="16"/>
  <c r="BA53" i="16"/>
  <c r="K53" i="16"/>
  <c r="I53" i="16"/>
  <c r="G53" i="16"/>
  <c r="BB53" i="16" s="1"/>
  <c r="BE52" i="16"/>
  <c r="BD52" i="16"/>
  <c r="BC52" i="16"/>
  <c r="BA52" i="16"/>
  <c r="K52" i="16"/>
  <c r="I52" i="16"/>
  <c r="G52" i="16"/>
  <c r="BB52" i="16" s="1"/>
  <c r="BE51" i="16"/>
  <c r="BD51" i="16"/>
  <c r="BC51" i="16"/>
  <c r="BA51" i="16"/>
  <c r="K51" i="16"/>
  <c r="I51" i="16"/>
  <c r="G51" i="16"/>
  <c r="BB51" i="16" s="1"/>
  <c r="BE49" i="16"/>
  <c r="BD49" i="16"/>
  <c r="BC49" i="16"/>
  <c r="BA49" i="16"/>
  <c r="BA63" i="16" s="1"/>
  <c r="E12" i="15" s="1"/>
  <c r="K49" i="16"/>
  <c r="I49" i="16"/>
  <c r="G49" i="16"/>
  <c r="BB49" i="16" s="1"/>
  <c r="BE47" i="16"/>
  <c r="BD47" i="16"/>
  <c r="BC47" i="16"/>
  <c r="BA47" i="16"/>
  <c r="K47" i="16"/>
  <c r="I47" i="16"/>
  <c r="G47" i="16"/>
  <c r="BB47" i="16" s="1"/>
  <c r="BE45" i="16"/>
  <c r="BD45" i="16"/>
  <c r="BD63" i="16" s="1"/>
  <c r="H12" i="15" s="1"/>
  <c r="BC45" i="16"/>
  <c r="BA45" i="16"/>
  <c r="K45" i="16"/>
  <c r="I45" i="16"/>
  <c r="G45" i="16"/>
  <c r="BB45" i="16" s="1"/>
  <c r="BE43" i="16"/>
  <c r="BD43" i="16"/>
  <c r="BC43" i="16"/>
  <c r="BC63" i="16" s="1"/>
  <c r="G12" i="15" s="1"/>
  <c r="BA43" i="16"/>
  <c r="K43" i="16"/>
  <c r="I43" i="16"/>
  <c r="G43" i="16"/>
  <c r="BB43" i="16" s="1"/>
  <c r="B12" i="15"/>
  <c r="A12" i="15"/>
  <c r="K63" i="16"/>
  <c r="I63" i="16"/>
  <c r="BE40" i="16"/>
  <c r="BD40" i="16"/>
  <c r="BC40" i="16"/>
  <c r="BC41" i="16" s="1"/>
  <c r="G11" i="15" s="1"/>
  <c r="BB40" i="16"/>
  <c r="K40" i="16"/>
  <c r="I40" i="16"/>
  <c r="G40" i="16"/>
  <c r="BA40" i="16" s="1"/>
  <c r="BA41" i="16" s="1"/>
  <c r="E11" i="15" s="1"/>
  <c r="B11" i="15"/>
  <c r="A11" i="15"/>
  <c r="BE41" i="16"/>
  <c r="I11" i="15" s="1"/>
  <c r="BD41" i="16"/>
  <c r="H11" i="15" s="1"/>
  <c r="BB41" i="16"/>
  <c r="F11" i="15" s="1"/>
  <c r="K41" i="16"/>
  <c r="I41" i="16"/>
  <c r="BE37" i="16"/>
  <c r="BD37" i="16"/>
  <c r="BC37" i="16"/>
  <c r="BB37" i="16"/>
  <c r="K37" i="16"/>
  <c r="I37" i="16"/>
  <c r="G37" i="16"/>
  <c r="BA37" i="16" s="1"/>
  <c r="BE36" i="16"/>
  <c r="BD36" i="16"/>
  <c r="BC36" i="16"/>
  <c r="BB36" i="16"/>
  <c r="K36" i="16"/>
  <c r="I36" i="16"/>
  <c r="G36" i="16"/>
  <c r="BA36" i="16" s="1"/>
  <c r="BE35" i="16"/>
  <c r="BD35" i="16"/>
  <c r="BC35" i="16"/>
  <c r="BB35" i="16"/>
  <c r="K35" i="16"/>
  <c r="I35" i="16"/>
  <c r="G35" i="16"/>
  <c r="BA35" i="16" s="1"/>
  <c r="BE34" i="16"/>
  <c r="BD34" i="16"/>
  <c r="BC34" i="16"/>
  <c r="BB34" i="16"/>
  <c r="K34" i="16"/>
  <c r="I34" i="16"/>
  <c r="G34" i="16"/>
  <c r="BA34" i="16" s="1"/>
  <c r="BE33" i="16"/>
  <c r="BD33" i="16"/>
  <c r="BC33" i="16"/>
  <c r="BB33" i="16"/>
  <c r="K33" i="16"/>
  <c r="I33" i="16"/>
  <c r="G33" i="16"/>
  <c r="BA33" i="16" s="1"/>
  <c r="BE32" i="16"/>
  <c r="BD32" i="16"/>
  <c r="BC32" i="16"/>
  <c r="BB32" i="16"/>
  <c r="K32" i="16"/>
  <c r="I32" i="16"/>
  <c r="G32" i="16"/>
  <c r="BA32" i="16" s="1"/>
  <c r="BE31" i="16"/>
  <c r="BD31" i="16"/>
  <c r="BC31" i="16"/>
  <c r="BB31" i="16"/>
  <c r="K31" i="16"/>
  <c r="I31" i="16"/>
  <c r="G31" i="16"/>
  <c r="BA31" i="16" s="1"/>
  <c r="BE30" i="16"/>
  <c r="BD30" i="16"/>
  <c r="BC30" i="16"/>
  <c r="BB30" i="16"/>
  <c r="K30" i="16"/>
  <c r="I30" i="16"/>
  <c r="G30" i="16"/>
  <c r="BA30" i="16" s="1"/>
  <c r="BE29" i="16"/>
  <c r="BD29" i="16"/>
  <c r="BC29" i="16"/>
  <c r="BB29" i="16"/>
  <c r="BA29" i="16"/>
  <c r="K29" i="16"/>
  <c r="I29" i="16"/>
  <c r="G29" i="16"/>
  <c r="B10" i="15"/>
  <c r="A10" i="15"/>
  <c r="BE38" i="16"/>
  <c r="I10" i="15" s="1"/>
  <c r="BD38" i="16"/>
  <c r="H10" i="15" s="1"/>
  <c r="BC38" i="16"/>
  <c r="G10" i="15" s="1"/>
  <c r="BB38" i="16"/>
  <c r="F10" i="15" s="1"/>
  <c r="K38" i="16"/>
  <c r="I38" i="16"/>
  <c r="G38" i="16"/>
  <c r="BE26" i="16"/>
  <c r="BD26" i="16"/>
  <c r="BD27" i="16" s="1"/>
  <c r="H9" i="15" s="1"/>
  <c r="BC26" i="16"/>
  <c r="BB26" i="16"/>
  <c r="K26" i="16"/>
  <c r="I26" i="16"/>
  <c r="G26" i="16"/>
  <c r="BA26" i="16" s="1"/>
  <c r="BA27" i="16" s="1"/>
  <c r="E9" i="15" s="1"/>
  <c r="B9" i="15"/>
  <c r="A9" i="15"/>
  <c r="BE27" i="16"/>
  <c r="I9" i="15" s="1"/>
  <c r="BC27" i="16"/>
  <c r="G9" i="15" s="1"/>
  <c r="BB27" i="16"/>
  <c r="F9" i="15" s="1"/>
  <c r="K27" i="16"/>
  <c r="I27" i="16"/>
  <c r="G27" i="16"/>
  <c r="BE23" i="16"/>
  <c r="BD23" i="16"/>
  <c r="BD24" i="16" s="1"/>
  <c r="H8" i="15" s="1"/>
  <c r="BC23" i="16"/>
  <c r="BB23" i="16"/>
  <c r="BB24" i="16" s="1"/>
  <c r="F8" i="15" s="1"/>
  <c r="K23" i="16"/>
  <c r="I23" i="16"/>
  <c r="G23" i="16"/>
  <c r="BA23" i="16" s="1"/>
  <c r="BA24" i="16" s="1"/>
  <c r="E8" i="15" s="1"/>
  <c r="B8" i="15"/>
  <c r="A8" i="15"/>
  <c r="BE24" i="16"/>
  <c r="I8" i="15" s="1"/>
  <c r="BC24" i="16"/>
  <c r="G8" i="15" s="1"/>
  <c r="K24" i="16"/>
  <c r="I24" i="16"/>
  <c r="G24" i="16"/>
  <c r="BE19" i="16"/>
  <c r="BD19" i="16"/>
  <c r="BC19" i="16"/>
  <c r="BB19" i="16"/>
  <c r="K19" i="16"/>
  <c r="I19" i="16"/>
  <c r="G19" i="16"/>
  <c r="BA19" i="16" s="1"/>
  <c r="BE17" i="16"/>
  <c r="BD17" i="16"/>
  <c r="BC17" i="16"/>
  <c r="BB17" i="16"/>
  <c r="K17" i="16"/>
  <c r="I17" i="16"/>
  <c r="G17" i="16"/>
  <c r="BA17" i="16" s="1"/>
  <c r="BE15" i="16"/>
  <c r="BD15" i="16"/>
  <c r="BC15" i="16"/>
  <c r="BB15" i="16"/>
  <c r="K15" i="16"/>
  <c r="I15" i="16"/>
  <c r="G15" i="16"/>
  <c r="BA15" i="16" s="1"/>
  <c r="BE13" i="16"/>
  <c r="BD13" i="16"/>
  <c r="BC13" i="16"/>
  <c r="BB13" i="16"/>
  <c r="K13" i="16"/>
  <c r="I13" i="16"/>
  <c r="G13" i="16"/>
  <c r="BA13" i="16" s="1"/>
  <c r="BE11" i="16"/>
  <c r="BD11" i="16"/>
  <c r="BD21" i="16" s="1"/>
  <c r="H7" i="15" s="1"/>
  <c r="BC11" i="16"/>
  <c r="BB11" i="16"/>
  <c r="K11" i="16"/>
  <c r="I11" i="16"/>
  <c r="G11" i="16"/>
  <c r="BA11" i="16" s="1"/>
  <c r="BE9" i="16"/>
  <c r="BD9" i="16"/>
  <c r="BC9" i="16"/>
  <c r="BC21" i="16" s="1"/>
  <c r="G7" i="15" s="1"/>
  <c r="BB9" i="16"/>
  <c r="K9" i="16"/>
  <c r="I9" i="16"/>
  <c r="G9" i="16"/>
  <c r="BA9" i="16" s="1"/>
  <c r="BE8" i="16"/>
  <c r="BD8" i="16"/>
  <c r="BC8" i="16"/>
  <c r="BB8" i="16"/>
  <c r="BB21" i="16" s="1"/>
  <c r="F7" i="15" s="1"/>
  <c r="K8" i="16"/>
  <c r="K21" i="16" s="1"/>
  <c r="I8" i="16"/>
  <c r="G8" i="16"/>
  <c r="BA8" i="16" s="1"/>
  <c r="B7" i="15"/>
  <c r="A7" i="15"/>
  <c r="I21" i="16"/>
  <c r="E4" i="16"/>
  <c r="F3" i="16"/>
  <c r="C33" i="14"/>
  <c r="F33" i="14" s="1"/>
  <c r="C31" i="14"/>
  <c r="G7" i="14"/>
  <c r="G176" i="16" l="1"/>
  <c r="G170" i="16"/>
  <c r="G157" i="16"/>
  <c r="BB157" i="16"/>
  <c r="F20" i="15" s="1"/>
  <c r="G139" i="16"/>
  <c r="G131" i="16"/>
  <c r="BB123" i="16"/>
  <c r="F16" i="15" s="1"/>
  <c r="G111" i="16"/>
  <c r="BB111" i="16"/>
  <c r="F15" i="15" s="1"/>
  <c r="G102" i="16"/>
  <c r="G76" i="16"/>
  <c r="BA76" i="16"/>
  <c r="E13" i="15" s="1"/>
  <c r="BC76" i="16"/>
  <c r="G13" i="15" s="1"/>
  <c r="BE63" i="16"/>
  <c r="I12" i="15" s="1"/>
  <c r="G63" i="16"/>
  <c r="G41" i="16"/>
  <c r="BE21" i="16"/>
  <c r="I7" i="15" s="1"/>
  <c r="I24" i="15" s="1"/>
  <c r="C21" i="14" s="1"/>
  <c r="G21" i="16"/>
  <c r="BC170" i="16"/>
  <c r="G21" i="15" s="1"/>
  <c r="G24" i="15" s="1"/>
  <c r="C18" i="14" s="1"/>
  <c r="BB102" i="16"/>
  <c r="F14" i="15" s="1"/>
  <c r="H37" i="15"/>
  <c r="G23" i="14" s="1"/>
  <c r="G22" i="14" s="1"/>
  <c r="BA21" i="16"/>
  <c r="E7" i="15" s="1"/>
  <c r="BA38" i="16"/>
  <c r="E10" i="15" s="1"/>
  <c r="BB63" i="16"/>
  <c r="F12" i="15" s="1"/>
  <c r="BB76" i="16"/>
  <c r="F13" i="15" s="1"/>
  <c r="BB131" i="16"/>
  <c r="F17" i="15" s="1"/>
  <c r="BB139" i="16"/>
  <c r="F18" i="15" s="1"/>
  <c r="BD170" i="16"/>
  <c r="H21" i="15" s="1"/>
  <c r="BD176" i="16"/>
  <c r="H22" i="15" s="1"/>
  <c r="H24" i="15" l="1"/>
  <c r="C17" i="14" s="1"/>
  <c r="F24" i="15"/>
  <c r="C16" i="14" s="1"/>
  <c r="E24" i="15"/>
  <c r="C15" i="14" s="1"/>
  <c r="C19" i="14" l="1"/>
  <c r="C22" i="14" s="1"/>
  <c r="C23" i="14" s="1"/>
  <c r="F30" i="14" s="1"/>
  <c r="F31" i="14" s="1"/>
  <c r="F34" i="14" s="1"/>
</calcChain>
</file>

<file path=xl/sharedStrings.xml><?xml version="1.0" encoding="utf-8"?>
<sst xmlns="http://schemas.openxmlformats.org/spreadsheetml/2006/main" count="604" uniqueCount="406">
  <si>
    <t xml:space="preserve"> </t>
  </si>
  <si>
    <t>Stavba :</t>
  </si>
  <si>
    <t>Základ pro DPH</t>
  </si>
  <si>
    <t>%</t>
  </si>
  <si>
    <t>HSV</t>
  </si>
  <si>
    <t>PSV</t>
  </si>
  <si>
    <t>Dodávka</t>
  </si>
  <si>
    <t>Montáž</t>
  </si>
  <si>
    <t>HZS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</si>
  <si>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</si>
  <si>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</si>
  <si>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</si>
  <si>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</si>
  <si>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</si>
  <si>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</si>
  <si>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</si>
  <si>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</si>
  <si>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</si>
  <si>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</si>
  <si>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</si>
  <si>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</si>
  <si>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</si>
  <si>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</si>
  <si>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</si>
  <si>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</si>
  <si>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</si>
  <si>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</si>
  <si>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</si>
  <si>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</si>
  <si>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</si>
  <si>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</si>
  <si>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</si>
  <si>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</si>
  <si>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</si>
  <si>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</si>
  <si>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</si>
  <si>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</si>
  <si>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</si>
  <si>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</si>
  <si>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</si>
  <si>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</si>
  <si>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</si>
  <si>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</si>
  <si>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</si>
  <si>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</si>
  <si>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</si>
  <si>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</si>
  <si>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</si>
  <si>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</si>
  <si>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</si>
  <si>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</si>
  <si>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</si>
  <si>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</si>
  <si>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</si>
  <si>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</si>
  <si>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</si>
  <si>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</si>
  <si>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</si>
  <si>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</si>
  <si>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</si>
  <si>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</si>
  <si>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</si>
  <si>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</si>
  <si>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</si>
  <si>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</si>
  <si>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</si>
  <si>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</si>
  <si>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</si>
  <si>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</si>
  <si>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</si>
  <si>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</si>
  <si>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</si>
  <si>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</si>
  <si>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</si>
  <si>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</si>
  <si>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ks</t>
  </si>
  <si>
    <t>Celkem za</t>
  </si>
  <si>
    <t>01818</t>
  </si>
  <si>
    <t>61</t>
  </si>
  <si>
    <t>Upravy povrchů vnitřní</t>
  </si>
  <si>
    <t>61 Upravy povrchů vnitřní</t>
  </si>
  <si>
    <t>612443641R00</t>
  </si>
  <si>
    <t>Zapravení rýh stěn maltou o šířce do 3 cm tl.20mm po stávajícím potrubí plyn</t>
  </si>
  <si>
    <t>m2</t>
  </si>
  <si>
    <t>612443641RT5</t>
  </si>
  <si>
    <t xml:space="preserve">Zapravení rýh stěn maltou o šířce do 10 cm tl.20mm </t>
  </si>
  <si>
    <t>elektroinstalace silová</t>
  </si>
  <si>
    <t>612443741R00</t>
  </si>
  <si>
    <t xml:space="preserve">Zapravení rýh stěn maltou o šířce do 10 cm tl.50mm </t>
  </si>
  <si>
    <t>zti a út</t>
  </si>
  <si>
    <t>rýhy potrubí plynu</t>
  </si>
  <si>
    <t>612453521R00</t>
  </si>
  <si>
    <t xml:space="preserve">Omítka rýh MC šířky do 15 cm,hlaz.dřev.hladítkem </t>
  </si>
  <si>
    <t>zti, út a plyn</t>
  </si>
  <si>
    <t>612453521R01</t>
  </si>
  <si>
    <t>po stávajících rozvodech</t>
  </si>
  <si>
    <t>612453521R03</t>
  </si>
  <si>
    <t>elektro</t>
  </si>
  <si>
    <t>94</t>
  </si>
  <si>
    <t>Lešení a stavební výtahy</t>
  </si>
  <si>
    <t>94 Lešení a stavební výtahy</t>
  </si>
  <si>
    <t>941955004R00</t>
  </si>
  <si>
    <t xml:space="preserve">Lešení lehké pomocné, výška podlahy do 3,5 m </t>
  </si>
  <si>
    <t>95</t>
  </si>
  <si>
    <t>Dokončovací konstrukce na pozemních stavbách</t>
  </si>
  <si>
    <t>95 Dokončovací konstrukce na pozemních stavbách</t>
  </si>
  <si>
    <t>952901114R00</t>
  </si>
  <si>
    <t>kpl</t>
  </si>
  <si>
    <t>97</t>
  </si>
  <si>
    <t>Prorážení otvorů</t>
  </si>
  <si>
    <t>97 Prorážení otvorů</t>
  </si>
  <si>
    <t>974031121R00</t>
  </si>
  <si>
    <t>Vysekání rýh ve zdi cihelné 3 x 3 cm pro elektroinstalace</t>
  </si>
  <si>
    <t>m</t>
  </si>
  <si>
    <t>974031121R01</t>
  </si>
  <si>
    <t>Vysekání rýh ve zdi cihelné 3 x 3 cm plynoinstalace</t>
  </si>
  <si>
    <t>974031121R03</t>
  </si>
  <si>
    <t>Vysekání rýh ve zdi cihelné 3 x 3 cm ZTI</t>
  </si>
  <si>
    <t>974031133R00</t>
  </si>
  <si>
    <t>Vysekání rýh ve zdi cihelné 5 x 10 cm ÚT</t>
  </si>
  <si>
    <t>978R1</t>
  </si>
  <si>
    <t>Vysekání otvoru do komín. průduchu pro umístění nového kouřovodu</t>
  </si>
  <si>
    <t>979R1</t>
  </si>
  <si>
    <t xml:space="preserve">Likvidace demontovaných zařízní </t>
  </si>
  <si>
    <t>979012212R00</t>
  </si>
  <si>
    <t xml:space="preserve">Svislá doprava suti a vybour. hmot na H do 4 m </t>
  </si>
  <si>
    <t>t</t>
  </si>
  <si>
    <t>979081111R00</t>
  </si>
  <si>
    <t xml:space="preserve">Odvoz suti a vybour. hmot na skládku do 1 km </t>
  </si>
  <si>
    <t>979093111R00</t>
  </si>
  <si>
    <t xml:space="preserve">Uložení suti na skládku bez zhutnění </t>
  </si>
  <si>
    <t>99</t>
  </si>
  <si>
    <t>Staveništní přesun hmot</t>
  </si>
  <si>
    <t>99 Staveništní přesun hmot</t>
  </si>
  <si>
    <t>998011003R00</t>
  </si>
  <si>
    <t xml:space="preserve">Přesun hmot pro budovy zděné výšky do 24 m </t>
  </si>
  <si>
    <t>722</t>
  </si>
  <si>
    <t>Vnitřní vodovod</t>
  </si>
  <si>
    <t>722 Vnitřní vodovod</t>
  </si>
  <si>
    <t>722172612R00</t>
  </si>
  <si>
    <t>Potrubí z PPR Instaplast, studená, D 20x3,5 mm D+M</t>
  </si>
  <si>
    <t>včetně fitinek</t>
  </si>
  <si>
    <t>722172631R00</t>
  </si>
  <si>
    <t>Potrubí z PPR Instaplast, teplá, D 20x3,5 mm D+M</t>
  </si>
  <si>
    <t>722181213RT5</t>
  </si>
  <si>
    <t xml:space="preserve">Izolace návleková 16/13 D+M </t>
  </si>
  <si>
    <t>V položce je kalkulována dodávka izolační trubice, spon a lepicí pásky.</t>
  </si>
  <si>
    <t>722181213RT6</t>
  </si>
  <si>
    <t xml:space="preserve">Izolace návleková 18/13 D+M </t>
  </si>
  <si>
    <t>722190901R00</t>
  </si>
  <si>
    <t>Uzavření/otevření vodovodního potrubí při opravě včetně vypuštění</t>
  </si>
  <si>
    <t>kus</t>
  </si>
  <si>
    <t>722191131R00</t>
  </si>
  <si>
    <t xml:space="preserve">Hadice na vodu F1/2" a M1/2" </t>
  </si>
  <si>
    <t>722202412R00</t>
  </si>
  <si>
    <t>Kulový kohout s varným PPR šroubením 20x1/2" vnější závit</t>
  </si>
  <si>
    <t>722280109R00</t>
  </si>
  <si>
    <t xml:space="preserve">Tlaková zkouška vodovodního potrubí DN 63 </t>
  </si>
  <si>
    <t>Včetně dodávky vody, uzavření a zabezpečení konců potrubí.</t>
  </si>
  <si>
    <t>722290234R00</t>
  </si>
  <si>
    <t>Proplach a dezinfekce vodovod.potrubí DN 63 Včetně dodání desinfekčního prostředku.</t>
  </si>
  <si>
    <t>722R1</t>
  </si>
  <si>
    <t xml:space="preserve">Hadice na odvod kondenzátu plastové ohebné potrubí </t>
  </si>
  <si>
    <t>722R2</t>
  </si>
  <si>
    <t xml:space="preserve">Navrtávací odbočka HT </t>
  </si>
  <si>
    <t>722R3</t>
  </si>
  <si>
    <t>Montáž armatur do DN20 včetně instalatérského materiálu</t>
  </si>
  <si>
    <t>722R4</t>
  </si>
  <si>
    <t xml:space="preserve">Odvzdušnění a napuštění vodovodního potrubí </t>
  </si>
  <si>
    <t>soubor</t>
  </si>
  <si>
    <t>722R5</t>
  </si>
  <si>
    <t xml:space="preserve">Napuštění soustavy upravenou vodou </t>
  </si>
  <si>
    <t>l</t>
  </si>
  <si>
    <t>998722101R00</t>
  </si>
  <si>
    <t xml:space="preserve">Přesun hmot pro vnitřní vodovod, výšky do 6 m </t>
  </si>
  <si>
    <t>723</t>
  </si>
  <si>
    <t>Vnitřní plynovod</t>
  </si>
  <si>
    <t>723 Vnitřní plynovod</t>
  </si>
  <si>
    <t>723110203R00</t>
  </si>
  <si>
    <t>Potrubí ocel. závitové černé šroubované DN 20 včetně potrubí</t>
  </si>
  <si>
    <t>72311R1</t>
  </si>
  <si>
    <t xml:space="preserve">Oblouk 90° D22, černá ocel D+M </t>
  </si>
  <si>
    <t>723160823R00</t>
  </si>
  <si>
    <t>Demontáž stávajících rozvodů plynu k jed. WAW včetně vysekání ze zdiva</t>
  </si>
  <si>
    <t>bm</t>
  </si>
  <si>
    <t>723160R1</t>
  </si>
  <si>
    <t xml:space="preserve">Plynová hadice 3/4" MF pancéřovaná, délky 1m </t>
  </si>
  <si>
    <t>723190907R00</t>
  </si>
  <si>
    <t xml:space="preserve">Odvzdušnění a napuštění plynového potrubí </t>
  </si>
  <si>
    <t>723190909R00</t>
  </si>
  <si>
    <t xml:space="preserve">Zkouška tlaková  plynového potrubí </t>
  </si>
  <si>
    <t>723215414R1</t>
  </si>
  <si>
    <t xml:space="preserve">Kulový uzávěr plynu 3/4" MF, páka </t>
  </si>
  <si>
    <t>723R1</t>
  </si>
  <si>
    <t xml:space="preserve">Revize plynoinstalace bytu </t>
  </si>
  <si>
    <t>723R15654</t>
  </si>
  <si>
    <t xml:space="preserve">Montáž armatur do DN20 </t>
  </si>
  <si>
    <t>723R2</t>
  </si>
  <si>
    <t xml:space="preserve">Zavíčkování odříznutých potrubí pomocí navařovacíc </t>
  </si>
  <si>
    <t>998723101R00</t>
  </si>
  <si>
    <t xml:space="preserve">Přesun hmot pro vnitřní plynovod, výšky do 6 m </t>
  </si>
  <si>
    <t>731</t>
  </si>
  <si>
    <t>Kotelny</t>
  </si>
  <si>
    <t>731 Kotelny</t>
  </si>
  <si>
    <t>731R1</t>
  </si>
  <si>
    <t xml:space="preserve">Uchycení odkouření </t>
  </si>
  <si>
    <t>731R10</t>
  </si>
  <si>
    <t>Přechodka na trubku DN80/75 pro napojení flexibilní trubky)</t>
  </si>
  <si>
    <t>731R11</t>
  </si>
  <si>
    <t>Univerzální distanční objímka DN80 (max. rozpětí ramen 500mm)</t>
  </si>
  <si>
    <t>731R12</t>
  </si>
  <si>
    <t>Komínový poklop UV stabilní rozměr 400x400mm , systém odkouření Brilon</t>
  </si>
  <si>
    <t>731R13</t>
  </si>
  <si>
    <t xml:space="preserve">Komínová zďěř </t>
  </si>
  <si>
    <t>731R14</t>
  </si>
  <si>
    <t xml:space="preserve">Kryt zďěře </t>
  </si>
  <si>
    <t>731R15</t>
  </si>
  <si>
    <t xml:space="preserve">Závěsná objímka </t>
  </si>
  <si>
    <t>731R16</t>
  </si>
  <si>
    <t xml:space="preserve">Krycí mřížka - nerez (200x200mm) </t>
  </si>
  <si>
    <t>731R17</t>
  </si>
  <si>
    <t>Zapravení vysekaného otvoru do komínového průduchu včetně materiálu</t>
  </si>
  <si>
    <t>odkouření</t>
  </si>
  <si>
    <t>731R18</t>
  </si>
  <si>
    <t xml:space="preserve">Revize spalinových cest </t>
  </si>
  <si>
    <t>731R19</t>
  </si>
  <si>
    <t xml:space="preserve">Demontáž stávající karmy  a WAW </t>
  </si>
  <si>
    <t>731R2</t>
  </si>
  <si>
    <t>Patní koleno DN80-87 st. s podpěrou systém odkouř. Brilon</t>
  </si>
  <si>
    <t>731R20</t>
  </si>
  <si>
    <t>Nástěnný plyn.kond. kotel BROTJE WHBC-20/24C PRŮTOKOVÝ OHŘEV TV,JMENOVITÝ VÝKON 24KW</t>
  </si>
  <si>
    <t>včetně přikotvení a zapojení plynového kotle, seznámení uživatelů</t>
  </si>
  <si>
    <t>731R3</t>
  </si>
  <si>
    <t>Montáž kotle včetně kotvících prvků</t>
  </si>
  <si>
    <t>731R5</t>
  </si>
  <si>
    <t>Trubka DN80 délky 1000mm PE systém odkouření Brilon</t>
  </si>
  <si>
    <t>731R6</t>
  </si>
  <si>
    <t>Trubka DN80 délky 500mm PE systém odkouření Brilon</t>
  </si>
  <si>
    <t>731R7</t>
  </si>
  <si>
    <t>Koleno DN80 - 87, PE, s kontrolním otvorem systém odkouření Brilon</t>
  </si>
  <si>
    <t>731R8</t>
  </si>
  <si>
    <t>Koleno DN80 - 87, PE, systém odkouření Brilon</t>
  </si>
  <si>
    <t>731R9</t>
  </si>
  <si>
    <t>Flexibilní trubka DN83/75 50 metrů (potřebná délka 26m),systém odkouření Brilon</t>
  </si>
  <si>
    <t>998731101R00</t>
  </si>
  <si>
    <t xml:space="preserve">Přesun hmot pro kotelny, výšky do 6 m </t>
  </si>
  <si>
    <t>733</t>
  </si>
  <si>
    <t>Rozvod potrubí</t>
  </si>
  <si>
    <t>733 Rozvod potrubí</t>
  </si>
  <si>
    <t>733163102R00</t>
  </si>
  <si>
    <t>Potrubí z měděných trubek vytápění D 15 x 1,0 mm včetně montáže, spojené lisováním</t>
  </si>
  <si>
    <t>Potrubí včetně objímek, bez dodávky tvarovek. Včetně zednických výpomocí.</t>
  </si>
  <si>
    <t>733163103R00</t>
  </si>
  <si>
    <t>Potrubí z měděných trubek vytápění D 18 x 1,0 mm včetně montáže, spojené lisováním</t>
  </si>
  <si>
    <t>733190109R00</t>
  </si>
  <si>
    <t xml:space="preserve">Tlaková zkouška potrubí  DN 65-DN22 </t>
  </si>
  <si>
    <t>733R1</t>
  </si>
  <si>
    <t>Lisovací tvarovky měď (T-kusy, kolena redukce aj.) D15-D35</t>
  </si>
  <si>
    <t>998733101R00</t>
  </si>
  <si>
    <t xml:space="preserve">Přesun hmot pro rozvody potrubí, výšky do 6 m </t>
  </si>
  <si>
    <t>734</t>
  </si>
  <si>
    <t>Armatury</t>
  </si>
  <si>
    <t>734 Armatury</t>
  </si>
  <si>
    <t>734233112R00</t>
  </si>
  <si>
    <t xml:space="preserve">Kohout kulový, 2x vnitřní závit DN 20 </t>
  </si>
  <si>
    <t>734263112R00</t>
  </si>
  <si>
    <t xml:space="preserve">H šroubení pro připojení otopných těles,  DN 15 </t>
  </si>
  <si>
    <t>734293223R00</t>
  </si>
  <si>
    <t xml:space="preserve">Filtr, vnitřní-vnitřní z.  DN 25 </t>
  </si>
  <si>
    <t>734293312R00</t>
  </si>
  <si>
    <t xml:space="preserve">Kohout kulový vypouštěcí a plnící 15 </t>
  </si>
  <si>
    <t>734R1</t>
  </si>
  <si>
    <t xml:space="preserve">Ostatní drobný materiál </t>
  </si>
  <si>
    <t>734R2</t>
  </si>
  <si>
    <t xml:space="preserve">Termohlavice </t>
  </si>
  <si>
    <t>734R3</t>
  </si>
  <si>
    <t xml:space="preserve">Montáž armatu závitových </t>
  </si>
  <si>
    <t>998734101R00</t>
  </si>
  <si>
    <t xml:space="preserve">Přesun hmot pro armatury, výšky do 6 m </t>
  </si>
  <si>
    <t>735</t>
  </si>
  <si>
    <t>Otopná tělesa</t>
  </si>
  <si>
    <t>735 Otopná tělesa</t>
  </si>
  <si>
    <t>735151770R00</t>
  </si>
  <si>
    <t>Otopná tělesa trubková KORALUX  RONDO CLASSIC M - KRC-1810/600M včetně uchycení</t>
  </si>
  <si>
    <t>(spodní středové připojení)</t>
  </si>
  <si>
    <t>735156910R00</t>
  </si>
  <si>
    <t>998735101R00</t>
  </si>
  <si>
    <t xml:space="preserve">Přesun hmot pro otopná tělesa, výšky do 6 m </t>
  </si>
  <si>
    <t>781</t>
  </si>
  <si>
    <t>Obklady keramické</t>
  </si>
  <si>
    <t>781 Obklady keramické</t>
  </si>
  <si>
    <t>781475114RT6</t>
  </si>
  <si>
    <t>Obklad vnitřní stěn keramický, do tmele, 20x20 cm Adesilex P9 (lepidlo),Ultracolor plus (spár.hmota)</t>
  </si>
  <si>
    <t>781R1</t>
  </si>
  <si>
    <t>Odsekání stávajícího obkladu v koupelně a WC včetně odvozu odpadu</t>
  </si>
  <si>
    <t>781R2</t>
  </si>
  <si>
    <t xml:space="preserve">Vyrovnání podkladu pod obklady </t>
  </si>
  <si>
    <t>781R3</t>
  </si>
  <si>
    <t xml:space="preserve">Vykroužení otvorů v obklad </t>
  </si>
  <si>
    <t>59764167.A</t>
  </si>
  <si>
    <t>Obklad stejného vzoru jako původní</t>
  </si>
  <si>
    <t>998781101R00</t>
  </si>
  <si>
    <t xml:space="preserve">Přesun hmot pro obklady keramické, výšky do 6 m </t>
  </si>
  <si>
    <t>784</t>
  </si>
  <si>
    <t>Malby</t>
  </si>
  <si>
    <t>784 Malby</t>
  </si>
  <si>
    <t>784165512R00</t>
  </si>
  <si>
    <t xml:space="preserve">Malba HET Klasik, bílá, penetrace, 2 x </t>
  </si>
  <si>
    <t>799</t>
  </si>
  <si>
    <t>Ostatní</t>
  </si>
  <si>
    <t>799 Ostatní</t>
  </si>
  <si>
    <t>799 1-70</t>
  </si>
  <si>
    <t xml:space="preserve">Uvedení kotle do provozu </t>
  </si>
  <si>
    <t>799 1-71</t>
  </si>
  <si>
    <t xml:space="preserve">Uchycovací materiál a lišty pro potrubí út </t>
  </si>
  <si>
    <t>799 1-72</t>
  </si>
  <si>
    <t xml:space="preserve">Identifikační označení a štítky </t>
  </si>
  <si>
    <t>799 1-73</t>
  </si>
  <si>
    <t xml:space="preserve">HZS, Nezměřitelné práce </t>
  </si>
  <si>
    <t>hod</t>
  </si>
  <si>
    <t>799 1-74</t>
  </si>
  <si>
    <t xml:space="preserve">HZS, Stavební přípomoci </t>
  </si>
  <si>
    <t>799 1-75</t>
  </si>
  <si>
    <t xml:space="preserve">Hzs - nezmeřitelné práce čl.17-1a, Práce v tarifní </t>
  </si>
  <si>
    <t>799 1-76</t>
  </si>
  <si>
    <t xml:space="preserve">Hzs-zkousky v ramci montaz.praci Komplexni vyzkous </t>
  </si>
  <si>
    <t>799 1-77</t>
  </si>
  <si>
    <t xml:space="preserve">Hzs-zkousky v ramci montaz.praci Topná zkouška </t>
  </si>
  <si>
    <t>799 1-78</t>
  </si>
  <si>
    <t xml:space="preserve">HZS, Napuštění a vypláchnutí soustavy </t>
  </si>
  <si>
    <t>799 1-79</t>
  </si>
  <si>
    <t xml:space="preserve">Náklady na zařízení staveniště </t>
  </si>
  <si>
    <t>799 1-80</t>
  </si>
  <si>
    <t xml:space="preserve">Dokladová část k realizaci </t>
  </si>
  <si>
    <t>799 1-81</t>
  </si>
  <si>
    <t xml:space="preserve">Dokumentace skutečného provedení </t>
  </si>
  <si>
    <t>799 1-82</t>
  </si>
  <si>
    <t xml:space="preserve">Autorský dozor </t>
  </si>
  <si>
    <t>M21</t>
  </si>
  <si>
    <t>Elektromontáže</t>
  </si>
  <si>
    <t>M21 Elektromontáže</t>
  </si>
  <si>
    <t>210100001R00</t>
  </si>
  <si>
    <t xml:space="preserve">Zapojení vodičů </t>
  </si>
  <si>
    <t>210111014RT6</t>
  </si>
  <si>
    <t>Zásuvka domovní zapuštěná - provedení 2x IP44 včetně dodávky zásuvky a rámečku, 230V s víčkem</t>
  </si>
  <si>
    <t>210120813R00</t>
  </si>
  <si>
    <t xml:space="preserve">Zapojení jističe v rozvaděči vč okolních propojů </t>
  </si>
  <si>
    <t>210140650R00</t>
  </si>
  <si>
    <t xml:space="preserve">Termostat montáž </t>
  </si>
  <si>
    <t>včetně upevňovacího materiálu</t>
  </si>
  <si>
    <t>210800105R00</t>
  </si>
  <si>
    <t>Kabel CYKY 750 V 3x1,5 mm2 uložený pod omítkou včetně dodávky kabelu,vč. sádrování</t>
  </si>
  <si>
    <t>210801001R00</t>
  </si>
  <si>
    <t>Kabel LYCY 2x0,8mm2 včetně dodávky kabelu pod omít vč. sádrování</t>
  </si>
  <si>
    <t>21R1</t>
  </si>
  <si>
    <t>27344R12</t>
  </si>
  <si>
    <t>Kombinovaný proudový chránič s nadproudovou ochranou 6A 300mA</t>
  </si>
  <si>
    <t>405619910</t>
  </si>
  <si>
    <t>Termostat Brotje jednoduché nastavení pokojové teploty</t>
  </si>
  <si>
    <t>M99</t>
  </si>
  <si>
    <t>Ostatní práce "M"</t>
  </si>
  <si>
    <t>M99 Ostatní práce "M"</t>
  </si>
  <si>
    <t>001</t>
  </si>
  <si>
    <t xml:space="preserve">Stavební přípomocné práce pro profese </t>
  </si>
  <si>
    <t>002</t>
  </si>
  <si>
    <t xml:space="preserve">Zábor hrazený městu za kontajner </t>
  </si>
  <si>
    <t>den</t>
  </si>
  <si>
    <t>003</t>
  </si>
  <si>
    <t xml:space="preserve">Zábor za plochu kontejneru 10m2 hrazený městu </t>
  </si>
  <si>
    <t>004</t>
  </si>
  <si>
    <t xml:space="preserve">Správní poplatek k vyřízení ZUK </t>
  </si>
  <si>
    <t>D96</t>
  </si>
  <si>
    <t>Přesuny suti a vybouraných hmot</t>
  </si>
  <si>
    <t>D96 Přesuny suti a vybouraných hmot</t>
  </si>
  <si>
    <t>979990001R00</t>
  </si>
  <si>
    <t>Poplatek za skládku stavební suti s 10% příměsi skládka Dufonev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</si>
  <si>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</si>
  <si>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</si>
  <si>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</si>
  <si>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</si>
  <si>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</si>
  <si>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</si>
  <si>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</si>
  <si>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</si>
  <si>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Statutární město Brno, městská část Brno-střed</t>
  </si>
  <si>
    <t>ENLYTECH s.r.o., Energetické analýzy a technologie</t>
  </si>
  <si>
    <t xml:space="preserve">HM armatura DN15 pro trubkové těleso </t>
  </si>
  <si>
    <t>734293R1</t>
  </si>
  <si>
    <t xml:space="preserve">Automatický ovzdušňovací ventil DN15 </t>
  </si>
  <si>
    <t>018185</t>
  </si>
  <si>
    <t>Byt č. 32</t>
  </si>
  <si>
    <t xml:space="preserve">Úklid bytu č. 32 </t>
  </si>
  <si>
    <t>734263111</t>
  </si>
  <si>
    <t>735151946R00</t>
  </si>
  <si>
    <t>Otopná tělesa panel.VK 33-050100-155 D+M včetně uchycení</t>
  </si>
  <si>
    <t>735151950R00</t>
  </si>
  <si>
    <t>Otopná tělesa panel VK 33-050160-155 D+M včetně uchycení</t>
  </si>
  <si>
    <t xml:space="preserve">Tlakové zkoušky otopných těles Radik 10-33 </t>
  </si>
  <si>
    <t xml:space="preserve">Revize elektroinstalace bytu  č.32 </t>
  </si>
  <si>
    <t>PD MORAVSKÉ NÁMĚSTÍ 12, BEETHOVENOVA 3 - ZŘÍZENÍ ETÁŽOVÉHO VYTÁPĚNÍ V BYTECH Č. 6, 9, 17, 19, 32</t>
  </si>
  <si>
    <t>01818 PD MORAVSKÉ NÁMĚSTÍ 12, BEETHOVENOVA 3 - ZŘÍZENÍ ETÁŽOVÉHO VYTÁPĚNÍ V BYTECH Č. 6, 9, 17, 19, 32</t>
  </si>
  <si>
    <t>MORAVSKÉ NÁMĚSTÍ 12</t>
  </si>
  <si>
    <t>01818 MORAVSKÉ NÁMĚSTÍ 12</t>
  </si>
  <si>
    <t>Upřesňující údaje    
     Jedná se o materiálovou specifikaci nenahrazující výrobní přípravu dodavatele. Výpis obsahuje pouze základní položky ve smyslu dodávka.
     Při zpracování nabídky je nutné vycházet ze všech částí dokumentace (tj. technické zprávy, všech výkresů i specifikace materiálu. Pouhým oceněním výkazu výměr není možné vypracovat kvalitní nabídku. 
     Potenciálním dodavatelem musí být odborná firma, která se obeznámila se všemi okolnostmi této zakázky a zahrnula je do nabízené ceny. Součástí ceny musí být veškeré náklady, aby cena byla konečná a zahrnovala celou dodávku akce. Dodavatel ručí za to, že v nabízené ceně je navrženo veškeré potřebné zařízení a výkony.   
     Předpokládá se, že dodávka je nabízena jako kompletní dílo včetně kompletní montáže, veškerého souvisejícího doplňkového, podružného a montážního materiálu tak, aby celé zařízení bylo funkční a splňovalo všechny předpisy, které se na ně vztahují (součástí potrubí jsou nejen kolena, oblouky, redukce, šroubení, prostupové manžety ale i podpěry, konzoly a závěsy a veškeré ocelové konstrukce nezbytné pro uložení.</t>
  </si>
  <si>
    <t xml:space="preserve">SLEPÝ ROZPOČET </t>
  </si>
  <si>
    <t xml:space="preserve">SLEPÝ ROZPOČET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</si>
</sst>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5" formatCode="0.0"/>
    <numFmt numFmtId="166" formatCode="dd/mm/yy"/>
    <numFmt numFmtId="167" formatCode="#,##0\ &quot;Kč&quot;"/>
    <numFmt numFmtId="168" formatCode="0.00000"/>
  </numFmts>
  <fonts count="20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sz val="7.5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235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6" fillId="0" borderId="0" xfId="0" applyFont="1"/>
    <xf numFmtId="4" fontId="1" fillId="0" borderId="0" xfId="0" applyNumberFormat="1" applyFont="1"/>
    <xf numFmtId="0" fontId="3" fillId="0" borderId="0" xfId="0" applyFont="1" applyBorder="1"/>
    <xf numFmtId="0" fontId="2" fillId="0" borderId="9" xfId="0" applyFont="1" applyBorder="1" applyAlignment="1">
      <alignment horizontal="centerContinuous" vertical="top"/>
    </xf>
    <xf numFmtId="0" fontId="1" fillId="0" borderId="9" xfId="0" applyFont="1" applyBorder="1" applyAlignment="1">
      <alignment horizontal="centerContinuous"/>
    </xf>
    <xf numFmtId="0" fontId="6" fillId="2" borderId="20" xfId="0" applyFont="1" applyFill="1" applyBorder="1" applyAlignment="1">
      <alignment horizontal="left"/>
    </xf>
    <xf numFmtId="0" fontId="3" fillId="2" borderId="21" xfId="0" applyFont="1" applyFill="1" applyBorder="1" applyAlignment="1">
      <alignment horizontal="centerContinuous"/>
    </xf>
    <xf numFmtId="49" fontId="4" fillId="2" borderId="22" xfId="0" applyNumberFormat="1" applyFont="1" applyFill="1" applyBorder="1" applyAlignment="1">
      <alignment horizontal="left"/>
    </xf>
    <xf numFmtId="49" fontId="3" fillId="2" borderId="21" xfId="0" applyNumberFormat="1" applyFont="1" applyFill="1" applyBorder="1" applyAlignment="1">
      <alignment horizontal="centerContinuous"/>
    </xf>
    <xf numFmtId="0" fontId="3" fillId="0" borderId="17" xfId="0" applyFont="1" applyBorder="1"/>
    <xf numFmtId="49" fontId="3" fillId="0" borderId="23" xfId="0" applyNumberFormat="1" applyFont="1" applyBorder="1" applyAlignment="1">
      <alignment horizontal="left"/>
    </xf>
    <xf numFmtId="0" fontId="1" fillId="0" borderId="24" xfId="0" applyFont="1" applyBorder="1"/>
    <xf numFmtId="0" fontId="3" fillId="0" borderId="3" xfId="0" applyFont="1" applyBorder="1"/>
    <xf numFmtId="49" fontId="3" fillId="0" borderId="2" xfId="0" applyNumberFormat="1" applyFont="1" applyBorder="1"/>
    <xf numFmtId="49" fontId="3" fillId="0" borderId="3" xfId="0" applyNumberFormat="1" applyFont="1" applyBorder="1"/>
    <xf numFmtId="0" fontId="3" fillId="0" borderId="13" xfId="0" applyFont="1" applyBorder="1"/>
    <xf numFmtId="0" fontId="3" fillId="0" borderId="25" xfId="0" applyFont="1" applyBorder="1" applyAlignment="1">
      <alignment horizontal="left"/>
    </xf>
    <xf numFmtId="0" fontId="6" fillId="0" borderId="24" xfId="0" applyFont="1" applyBorder="1"/>
    <xf numFmtId="49" fontId="3" fillId="0" borderId="25" xfId="0" applyNumberFormat="1" applyFont="1" applyBorder="1" applyAlignment="1">
      <alignment horizontal="left"/>
    </xf>
    <xf numFmtId="49" fontId="6" fillId="2" borderId="24" xfId="0" applyNumberFormat="1" applyFont="1" applyFill="1" applyBorder="1"/>
    <xf numFmtId="49" fontId="1" fillId="2" borderId="3" xfId="0" applyNumberFormat="1" applyFont="1" applyFill="1" applyBorder="1"/>
    <xf numFmtId="0" fontId="3" fillId="0" borderId="13" xfId="0" applyFont="1" applyFill="1" applyBorder="1"/>
    <xf numFmtId="3" fontId="3" fillId="0" borderId="25" xfId="0" applyNumberFormat="1" applyFont="1" applyBorder="1" applyAlignment="1">
      <alignment horizontal="left"/>
    </xf>
    <xf numFmtId="0" fontId="1" fillId="0" borderId="0" xfId="0" applyFont="1" applyFill="1"/>
    <xf numFmtId="49" fontId="6" fillId="2" borderId="26" xfId="0" applyNumberFormat="1" applyFont="1" applyFill="1" applyBorder="1"/>
    <xf numFmtId="49" fontId="1" fillId="2" borderId="5" xfId="0" applyNumberFormat="1" applyFont="1" applyFill="1" applyBorder="1"/>
    <xf numFmtId="49" fontId="6" fillId="2" borderId="0" xfId="0" applyNumberFormat="1" applyFont="1" applyFill="1" applyBorder="1"/>
    <xf numFmtId="49" fontId="1" fillId="2" borderId="0" xfId="0" applyNumberFormat="1" applyFont="1" applyFill="1" applyBorder="1"/>
    <xf numFmtId="49" fontId="3" fillId="0" borderId="13" xfId="0" applyNumberFormat="1" applyFont="1" applyBorder="1" applyAlignment="1">
      <alignment horizontal="left"/>
    </xf>
    <xf numFmtId="0" fontId="3" fillId="0" borderId="27" xfId="0" applyFont="1" applyBorder="1"/>
    <xf numFmtId="0" fontId="3" fillId="0" borderId="13" xfId="0" applyNumberFormat="1" applyFont="1" applyBorder="1"/>
    <xf numFmtId="0" fontId="3" fillId="0" borderId="28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28" xfId="0" applyFont="1" applyBorder="1" applyAlignment="1">
      <alignment horizontal="left"/>
    </xf>
    <xf numFmtId="0" fontId="1" fillId="0" borderId="0" xfId="0" applyFont="1" applyBorder="1"/>
    <xf numFmtId="0" fontId="3" fillId="0" borderId="13" xfId="0" applyFont="1" applyFill="1" applyBorder="1" applyAlignment="1"/>
    <xf numFmtId="0" fontId="3" fillId="0" borderId="28" xfId="0" applyFont="1" applyFill="1" applyBorder="1" applyAlignment="1"/>
    <xf numFmtId="0" fontId="1" fillId="0" borderId="0" xfId="0" applyFont="1" applyFill="1" applyBorder="1" applyAlignment="1"/>
    <xf numFmtId="0" fontId="3" fillId="0" borderId="13" xfId="0" applyFont="1" applyBorder="1" applyAlignment="1"/>
    <xf numFmtId="0" fontId="3" fillId="0" borderId="28" xfId="0" applyFont="1" applyBorder="1" applyAlignment="1"/>
    <xf numFmtId="3" fontId="1" fillId="0" borderId="0" xfId="0" applyNumberFormat="1" applyFont="1"/>
    <xf numFmtId="0" fontId="3" fillId="0" borderId="24" xfId="0" applyFont="1" applyBorder="1"/>
    <xf numFmtId="0" fontId="3" fillId="0" borderId="17" xfId="0" applyFont="1" applyBorder="1" applyAlignment="1">
      <alignment horizontal="left"/>
    </xf>
    <xf numFmtId="0" fontId="3" fillId="0" borderId="29" xfId="0" applyFont="1" applyBorder="1" applyAlignment="1">
      <alignment horizontal="left"/>
    </xf>
    <xf numFmtId="0" fontId="2" fillId="0" borderId="30" xfId="0" applyFont="1" applyBorder="1" applyAlignment="1">
      <alignment horizontal="centerContinuous" vertical="center"/>
    </xf>
    <xf numFmtId="0" fontId="5" fillId="0" borderId="31" xfId="0" applyFont="1" applyBorder="1" applyAlignment="1">
      <alignment horizontal="centerContinuous" vertical="center"/>
    </xf>
    <xf numFmtId="0" fontId="1" fillId="0" borderId="31" xfId="0" applyFont="1" applyBorder="1" applyAlignment="1">
      <alignment horizontal="centerContinuous" vertical="center"/>
    </xf>
    <xf numFmtId="0" fontId="1" fillId="0" borderId="32" xfId="0" applyFont="1" applyBorder="1" applyAlignment="1">
      <alignment horizontal="centerContinuous" vertical="center"/>
    </xf>
    <xf numFmtId="0" fontId="6" fillId="2" borderId="10" xfId="0" applyFont="1" applyFill="1" applyBorder="1" applyAlignment="1">
      <alignment horizontal="left"/>
    </xf>
    <xf numFmtId="0" fontId="1" fillId="2" borderId="11" xfId="0" applyFont="1" applyFill="1" applyBorder="1" applyAlignment="1">
      <alignment horizontal="left"/>
    </xf>
    <xf numFmtId="0" fontId="1" fillId="2" borderId="33" xfId="0" applyFont="1" applyFill="1" applyBorder="1" applyAlignment="1">
      <alignment horizontal="centerContinuous"/>
    </xf>
    <xf numFmtId="0" fontId="6" fillId="2" borderId="11" xfId="0" applyFont="1" applyFill="1" applyBorder="1" applyAlignment="1">
      <alignment horizontal="centerContinuous"/>
    </xf>
    <xf numFmtId="0" fontId="1" fillId="2" borderId="11" xfId="0" applyFont="1" applyFill="1" applyBorder="1" applyAlignment="1">
      <alignment horizontal="centerContinuous"/>
    </xf>
    <xf numFmtId="0" fontId="1" fillId="0" borderId="34" xfId="0" applyFont="1" applyBorder="1"/>
    <xf numFmtId="0" fontId="1" fillId="0" borderId="19" xfId="0" applyFont="1" applyBorder="1"/>
    <xf numFmtId="3" fontId="1" fillId="0" borderId="23" xfId="0" applyNumberFormat="1" applyFont="1" applyBorder="1"/>
    <xf numFmtId="0" fontId="1" fillId="0" borderId="20" xfId="0" applyFont="1" applyBorder="1"/>
    <xf numFmtId="3" fontId="1" fillId="0" borderId="22" xfId="0" applyNumberFormat="1" applyFont="1" applyBorder="1"/>
    <xf numFmtId="0" fontId="1" fillId="0" borderId="21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5" xfId="0" applyFont="1" applyBorder="1"/>
    <xf numFmtId="0" fontId="1" fillId="0" borderId="19" xfId="0" applyFont="1" applyBorder="1" applyAlignment="1">
      <alignment shrinkToFit="1"/>
    </xf>
    <xf numFmtId="0" fontId="1" fillId="0" borderId="36" xfId="0" applyFont="1" applyBorder="1"/>
    <xf numFmtId="0" fontId="1" fillId="0" borderId="26" xfId="0" applyFont="1" applyBorder="1"/>
    <xf numFmtId="3" fontId="1" fillId="0" borderId="39" xfId="0" applyNumberFormat="1" applyFont="1" applyBorder="1"/>
    <xf numFmtId="0" fontId="1" fillId="0" borderId="37" xfId="0" applyFont="1" applyBorder="1"/>
    <xf numFmtId="3" fontId="1" fillId="0" borderId="40" xfId="0" applyNumberFormat="1" applyFont="1" applyBorder="1"/>
    <xf numFmtId="0" fontId="1" fillId="0" borderId="38" xfId="0" applyFont="1" applyBorder="1"/>
    <xf numFmtId="0" fontId="6" fillId="2" borderId="20" xfId="0" applyFont="1" applyFill="1" applyBorder="1"/>
    <xf numFmtId="0" fontId="6" fillId="2" borderId="22" xfId="0" applyFont="1" applyFill="1" applyBorder="1"/>
    <xf numFmtId="0" fontId="6" fillId="2" borderId="21" xfId="0" applyFont="1" applyFill="1" applyBorder="1"/>
    <xf numFmtId="0" fontId="6" fillId="2" borderId="41" xfId="0" applyFont="1" applyFill="1" applyBorder="1"/>
    <xf numFmtId="0" fontId="6" fillId="2" borderId="42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3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6" xfId="0" applyFont="1" applyBorder="1"/>
    <xf numFmtId="0" fontId="1" fillId="0" borderId="18" xfId="0" applyFont="1" applyBorder="1"/>
    <xf numFmtId="0" fontId="1" fillId="0" borderId="44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5" fillId="2" borderId="37" xfId="0" applyFont="1" applyFill="1" applyBorder="1"/>
    <xf numFmtId="0" fontId="5" fillId="2" borderId="40" xfId="0" applyFont="1" applyFill="1" applyBorder="1"/>
    <xf numFmtId="0" fontId="5" fillId="2" borderId="38" xfId="0" applyFont="1" applyFill="1" applyBorder="1"/>
    <xf numFmtId="0" fontId="5" fillId="0" borderId="0" xfId="0" applyFont="1"/>
    <xf numFmtId="0" fontId="1" fillId="0" borderId="0" xfId="0" applyFont="1" applyAlignment="1">
      <alignment vertical="justify"/>
    </xf>
    <xf numFmtId="0" fontId="1" fillId="0" borderId="50" xfId="1" applyFont="1" applyBorder="1"/>
    <xf numFmtId="49" fontId="1" fillId="0" borderId="49" xfId="0" applyNumberFormat="1" applyFont="1" applyBorder="1" applyAlignment="1">
      <alignment horizontal="left"/>
    </xf>
    <xf numFmtId="0" fontId="1" fillId="0" borderId="51" xfId="0" applyNumberFormat="1" applyFont="1" applyBorder="1"/>
    <xf numFmtId="49" fontId="6" fillId="0" borderId="54" xfId="1" applyNumberFormat="1" applyFont="1" applyBorder="1"/>
    <xf numFmtId="49" fontId="1" fillId="0" borderId="54" xfId="1" applyNumberFormat="1" applyFont="1" applyBorder="1"/>
    <xf numFmtId="49" fontId="1" fillId="0" borderId="54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6" fillId="2" borderId="10" xfId="0" applyNumberFormat="1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2" borderId="33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57" xfId="0" applyFont="1" applyFill="1" applyBorder="1" applyAlignment="1">
      <alignment horizontal="center"/>
    </xf>
    <xf numFmtId="0" fontId="6" fillId="2" borderId="58" xfId="0" applyFont="1" applyFill="1" applyBorder="1" applyAlignment="1">
      <alignment horizontal="center"/>
    </xf>
    <xf numFmtId="3" fontId="1" fillId="0" borderId="43" xfId="0" applyNumberFormat="1" applyFont="1" applyBorder="1"/>
    <xf numFmtId="0" fontId="6" fillId="2" borderId="10" xfId="0" applyFont="1" applyFill="1" applyBorder="1"/>
    <xf numFmtId="0" fontId="6" fillId="2" borderId="11" xfId="0" applyFont="1" applyFill="1" applyBorder="1"/>
    <xf numFmtId="3" fontId="6" fillId="2" borderId="33" xfId="0" applyNumberFormat="1" applyFont="1" applyFill="1" applyBorder="1"/>
    <xf numFmtId="3" fontId="6" fillId="2" borderId="12" xfId="0" applyNumberFormat="1" applyFont="1" applyFill="1" applyBorder="1"/>
    <xf numFmtId="3" fontId="6" fillId="2" borderId="57" xfId="0" applyNumberFormat="1" applyFont="1" applyFill="1" applyBorder="1"/>
    <xf numFmtId="3" fontId="6" fillId="2" borderId="58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2" xfId="0" applyFont="1" applyFill="1" applyBorder="1"/>
    <xf numFmtId="0" fontId="6" fillId="2" borderId="60" xfId="0" applyFont="1" applyFill="1" applyBorder="1" applyAlignment="1">
      <alignment horizontal="right"/>
    </xf>
    <xf numFmtId="0" fontId="6" fillId="2" borderId="22" xfId="0" applyFont="1" applyFill="1" applyBorder="1" applyAlignment="1">
      <alignment horizontal="right"/>
    </xf>
    <xf numFmtId="0" fontId="6" fillId="2" borderId="21" xfId="0" applyFont="1" applyFill="1" applyBorder="1" applyAlignment="1">
      <alignment horizontal="center"/>
    </xf>
    <xf numFmtId="4" fontId="4" fillId="2" borderId="22" xfId="0" applyNumberFormat="1" applyFont="1" applyFill="1" applyBorder="1" applyAlignment="1">
      <alignment horizontal="right"/>
    </xf>
    <xf numFmtId="4" fontId="4" fillId="2" borderId="42" xfId="0" applyNumberFormat="1" applyFont="1" applyFill="1" applyBorder="1" applyAlignment="1">
      <alignment horizontal="right"/>
    </xf>
    <xf numFmtId="0" fontId="1" fillId="0" borderId="29" xfId="0" applyFont="1" applyBorder="1"/>
    <xf numFmtId="3" fontId="1" fillId="0" borderId="35" xfId="0" applyNumberFormat="1" applyFont="1" applyBorder="1" applyAlignment="1">
      <alignment horizontal="right"/>
    </xf>
    <xf numFmtId="165" fontId="1" fillId="0" borderId="13" xfId="0" applyNumberFormat="1" applyFont="1" applyBorder="1" applyAlignment="1">
      <alignment horizontal="right"/>
    </xf>
    <xf numFmtId="3" fontId="1" fillId="0" borderId="16" xfId="0" applyNumberFormat="1" applyFont="1" applyBorder="1" applyAlignment="1">
      <alignment horizontal="right"/>
    </xf>
    <xf numFmtId="4" fontId="1" fillId="0" borderId="19" xfId="0" applyNumberFormat="1" applyFont="1" applyBorder="1" applyAlignment="1">
      <alignment horizontal="right"/>
    </xf>
    <xf numFmtId="3" fontId="1" fillId="0" borderId="29" xfId="0" applyNumberFormat="1" applyFont="1" applyBorder="1" applyAlignment="1">
      <alignment horizontal="right"/>
    </xf>
    <xf numFmtId="0" fontId="1" fillId="2" borderId="37" xfId="0" applyFont="1" applyFill="1" applyBorder="1"/>
    <xf numFmtId="0" fontId="6" fillId="2" borderId="40" xfId="0" applyFont="1" applyFill="1" applyBorder="1"/>
    <xf numFmtId="0" fontId="1" fillId="2" borderId="40" xfId="0" applyFont="1" applyFill="1" applyBorder="1"/>
    <xf numFmtId="4" fontId="1" fillId="2" borderId="46" xfId="0" applyNumberFormat="1" applyFont="1" applyFill="1" applyBorder="1"/>
    <xf numFmtId="4" fontId="1" fillId="2" borderId="37" xfId="0" applyNumberFormat="1" applyFont="1" applyFill="1" applyBorder="1"/>
    <xf numFmtId="4" fontId="1" fillId="2" borderId="40" xfId="0" applyNumberFormat="1" applyFont="1" applyFill="1" applyBorder="1"/>
    <xf numFmtId="3" fontId="3" fillId="0" borderId="0" xfId="0" applyNumberFormat="1" applyFont="1"/>
    <xf numFmtId="4" fontId="3" fillId="0" borderId="0" xfId="0" applyNumberFormat="1" applyFont="1"/>
    <xf numFmtId="0" fontId="1" fillId="0" borderId="0" xfId="1" applyFont="1"/>
    <xf numFmtId="0" fontId="10" fillId="0" borderId="0" xfId="1" applyFont="1" applyAlignment="1">
      <alignment horizontal="centerContinuous"/>
    </xf>
    <xf numFmtId="0" fontId="11" fillId="0" borderId="0" xfId="1" applyFont="1" applyAlignment="1">
      <alignment horizontal="centerContinuous"/>
    </xf>
    <xf numFmtId="0" fontId="11" fillId="0" borderId="0" xfId="1" applyFont="1" applyAlignment="1">
      <alignment horizontal="right"/>
    </xf>
    <xf numFmtId="0" fontId="3" fillId="0" borderId="50" xfId="1" applyFont="1" applyBorder="1" applyAlignment="1">
      <alignment horizontal="right"/>
    </xf>
    <xf numFmtId="49" fontId="1" fillId="0" borderId="49" xfId="1" applyNumberFormat="1" applyFont="1" applyBorder="1" applyAlignment="1">
      <alignment horizontal="left"/>
    </xf>
    <xf numFmtId="0" fontId="1" fillId="0" borderId="51" xfId="1" applyFont="1" applyBorder="1"/>
    <xf numFmtId="0" fontId="1" fillId="0" borderId="54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3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3" xfId="1" applyFont="1" applyFill="1" applyBorder="1" applyAlignment="1">
      <alignment horizontal="center"/>
    </xf>
    <xf numFmtId="0" fontId="3" fillId="2" borderId="13" xfId="1" applyFont="1" applyFill="1" applyBorder="1" applyAlignment="1">
      <alignment horizontal="center" wrapText="1"/>
    </xf>
    <xf numFmtId="0" fontId="6" fillId="0" borderId="15" xfId="1" applyFont="1" applyBorder="1" applyAlignment="1">
      <alignment horizontal="center"/>
    </xf>
    <xf numFmtId="49" fontId="6" fillId="0" borderId="15" xfId="1" applyNumberFormat="1" applyFont="1" applyBorder="1" applyAlignment="1">
      <alignment horizontal="left"/>
    </xf>
    <xf numFmtId="0" fontId="6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2" fillId="0" borderId="0" xfId="1" applyFont="1"/>
    <xf numFmtId="0" fontId="7" fillId="0" borderId="14" xfId="1" applyFont="1" applyBorder="1" applyAlignment="1">
      <alignment horizontal="center" vertical="top"/>
    </xf>
    <xf numFmtId="49" fontId="7" fillId="0" borderId="14" xfId="1" applyNumberFormat="1" applyFont="1" applyBorder="1" applyAlignment="1">
      <alignment horizontal="left" vertical="top"/>
    </xf>
    <xf numFmtId="0" fontId="7" fillId="0" borderId="14" xfId="1" applyFont="1" applyBorder="1" applyAlignment="1">
      <alignment vertical="top" wrapText="1"/>
    </xf>
    <xf numFmtId="49" fontId="7" fillId="0" borderId="14" xfId="1" applyNumberFormat="1" applyFont="1" applyBorder="1" applyAlignment="1">
      <alignment horizontal="center" shrinkToFit="1"/>
    </xf>
    <xf numFmtId="4" fontId="7" fillId="0" borderId="14" xfId="1" applyNumberFormat="1" applyFont="1" applyBorder="1" applyAlignment="1">
      <alignment horizontal="right"/>
    </xf>
    <xf numFmtId="4" fontId="7" fillId="0" borderId="14" xfId="1" applyNumberFormat="1" applyFont="1" applyBorder="1"/>
    <xf numFmtId="168" fontId="7" fillId="0" borderId="14" xfId="1" applyNumberFormat="1" applyFont="1" applyBorder="1"/>
    <xf numFmtId="4" fontId="7" fillId="0" borderId="8" xfId="1" applyNumberFormat="1" applyFont="1" applyBorder="1"/>
    <xf numFmtId="0" fontId="3" fillId="0" borderId="15" xfId="1" applyFont="1" applyBorder="1" applyAlignment="1">
      <alignment horizontal="center"/>
    </xf>
    <xf numFmtId="49" fontId="3" fillId="0" borderId="15" xfId="1" applyNumberFormat="1" applyFont="1" applyBorder="1" applyAlignment="1">
      <alignment horizontal="left"/>
    </xf>
    <xf numFmtId="4" fontId="1" fillId="0" borderId="5" xfId="1" applyNumberFormat="1" applyFont="1" applyBorder="1"/>
    <xf numFmtId="0" fontId="15" fillId="0" borderId="0" xfId="1" applyFont="1" applyAlignment="1">
      <alignment wrapText="1"/>
    </xf>
    <xf numFmtId="0" fontId="1" fillId="0" borderId="0" xfId="1" applyFont="1" applyBorder="1"/>
    <xf numFmtId="0" fontId="1" fillId="2" borderId="13" xfId="1" applyFont="1" applyFill="1" applyBorder="1" applyAlignment="1">
      <alignment horizontal="center"/>
    </xf>
    <xf numFmtId="49" fontId="16" fillId="2" borderId="13" xfId="1" applyNumberFormat="1" applyFont="1" applyFill="1" applyBorder="1" applyAlignment="1">
      <alignment horizontal="left"/>
    </xf>
    <xf numFmtId="0" fontId="16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6" fillId="2" borderId="13" xfId="1" applyNumberFormat="1" applyFont="1" applyFill="1" applyBorder="1"/>
    <xf numFmtId="0" fontId="1" fillId="2" borderId="2" xfId="1" applyFont="1" applyFill="1" applyBorder="1"/>
    <xf numFmtId="4" fontId="6" fillId="2" borderId="3" xfId="1" applyNumberFormat="1" applyFont="1" applyFill="1" applyBorder="1"/>
    <xf numFmtId="3" fontId="1" fillId="0" borderId="0" xfId="1" applyNumberFormat="1" applyFont="1"/>
    <xf numFmtId="0" fontId="17" fillId="0" borderId="0" xfId="1" applyFont="1" applyAlignment="1"/>
    <xf numFmtId="0" fontId="18" fillId="0" borderId="0" xfId="1" applyFont="1" applyBorder="1"/>
    <xf numFmtId="3" fontId="18" fillId="0" borderId="0" xfId="1" applyNumberFormat="1" applyFont="1" applyBorder="1" applyAlignment="1">
      <alignment horizontal="right"/>
    </xf>
    <xf numFmtId="4" fontId="18" fillId="0" borderId="0" xfId="1" applyNumberFormat="1" applyFont="1" applyBorder="1"/>
    <xf numFmtId="0" fontId="17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6" xfId="0" applyNumberFormat="1" applyFont="1" applyBorder="1"/>
    <xf numFmtId="3" fontId="1" fillId="0" borderId="5" xfId="0" applyNumberFormat="1" applyFont="1" applyBorder="1"/>
    <xf numFmtId="3" fontId="1" fillId="0" borderId="15" xfId="0" applyNumberFormat="1" applyFont="1" applyBorder="1"/>
    <xf numFmtId="3" fontId="1" fillId="0" borderId="59" xfId="0" applyNumberFormat="1" applyFont="1" applyBorder="1"/>
    <xf numFmtId="0" fontId="1" fillId="0" borderId="37" xfId="0" applyFont="1" applyBorder="1" applyAlignment="1">
      <alignment horizontal="center" shrinkToFit="1"/>
    </xf>
    <xf numFmtId="0" fontId="1" fillId="0" borderId="38" xfId="0" applyFont="1" applyBorder="1" applyAlignment="1">
      <alignment horizontal="center" shrinkToFit="1"/>
    </xf>
    <xf numFmtId="49" fontId="6" fillId="2" borderId="1" xfId="0" applyNumberFormat="1" applyFont="1" applyFill="1" applyBorder="1" applyAlignment="1">
      <alignment horizontal="left" wrapText="1"/>
    </xf>
    <xf numFmtId="49" fontId="6" fillId="2" borderId="2" xfId="0" applyNumberFormat="1" applyFont="1" applyFill="1" applyBorder="1" applyAlignment="1">
      <alignment horizontal="left" wrapText="1"/>
    </xf>
    <xf numFmtId="49" fontId="6" fillId="2" borderId="3" xfId="0" applyNumberFormat="1" applyFont="1" applyFill="1" applyBorder="1" applyAlignment="1">
      <alignment horizontal="left" wrapText="1"/>
    </xf>
    <xf numFmtId="0" fontId="3" fillId="0" borderId="13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3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167" fontId="1" fillId="0" borderId="1" xfId="0" applyNumberFormat="1" applyFont="1" applyBorder="1" applyAlignment="1">
      <alignment horizontal="right" indent="2"/>
    </xf>
    <xf numFmtId="167" fontId="1" fillId="0" borderId="28" xfId="0" applyNumberFormat="1" applyFont="1" applyBorder="1" applyAlignment="1">
      <alignment horizontal="right" indent="2"/>
    </xf>
    <xf numFmtId="167" fontId="5" fillId="2" borderId="45" xfId="0" applyNumberFormat="1" applyFont="1" applyFill="1" applyBorder="1" applyAlignment="1">
      <alignment horizontal="right" indent="2"/>
    </xf>
    <xf numFmtId="167" fontId="5" fillId="2" borderId="46" xfId="0" applyNumberFormat="1" applyFont="1" applyFill="1" applyBorder="1" applyAlignment="1">
      <alignment horizontal="right" indent="2"/>
    </xf>
    <xf numFmtId="0" fontId="1" fillId="0" borderId="47" xfId="1" applyFont="1" applyBorder="1" applyAlignment="1">
      <alignment horizontal="center"/>
    </xf>
    <xf numFmtId="0" fontId="1" fillId="0" borderId="48" xfId="1" applyFont="1" applyBorder="1" applyAlignment="1">
      <alignment horizontal="center"/>
    </xf>
    <xf numFmtId="0" fontId="1" fillId="0" borderId="52" xfId="1" applyFont="1" applyBorder="1" applyAlignment="1">
      <alignment horizontal="center"/>
    </xf>
    <xf numFmtId="0" fontId="1" fillId="0" borderId="53" xfId="1" applyFont="1" applyBorder="1" applyAlignment="1">
      <alignment horizontal="center"/>
    </xf>
    <xf numFmtId="0" fontId="1" fillId="0" borderId="55" xfId="1" applyFont="1" applyBorder="1" applyAlignment="1">
      <alignment horizontal="left"/>
    </xf>
    <xf numFmtId="0" fontId="1" fillId="0" borderId="54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3" fontId="6" fillId="2" borderId="40" xfId="0" applyNumberFormat="1" applyFont="1" applyFill="1" applyBorder="1" applyAlignment="1">
      <alignment horizontal="right"/>
    </xf>
    <xf numFmtId="3" fontId="6" fillId="2" borderId="46" xfId="0" applyNumberFormat="1" applyFont="1" applyFill="1" applyBorder="1" applyAlignment="1">
      <alignment horizontal="right"/>
    </xf>
    <xf numFmtId="49" fontId="6" fillId="0" borderId="50" xfId="1" applyNumberFormat="1" applyFont="1" applyBorder="1" applyAlignment="1">
      <alignment horizontal="left" wrapText="1"/>
    </xf>
    <xf numFmtId="49" fontId="6" fillId="0" borderId="49" xfId="1" applyNumberFormat="1" applyFont="1" applyBorder="1" applyAlignment="1">
      <alignment horizontal="left" wrapText="1"/>
    </xf>
    <xf numFmtId="49" fontId="6" fillId="0" borderId="48" xfId="1" applyNumberFormat="1" applyFont="1" applyBorder="1" applyAlignment="1">
      <alignment horizontal="left" wrapText="1"/>
    </xf>
    <xf numFmtId="0" fontId="13" fillId="3" borderId="4" xfId="1" applyNumberFormat="1" applyFont="1" applyFill="1" applyBorder="1" applyAlignment="1">
      <alignment horizontal="left" wrapText="1" indent="1"/>
    </xf>
    <xf numFmtId="0" fontId="14" fillId="0" borderId="0" xfId="0" applyNumberFormat="1" applyFont="1"/>
    <xf numFmtId="0" fontId="14" fillId="0" borderId="5" xfId="0" applyNumberFormat="1" applyFont="1" applyBorder="1"/>
    <xf numFmtId="0" fontId="9" fillId="0" borderId="0" xfId="1" applyFont="1" applyAlignment="1">
      <alignment horizontal="center" wrapText="1"/>
    </xf>
    <xf numFmtId="0" fontId="9" fillId="0" borderId="0" xfId="1" applyFont="1" applyAlignment="1">
      <alignment horizontal="center"/>
    </xf>
    <xf numFmtId="49" fontId="1" fillId="0" borderId="52" xfId="1" applyNumberFormat="1" applyFont="1" applyBorder="1" applyAlignment="1">
      <alignment horizontal="center"/>
    </xf>
    <xf numFmtId="0" fontId="1" fillId="0" borderId="55" xfId="1" applyFont="1" applyBorder="1" applyAlignment="1">
      <alignment horizontal="center" shrinkToFit="1"/>
    </xf>
    <xf numFmtId="0" fontId="1" fillId="0" borderId="54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9" fillId="0" borderId="0" xfId="0" applyFont="1" applyAlignment="1">
      <alignment horizontal="left" vertical="top" wrapTex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List25"/>
  <dimension ref="A1:BE51"/>
  <sheetViews>
    <sheetView zoomScaleNormal="100" workbookViewId="0"/>
  </sheetViews>
  <sheetFormatPr defaultColWidth="9.1796875" defaultRowHeight="12.5" x14ac:dyDescent="0.25"/>
  <cols>
    <col min="1" max="1" width="2" style="1" customWidth="1"/>
    <col min="2" max="2" width="15" style="1" customWidth="1"/>
    <col min="3" max="3" width="15.81640625" style="1" customWidth="1"/>
    <col min="4" max="4" width="14.54296875" style="1" customWidth="1"/>
    <col min="5" max="5" width="13.54296875" style="1" customWidth="1"/>
    <col min="6" max="6" width="16.54296875" style="1" customWidth="1"/>
    <col min="7" max="7" width="15.26953125" style="1" customWidth="1"/>
    <col min="8" max="16384" width="9.1796875" style="1"/>
  </cols>
  <sheetData>
    <row r="1" spans="1:57" ht="24.75" customHeight="1" thickBot="1" x14ac:dyDescent="0.3">
      <c r="A1" s="6" t="s">
        <v>404</v>
      </c>
      <c r="B1" s="7"/>
      <c r="C1" s="7"/>
      <c r="D1" s="7"/>
      <c r="E1" s="7"/>
      <c r="F1" s="7"/>
      <c r="G1" s="7"/>
    </row>
    <row r="2" spans="1:57" ht="12.75" customHeight="1" x14ac:dyDescent="0.3">
      <c r="A2" s="8" t="s">
        <v>9</v>
      </c>
      <c r="B2" s="9"/>
      <c r="C2" s="10" t="s">
        <v>389</v>
      </c>
      <c r="D2" s="10" t="s">
        <v>390</v>
      </c>
      <c r="E2" s="11"/>
      <c r="F2" s="12" t="s">
        <v>10</v>
      </c>
      <c r="G2" s="13"/>
    </row>
    <row r="3" spans="1:57" ht="3" hidden="1" customHeight="1" x14ac:dyDescent="0.25">
      <c r="A3" s="14"/>
      <c r="B3" s="15"/>
      <c r="C3" s="16"/>
      <c r="D3" s="16"/>
      <c r="E3" s="17"/>
      <c r="F3" s="18"/>
      <c r="G3" s="19"/>
    </row>
    <row r="4" spans="1:57" ht="12" customHeight="1" x14ac:dyDescent="0.3">
      <c r="A4" s="20" t="s">
        <v>11</v>
      </c>
      <c r="B4" s="15"/>
      <c r="C4" s="16"/>
      <c r="D4" s="16"/>
      <c r="E4" s="17"/>
      <c r="F4" s="18" t="s">
        <v>12</v>
      </c>
      <c r="G4" s="21"/>
    </row>
    <row r="5" spans="1:57" ht="41.5" customHeight="1" x14ac:dyDescent="0.3">
      <c r="A5" s="22" t="s">
        <v>77</v>
      </c>
      <c r="B5" s="23"/>
      <c r="C5" s="202" t="s">
        <v>399</v>
      </c>
      <c r="D5" s="203"/>
      <c r="E5" s="204"/>
      <c r="F5" s="18" t="s">
        <v>13</v>
      </c>
      <c r="G5" s="19"/>
    </row>
    <row r="6" spans="1:57" ht="13" customHeight="1" x14ac:dyDescent="0.3">
      <c r="A6" s="20" t="s">
        <v>14</v>
      </c>
      <c r="B6" s="15"/>
      <c r="C6" s="16"/>
      <c r="D6" s="16"/>
      <c r="E6" s="17"/>
      <c r="F6" s="24" t="s">
        <v>15</v>
      </c>
      <c r="G6" s="25">
        <v>0</v>
      </c>
      <c r="O6" s="26"/>
    </row>
    <row r="7" spans="1:57" ht="13" customHeight="1" x14ac:dyDescent="0.3">
      <c r="A7" s="27" t="s">
        <v>77</v>
      </c>
      <c r="B7" s="28"/>
      <c r="C7" s="29" t="s">
        <v>401</v>
      </c>
      <c r="D7" s="30"/>
      <c r="E7" s="30"/>
      <c r="F7" s="31" t="s">
        <v>16</v>
      </c>
      <c r="G7" s="25">
        <f>IF(G6=0,,ROUND((F30+F32)/G6,1))</f>
        <v>0</v>
      </c>
    </row>
    <row r="8" spans="1:57" x14ac:dyDescent="0.25">
      <c r="A8" s="32" t="s">
        <v>17</v>
      </c>
      <c r="B8" s="18"/>
      <c r="C8" s="205" t="s">
        <v>385</v>
      </c>
      <c r="D8" s="205"/>
      <c r="E8" s="206"/>
      <c r="F8" s="33" t="s">
        <v>18</v>
      </c>
      <c r="G8" s="34"/>
      <c r="H8" s="35"/>
      <c r="I8" s="36"/>
    </row>
    <row r="9" spans="1:57" x14ac:dyDescent="0.25">
      <c r="A9" s="32" t="s">
        <v>19</v>
      </c>
      <c r="B9" s="18"/>
      <c r="C9" s="205"/>
      <c r="D9" s="205"/>
      <c r="E9" s="206"/>
      <c r="F9" s="18"/>
      <c r="G9" s="37"/>
      <c r="H9" s="38"/>
    </row>
    <row r="10" spans="1:57" x14ac:dyDescent="0.25">
      <c r="A10" s="32" t="s">
        <v>20</v>
      </c>
      <c r="B10" s="18"/>
      <c r="C10" s="205" t="s">
        <v>384</v>
      </c>
      <c r="D10" s="205"/>
      <c r="E10" s="205"/>
      <c r="F10" s="39"/>
      <c r="G10" s="40"/>
      <c r="H10" s="41"/>
    </row>
    <row r="11" spans="1:57" ht="13.5" customHeight="1" x14ac:dyDescent="0.25">
      <c r="A11" s="32" t="s">
        <v>21</v>
      </c>
      <c r="B11" s="18"/>
      <c r="C11" s="205"/>
      <c r="D11" s="205"/>
      <c r="E11" s="205"/>
      <c r="F11" s="42" t="s">
        <v>22</v>
      </c>
      <c r="G11" s="43"/>
      <c r="H11" s="38"/>
      <c r="BA11" s="44"/>
      <c r="BB11" s="44"/>
      <c r="BC11" s="44"/>
      <c r="BD11" s="44"/>
      <c r="BE11" s="44"/>
    </row>
    <row r="12" spans="1:57" ht="12.75" customHeight="1" x14ac:dyDescent="0.25">
      <c r="A12" s="45" t="s">
        <v>23</v>
      </c>
      <c r="B12" s="15"/>
      <c r="C12" s="207"/>
      <c r="D12" s="207"/>
      <c r="E12" s="207"/>
      <c r="F12" s="46" t="s">
        <v>24</v>
      </c>
      <c r="G12" s="47"/>
      <c r="H12" s="38"/>
    </row>
    <row r="13" spans="1:57" ht="28.5" customHeight="1" thickBot="1" x14ac:dyDescent="0.3">
      <c r="A13" s="48" t="s">
        <v>25</v>
      </c>
      <c r="B13" s="49"/>
      <c r="C13" s="49"/>
      <c r="D13" s="49"/>
      <c r="E13" s="50"/>
      <c r="F13" s="50"/>
      <c r="G13" s="51"/>
      <c r="H13" s="38"/>
    </row>
    <row r="14" spans="1:57" ht="17.25" customHeight="1" thickBot="1" x14ac:dyDescent="0.35">
      <c r="A14" s="52" t="s">
        <v>26</v>
      </c>
      <c r="B14" s="53"/>
      <c r="C14" s="54"/>
      <c r="D14" s="55" t="s">
        <v>27</v>
      </c>
      <c r="E14" s="56"/>
      <c r="F14" s="56"/>
      <c r="G14" s="54"/>
    </row>
    <row r="15" spans="1:57" ht="16" customHeight="1" x14ac:dyDescent="0.25">
      <c r="A15" s="57"/>
      <c r="B15" s="58" t="s">
        <v>28</v>
      </c>
      <c r="C15" s="59">
        <f>'01818 018185 Rek'!E24</f>
        <v>0</v>
      </c>
      <c r="D15" s="60" t="str">
        <f>'01818 018185 Rek'!A29</f>
        <v>Ztížené výrobní podmínky</v>
      </c>
      <c r="E15" s="61"/>
      <c r="F15" s="62"/>
      <c r="G15" s="59">
        <f>'01818 018185 Rek'!I29</f>
        <v>0</v>
      </c>
    </row>
    <row r="16" spans="1:57" ht="16" customHeight="1" x14ac:dyDescent="0.25">
      <c r="A16" s="57" t="s">
        <v>29</v>
      </c>
      <c r="B16" s="58" t="s">
        <v>30</v>
      </c>
      <c r="C16" s="59">
        <f>'01818 018185 Rek'!F24</f>
        <v>0</v>
      </c>
      <c r="D16" s="14" t="str">
        <f>'01818 018185 Rek'!A30</f>
        <v>Oborová přirážka</v>
      </c>
      <c r="E16" s="63"/>
      <c r="F16" s="64"/>
      <c r="G16" s="59">
        <f>'01818 018185 Rek'!I30</f>
        <v>0</v>
      </c>
    </row>
    <row r="17" spans="1:7" ht="16" customHeight="1" x14ac:dyDescent="0.25">
      <c r="A17" s="57" t="s">
        <v>31</v>
      </c>
      <c r="B17" s="58" t="s">
        <v>32</v>
      </c>
      <c r="C17" s="59">
        <f>'01818 018185 Rek'!H24</f>
        <v>0</v>
      </c>
      <c r="D17" s="14" t="str">
        <f>'01818 018185 Rek'!A31</f>
        <v>Přesun stavebních kapacit</v>
      </c>
      <c r="E17" s="63"/>
      <c r="F17" s="64"/>
      <c r="G17" s="59">
        <f>'01818 018185 Rek'!I31</f>
        <v>0</v>
      </c>
    </row>
    <row r="18" spans="1:7" ht="16" customHeight="1" x14ac:dyDescent="0.25">
      <c r="A18" s="65" t="s">
        <v>33</v>
      </c>
      <c r="B18" s="66" t="s">
        <v>34</v>
      </c>
      <c r="C18" s="59">
        <f>'01818 018185 Rek'!G24</f>
        <v>0</v>
      </c>
      <c r="D18" s="14" t="str">
        <f>'01818 018185 Rek'!A32</f>
        <v>Mimostaveništní doprava</v>
      </c>
      <c r="E18" s="63"/>
      <c r="F18" s="64"/>
      <c r="G18" s="59">
        <f>'01818 018185 Rek'!I32</f>
        <v>0</v>
      </c>
    </row>
    <row r="19" spans="1:7" ht="16" customHeight="1" x14ac:dyDescent="0.25">
      <c r="A19" s="67" t="s">
        <v>35</v>
      </c>
      <c r="B19" s="58"/>
      <c r="C19" s="59">
        <f>SUM(C15:C18)</f>
        <v>0</v>
      </c>
      <c r="D19" s="14" t="str">
        <f>'01818 018185 Rek'!A33</f>
        <v>Zařízení staveniště</v>
      </c>
      <c r="E19" s="63"/>
      <c r="F19" s="64"/>
      <c r="G19" s="59">
        <f>'01818 018185 Rek'!I33</f>
        <v>0</v>
      </c>
    </row>
    <row r="20" spans="1:7" ht="16" customHeight="1" x14ac:dyDescent="0.25">
      <c r="A20" s="67"/>
      <c r="B20" s="58"/>
      <c r="C20" s="59"/>
      <c r="D20" s="14" t="str">
        <f>'01818 018185 Rek'!A34</f>
        <v>Provoz investora</v>
      </c>
      <c r="E20" s="63"/>
      <c r="F20" s="64"/>
      <c r="G20" s="59">
        <f>'01818 018185 Rek'!I34</f>
        <v>0</v>
      </c>
    </row>
    <row r="21" spans="1:7" ht="16" customHeight="1" x14ac:dyDescent="0.25">
      <c r="A21" s="67" t="s">
        <v>8</v>
      </c>
      <c r="B21" s="58"/>
      <c r="C21" s="59">
        <f>'01818 018185 Rek'!I24</f>
        <v>0</v>
      </c>
      <c r="D21" s="14" t="str">
        <f>'01818 018185 Rek'!A35</f>
        <v>Kompletační činnost (IČD)</v>
      </c>
      <c r="E21" s="63"/>
      <c r="F21" s="64"/>
      <c r="G21" s="59">
        <f>'01818 018185 Rek'!I35</f>
        <v>0</v>
      </c>
    </row>
    <row r="22" spans="1:7" ht="16" customHeight="1" x14ac:dyDescent="0.25">
      <c r="A22" s="68" t="s">
        <v>36</v>
      </c>
      <c r="B22" s="38"/>
      <c r="C22" s="59">
        <f>C19+C21</f>
        <v>0</v>
      </c>
      <c r="D22" s="14" t="s">
        <v>37</v>
      </c>
      <c r="E22" s="63"/>
      <c r="F22" s="64"/>
      <c r="G22" s="59">
        <f>G23-SUM(G15:G21)</f>
        <v>0</v>
      </c>
    </row>
    <row r="23" spans="1:7" ht="16" customHeight="1" thickBot="1" x14ac:dyDescent="0.3">
      <c r="A23" s="200" t="s">
        <v>38</v>
      </c>
      <c r="B23" s="201"/>
      <c r="C23" s="69">
        <f>C22+G23</f>
        <v>0</v>
      </c>
      <c r="D23" s="70" t="s">
        <v>39</v>
      </c>
      <c r="E23" s="71"/>
      <c r="F23" s="72"/>
      <c r="G23" s="59">
        <f>'01818 018185 Rek'!H37</f>
        <v>0</v>
      </c>
    </row>
    <row r="24" spans="1:7" ht="13" x14ac:dyDescent="0.3">
      <c r="A24" s="73" t="s">
        <v>40</v>
      </c>
      <c r="B24" s="74"/>
      <c r="C24" s="75"/>
      <c r="D24" s="74" t="s">
        <v>41</v>
      </c>
      <c r="E24" s="74"/>
      <c r="F24" s="76" t="s">
        <v>42</v>
      </c>
      <c r="G24" s="77"/>
    </row>
    <row r="25" spans="1:7" x14ac:dyDescent="0.25">
      <c r="A25" s="68" t="s">
        <v>43</v>
      </c>
      <c r="B25" s="38"/>
      <c r="C25" s="78"/>
      <c r="D25" s="38" t="s">
        <v>43</v>
      </c>
      <c r="F25" s="79" t="s">
        <v>43</v>
      </c>
      <c r="G25" s="80"/>
    </row>
    <row r="26" spans="1:7" ht="37.5" customHeight="1" x14ac:dyDescent="0.25">
      <c r="A26" s="68" t="s">
        <v>44</v>
      </c>
      <c r="B26" s="81"/>
      <c r="C26" s="78"/>
      <c r="D26" s="38" t="s">
        <v>44</v>
      </c>
      <c r="F26" s="79" t="s">
        <v>44</v>
      </c>
      <c r="G26" s="80"/>
    </row>
    <row r="27" spans="1:7" x14ac:dyDescent="0.25">
      <c r="A27" s="68"/>
      <c r="B27" s="82"/>
      <c r="C27" s="78"/>
      <c r="D27" s="38"/>
      <c r="F27" s="79"/>
      <c r="G27" s="80"/>
    </row>
    <row r="28" spans="1:7" x14ac:dyDescent="0.25">
      <c r="A28" s="68" t="s">
        <v>45</v>
      </c>
      <c r="B28" s="38"/>
      <c r="C28" s="78"/>
      <c r="D28" s="79" t="s">
        <v>46</v>
      </c>
      <c r="E28" s="78"/>
      <c r="F28" s="83" t="s">
        <v>46</v>
      </c>
      <c r="G28" s="80"/>
    </row>
    <row r="29" spans="1:7" ht="28.5" customHeight="1" x14ac:dyDescent="0.25">
      <c r="A29" s="68"/>
      <c r="B29" s="38"/>
      <c r="C29" s="84"/>
      <c r="D29" s="85"/>
      <c r="E29" s="84"/>
      <c r="F29" s="38"/>
      <c r="G29" s="80"/>
    </row>
    <row r="30" spans="1:7" x14ac:dyDescent="0.25">
      <c r="A30" s="86" t="s">
        <v>2</v>
      </c>
      <c r="B30" s="87"/>
      <c r="C30" s="88">
        <v>15</v>
      </c>
      <c r="D30" s="87" t="s">
        <v>47</v>
      </c>
      <c r="E30" s="89"/>
      <c r="F30" s="209">
        <f>C23-F32</f>
        <v>0</v>
      </c>
      <c r="G30" s="210"/>
    </row>
    <row r="31" spans="1:7" x14ac:dyDescent="0.25">
      <c r="A31" s="86" t="s">
        <v>48</v>
      </c>
      <c r="B31" s="87"/>
      <c r="C31" s="88">
        <f>C30</f>
        <v>15</v>
      </c>
      <c r="D31" s="87" t="s">
        <v>49</v>
      </c>
      <c r="E31" s="89"/>
      <c r="F31" s="209">
        <f>ROUND(PRODUCT(F30,C31/100),0)</f>
        <v>0</v>
      </c>
      <c r="G31" s="210"/>
    </row>
    <row r="32" spans="1:7" x14ac:dyDescent="0.25">
      <c r="A32" s="86" t="s">
        <v>2</v>
      </c>
      <c r="B32" s="87"/>
      <c r="C32" s="88">
        <v>0</v>
      </c>
      <c r="D32" s="87" t="s">
        <v>49</v>
      </c>
      <c r="E32" s="89"/>
      <c r="F32" s="209">
        <v>0</v>
      </c>
      <c r="G32" s="210"/>
    </row>
    <row r="33" spans="1:8" x14ac:dyDescent="0.25">
      <c r="A33" s="86" t="s">
        <v>48</v>
      </c>
      <c r="B33" s="90"/>
      <c r="C33" s="91">
        <f>C32</f>
        <v>0</v>
      </c>
      <c r="D33" s="87" t="s">
        <v>49</v>
      </c>
      <c r="E33" s="64"/>
      <c r="F33" s="209">
        <f>ROUND(PRODUCT(F32,C33/100),0)</f>
        <v>0</v>
      </c>
      <c r="G33" s="210"/>
    </row>
    <row r="34" spans="1:8" s="95" customFormat="1" ht="19.5" customHeight="1" thickBot="1" x14ac:dyDescent="0.4">
      <c r="A34" s="92" t="s">
        <v>50</v>
      </c>
      <c r="B34" s="93"/>
      <c r="C34" s="93"/>
      <c r="D34" s="93"/>
      <c r="E34" s="94"/>
      <c r="F34" s="211">
        <f>ROUND(SUM(F30:F33),0)</f>
        <v>0</v>
      </c>
      <c r="G34" s="212"/>
    </row>
    <row r="36" spans="1:8" x14ac:dyDescent="0.25">
      <c r="A36" s="2" t="s">
        <v>51</v>
      </c>
      <c r="B36" s="2"/>
      <c r="C36" s="2"/>
      <c r="D36" s="2"/>
      <c r="E36" s="2"/>
      <c r="F36" s="2"/>
      <c r="G36" s="2"/>
      <c r="H36" s="1" t="s">
        <v>0</v>
      </c>
    </row>
    <row r="37" spans="1:8" ht="14.25" customHeight="1" x14ac:dyDescent="0.25">
      <c r="A37" s="2"/>
      <c r="B37" s="234" t="s">
        <v>403</v>
      </c>
      <c r="C37" s="234"/>
      <c r="D37" s="234"/>
      <c r="E37" s="234"/>
      <c r="F37" s="234"/>
      <c r="G37" s="234"/>
      <c r="H37" s="1" t="s">
        <v>0</v>
      </c>
    </row>
    <row r="38" spans="1:8" ht="12.75" customHeight="1" x14ac:dyDescent="0.25">
      <c r="A38" s="96"/>
      <c r="B38" s="234"/>
      <c r="C38" s="234"/>
      <c r="D38" s="234"/>
      <c r="E38" s="234"/>
      <c r="F38" s="234"/>
      <c r="G38" s="234"/>
      <c r="H38" s="1" t="s">
        <v>0</v>
      </c>
    </row>
    <row r="39" spans="1:8" x14ac:dyDescent="0.25">
      <c r="A39" s="96"/>
      <c r="B39" s="234"/>
      <c r="C39" s="234"/>
      <c r="D39" s="234"/>
      <c r="E39" s="234"/>
      <c r="F39" s="234"/>
      <c r="G39" s="234"/>
      <c r="H39" s="1" t="s">
        <v>0</v>
      </c>
    </row>
    <row r="40" spans="1:8" x14ac:dyDescent="0.25">
      <c r="A40" s="96"/>
      <c r="B40" s="234"/>
      <c r="C40" s="234"/>
      <c r="D40" s="234"/>
      <c r="E40" s="234"/>
      <c r="F40" s="234"/>
      <c r="G40" s="234"/>
      <c r="H40" s="1" t="s">
        <v>0</v>
      </c>
    </row>
    <row r="41" spans="1:8" x14ac:dyDescent="0.25">
      <c r="A41" s="96"/>
      <c r="B41" s="234"/>
      <c r="C41" s="234"/>
      <c r="D41" s="234"/>
      <c r="E41" s="234"/>
      <c r="F41" s="234"/>
      <c r="G41" s="234"/>
      <c r="H41" s="1" t="s">
        <v>0</v>
      </c>
    </row>
    <row r="42" spans="1:8" x14ac:dyDescent="0.25">
      <c r="A42" s="96"/>
      <c r="B42" s="234"/>
      <c r="C42" s="234"/>
      <c r="D42" s="234"/>
      <c r="E42" s="234"/>
      <c r="F42" s="234"/>
      <c r="G42" s="234"/>
      <c r="H42" s="1" t="s">
        <v>0</v>
      </c>
    </row>
    <row r="43" spans="1:8" x14ac:dyDescent="0.25">
      <c r="A43" s="96"/>
      <c r="B43" s="234"/>
      <c r="C43" s="234"/>
      <c r="D43" s="234"/>
      <c r="E43" s="234"/>
      <c r="F43" s="234"/>
      <c r="G43" s="234"/>
      <c r="H43" s="1" t="s">
        <v>0</v>
      </c>
    </row>
    <row r="44" spans="1:8" ht="12.75" customHeight="1" x14ac:dyDescent="0.25">
      <c r="A44" s="96"/>
      <c r="B44" s="234"/>
      <c r="C44" s="234"/>
      <c r="D44" s="234"/>
      <c r="E44" s="234"/>
      <c r="F44" s="234"/>
      <c r="G44" s="234"/>
      <c r="H44" s="1" t="s">
        <v>0</v>
      </c>
    </row>
    <row r="45" spans="1:8" ht="12.75" customHeight="1" x14ac:dyDescent="0.25">
      <c r="A45" s="96"/>
      <c r="B45" s="234"/>
      <c r="C45" s="234"/>
      <c r="D45" s="234"/>
      <c r="E45" s="234"/>
      <c r="F45" s="234"/>
      <c r="G45" s="234"/>
      <c r="H45" s="1" t="s">
        <v>0</v>
      </c>
    </row>
    <row r="46" spans="1:8" x14ac:dyDescent="0.25">
      <c r="B46" s="234"/>
      <c r="C46" s="234"/>
      <c r="D46" s="234"/>
      <c r="E46" s="234"/>
      <c r="F46" s="234"/>
      <c r="G46" s="234"/>
    </row>
    <row r="47" spans="1:8" x14ac:dyDescent="0.25">
      <c r="B47" s="234"/>
      <c r="C47" s="234"/>
      <c r="D47" s="234"/>
      <c r="E47" s="234"/>
      <c r="F47" s="234"/>
      <c r="G47" s="234"/>
    </row>
    <row r="48" spans="1:8" x14ac:dyDescent="0.25">
      <c r="B48" s="208"/>
      <c r="C48" s="208"/>
      <c r="D48" s="208"/>
      <c r="E48" s="208"/>
      <c r="F48" s="208"/>
      <c r="G48" s="208"/>
    </row>
    <row r="49" spans="2:7" x14ac:dyDescent="0.25">
      <c r="B49" s="208"/>
      <c r="C49" s="208"/>
      <c r="D49" s="208"/>
      <c r="E49" s="208"/>
      <c r="F49" s="208"/>
      <c r="G49" s="208"/>
    </row>
    <row r="50" spans="2:7" x14ac:dyDescent="0.25">
      <c r="B50" s="208"/>
      <c r="C50" s="208"/>
      <c r="D50" s="208"/>
      <c r="E50" s="208"/>
      <c r="F50" s="208"/>
      <c r="G50" s="208"/>
    </row>
    <row r="51" spans="2:7" x14ac:dyDescent="0.25">
      <c r="B51" s="208"/>
      <c r="C51" s="208"/>
      <c r="D51" s="208"/>
      <c r="E51" s="208"/>
      <c r="F51" s="208"/>
      <c r="G51" s="208"/>
    </row>
  </sheetData>
  <mergeCells count="17">
    <mergeCell ref="B51:G51"/>
    <mergeCell ref="F30:G30"/>
    <mergeCell ref="F31:G31"/>
    <mergeCell ref="F32:G32"/>
    <mergeCell ref="F33:G33"/>
    <mergeCell ref="F34:G34"/>
    <mergeCell ref="B48:G48"/>
    <mergeCell ref="B49:G49"/>
    <mergeCell ref="B50:G50"/>
    <mergeCell ref="A23:B23"/>
    <mergeCell ref="C5:E5"/>
    <mergeCell ref="B37:G47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List35"/>
  <dimension ref="A1:BE88"/>
  <sheetViews>
    <sheetView workbookViewId="0">
      <selection activeCell="G29" sqref="G29:G36"/>
    </sheetView>
  </sheetViews>
  <sheetFormatPr defaultColWidth="9.1796875" defaultRowHeight="12.5" x14ac:dyDescent="0.25"/>
  <cols>
    <col min="1" max="1" width="5.81640625" style="1" customWidth="1"/>
    <col min="2" max="2" width="6.1796875" style="1" customWidth="1"/>
    <col min="3" max="3" width="11.453125" style="1" customWidth="1"/>
    <col min="4" max="4" width="15.81640625" style="1" customWidth="1"/>
    <col min="5" max="5" width="11.26953125" style="1" customWidth="1"/>
    <col min="6" max="6" width="10.81640625" style="1" customWidth="1"/>
    <col min="7" max="7" width="11" style="1" customWidth="1"/>
    <col min="8" max="8" width="11.1796875" style="1" customWidth="1"/>
    <col min="9" max="9" width="10.7265625" style="1" customWidth="1"/>
    <col min="10" max="16384" width="9.1796875" style="1"/>
  </cols>
  <sheetData>
    <row r="1" spans="1:9" ht="43.5" customHeight="1" thickTop="1" x14ac:dyDescent="0.3">
      <c r="A1" s="213" t="s">
        <v>1</v>
      </c>
      <c r="B1" s="214"/>
      <c r="C1" s="222" t="s">
        <v>400</v>
      </c>
      <c r="D1" s="223"/>
      <c r="E1" s="223"/>
      <c r="F1" s="224"/>
      <c r="G1" s="97" t="s">
        <v>52</v>
      </c>
      <c r="H1" s="98" t="s">
        <v>389</v>
      </c>
      <c r="I1" s="99"/>
    </row>
    <row r="2" spans="1:9" ht="13.5" thickBot="1" x14ac:dyDescent="0.35">
      <c r="A2" s="215" t="s">
        <v>53</v>
      </c>
      <c r="B2" s="216"/>
      <c r="C2" s="100" t="s">
        <v>402</v>
      </c>
      <c r="D2" s="101"/>
      <c r="E2" s="102"/>
      <c r="F2" s="101"/>
      <c r="G2" s="217" t="s">
        <v>390</v>
      </c>
      <c r="H2" s="218"/>
      <c r="I2" s="219"/>
    </row>
    <row r="3" spans="1:9" ht="13" thickTop="1" x14ac:dyDescent="0.25">
      <c r="F3" s="38"/>
    </row>
    <row r="4" spans="1:9" ht="19.5" customHeight="1" x14ac:dyDescent="0.4">
      <c r="A4" s="103" t="s">
        <v>54</v>
      </c>
      <c r="B4" s="104"/>
      <c r="C4" s="104"/>
      <c r="D4" s="104"/>
      <c r="E4" s="105"/>
      <c r="F4" s="104"/>
      <c r="G4" s="104"/>
      <c r="H4" s="104"/>
      <c r="I4" s="104"/>
    </row>
    <row r="5" spans="1:9" ht="13" thickBot="1" x14ac:dyDescent="0.3"/>
    <row r="6" spans="1:9" s="38" customFormat="1" ht="13.5" thickBot="1" x14ac:dyDescent="0.35">
      <c r="A6" s="106"/>
      <c r="B6" s="107" t="s">
        <v>55</v>
      </c>
      <c r="C6" s="107"/>
      <c r="D6" s="108"/>
      <c r="E6" s="109" t="s">
        <v>4</v>
      </c>
      <c r="F6" s="110" t="s">
        <v>5</v>
      </c>
      <c r="G6" s="110" t="s">
        <v>6</v>
      </c>
      <c r="H6" s="110" t="s">
        <v>7</v>
      </c>
      <c r="I6" s="111" t="s">
        <v>8</v>
      </c>
    </row>
    <row r="7" spans="1:9" s="38" customFormat="1" x14ac:dyDescent="0.25">
      <c r="A7" s="196" t="str">
        <f>'01818 018185 Pol'!B7</f>
        <v>61</v>
      </c>
      <c r="B7" s="5" t="str">
        <f>'01818 018185 Pol'!C7</f>
        <v>Upravy povrchů vnitřní</v>
      </c>
      <c r="D7" s="112"/>
      <c r="E7" s="197">
        <f>'01818 018185 Pol'!BA21</f>
        <v>0</v>
      </c>
      <c r="F7" s="198">
        <f>'01818 018185 Pol'!BB21</f>
        <v>0</v>
      </c>
      <c r="G7" s="198">
        <f>'01818 018185 Pol'!BC21</f>
        <v>0</v>
      </c>
      <c r="H7" s="198">
        <f>'01818 018185 Pol'!BD21</f>
        <v>0</v>
      </c>
      <c r="I7" s="199">
        <f>'01818 018185 Pol'!BE21</f>
        <v>0</v>
      </c>
    </row>
    <row r="8" spans="1:9" s="38" customFormat="1" x14ac:dyDescent="0.25">
      <c r="A8" s="196" t="str">
        <f>'01818 018185 Pol'!B22</f>
        <v>94</v>
      </c>
      <c r="B8" s="5" t="str">
        <f>'01818 018185 Pol'!C22</f>
        <v>Lešení a stavební výtahy</v>
      </c>
      <c r="D8" s="112"/>
      <c r="E8" s="197">
        <f>'01818 018185 Pol'!BA24</f>
        <v>0</v>
      </c>
      <c r="F8" s="198">
        <f>'01818 018185 Pol'!BB24</f>
        <v>0</v>
      </c>
      <c r="G8" s="198">
        <f>'01818 018185 Pol'!BC24</f>
        <v>0</v>
      </c>
      <c r="H8" s="198">
        <f>'01818 018185 Pol'!BD24</f>
        <v>0</v>
      </c>
      <c r="I8" s="199">
        <f>'01818 018185 Pol'!BE24</f>
        <v>0</v>
      </c>
    </row>
    <row r="9" spans="1:9" s="38" customFormat="1" x14ac:dyDescent="0.25">
      <c r="A9" s="196" t="str">
        <f>'01818 018185 Pol'!B25</f>
        <v>95</v>
      </c>
      <c r="B9" s="5" t="str">
        <f>'01818 018185 Pol'!C25</f>
        <v>Dokončovací konstrukce na pozemních stavbách</v>
      </c>
      <c r="D9" s="112"/>
      <c r="E9" s="197">
        <f>'01818 018185 Pol'!BA27</f>
        <v>0</v>
      </c>
      <c r="F9" s="198">
        <f>'01818 018185 Pol'!BB27</f>
        <v>0</v>
      </c>
      <c r="G9" s="198">
        <f>'01818 018185 Pol'!BC27</f>
        <v>0</v>
      </c>
      <c r="H9" s="198">
        <f>'01818 018185 Pol'!BD27</f>
        <v>0</v>
      </c>
      <c r="I9" s="199">
        <f>'01818 018185 Pol'!BE27</f>
        <v>0</v>
      </c>
    </row>
    <row r="10" spans="1:9" s="38" customFormat="1" x14ac:dyDescent="0.25">
      <c r="A10" s="196" t="str">
        <f>'01818 018185 Pol'!B28</f>
        <v>97</v>
      </c>
      <c r="B10" s="5" t="str">
        <f>'01818 018185 Pol'!C28</f>
        <v>Prorážení otvorů</v>
      </c>
      <c r="D10" s="112"/>
      <c r="E10" s="197">
        <f>'01818 018185 Pol'!BA38</f>
        <v>0</v>
      </c>
      <c r="F10" s="198">
        <f>'01818 018185 Pol'!BB38</f>
        <v>0</v>
      </c>
      <c r="G10" s="198">
        <f>'01818 018185 Pol'!BC38</f>
        <v>0</v>
      </c>
      <c r="H10" s="198">
        <f>'01818 018185 Pol'!BD38</f>
        <v>0</v>
      </c>
      <c r="I10" s="199">
        <f>'01818 018185 Pol'!BE38</f>
        <v>0</v>
      </c>
    </row>
    <row r="11" spans="1:9" s="38" customFormat="1" x14ac:dyDescent="0.25">
      <c r="A11" s="196" t="str">
        <f>'01818 018185 Pol'!B39</f>
        <v>99</v>
      </c>
      <c r="B11" s="5" t="str">
        <f>'01818 018185 Pol'!C39</f>
        <v>Staveništní přesun hmot</v>
      </c>
      <c r="D11" s="112"/>
      <c r="E11" s="197">
        <f>'01818 018185 Pol'!BA41</f>
        <v>0</v>
      </c>
      <c r="F11" s="198">
        <f>'01818 018185 Pol'!BB41</f>
        <v>0</v>
      </c>
      <c r="G11" s="198">
        <f>'01818 018185 Pol'!BC41</f>
        <v>0</v>
      </c>
      <c r="H11" s="198">
        <f>'01818 018185 Pol'!BD41</f>
        <v>0</v>
      </c>
      <c r="I11" s="199">
        <f>'01818 018185 Pol'!BE41</f>
        <v>0</v>
      </c>
    </row>
    <row r="12" spans="1:9" s="38" customFormat="1" x14ac:dyDescent="0.25">
      <c r="A12" s="196" t="str">
        <f>'01818 018185 Pol'!B42</f>
        <v>722</v>
      </c>
      <c r="B12" s="5" t="str">
        <f>'01818 018185 Pol'!C42</f>
        <v>Vnitřní vodovod</v>
      </c>
      <c r="D12" s="112"/>
      <c r="E12" s="197">
        <f>'01818 018185 Pol'!BA63</f>
        <v>0</v>
      </c>
      <c r="F12" s="198">
        <f>'01818 018185 Pol'!BB63</f>
        <v>0</v>
      </c>
      <c r="G12" s="198">
        <f>'01818 018185 Pol'!BC63</f>
        <v>0</v>
      </c>
      <c r="H12" s="198">
        <f>'01818 018185 Pol'!BD63</f>
        <v>0</v>
      </c>
      <c r="I12" s="199">
        <f>'01818 018185 Pol'!BE63</f>
        <v>0</v>
      </c>
    </row>
    <row r="13" spans="1:9" s="38" customFormat="1" x14ac:dyDescent="0.25">
      <c r="A13" s="196" t="str">
        <f>'01818 018185 Pol'!B64</f>
        <v>723</v>
      </c>
      <c r="B13" s="5" t="str">
        <f>'01818 018185 Pol'!C64</f>
        <v>Vnitřní plynovod</v>
      </c>
      <c r="D13" s="112"/>
      <c r="E13" s="197">
        <f>'01818 018185 Pol'!BA76</f>
        <v>0</v>
      </c>
      <c r="F13" s="198">
        <f>'01818 018185 Pol'!BB76</f>
        <v>0</v>
      </c>
      <c r="G13" s="198">
        <f>'01818 018185 Pol'!BC76</f>
        <v>0</v>
      </c>
      <c r="H13" s="198">
        <f>'01818 018185 Pol'!BD76</f>
        <v>0</v>
      </c>
      <c r="I13" s="199">
        <f>'01818 018185 Pol'!BE76</f>
        <v>0</v>
      </c>
    </row>
    <row r="14" spans="1:9" s="38" customFormat="1" x14ac:dyDescent="0.25">
      <c r="A14" s="196" t="str">
        <f>'01818 018185 Pol'!B77</f>
        <v>731</v>
      </c>
      <c r="B14" s="5" t="str">
        <f>'01818 018185 Pol'!C77</f>
        <v>Kotelny</v>
      </c>
      <c r="D14" s="112"/>
      <c r="E14" s="197">
        <f>'01818 018185 Pol'!BA102</f>
        <v>0</v>
      </c>
      <c r="F14" s="198">
        <f>'01818 018185 Pol'!BB102</f>
        <v>0</v>
      </c>
      <c r="G14" s="198">
        <f>'01818 018185 Pol'!BC102</f>
        <v>0</v>
      </c>
      <c r="H14" s="198">
        <f>'01818 018185 Pol'!BD102</f>
        <v>0</v>
      </c>
      <c r="I14" s="199">
        <f>'01818 018185 Pol'!BE102</f>
        <v>0</v>
      </c>
    </row>
    <row r="15" spans="1:9" s="38" customFormat="1" x14ac:dyDescent="0.25">
      <c r="A15" s="196" t="str">
        <f>'01818 018185 Pol'!B103</f>
        <v>733</v>
      </c>
      <c r="B15" s="5" t="str">
        <f>'01818 018185 Pol'!C103</f>
        <v>Rozvod potrubí</v>
      </c>
      <c r="D15" s="112"/>
      <c r="E15" s="197">
        <f>'01818 018185 Pol'!BA111</f>
        <v>0</v>
      </c>
      <c r="F15" s="198">
        <f>'01818 018185 Pol'!BB111</f>
        <v>0</v>
      </c>
      <c r="G15" s="198">
        <f>'01818 018185 Pol'!BC111</f>
        <v>0</v>
      </c>
      <c r="H15" s="198">
        <f>'01818 018185 Pol'!BD111</f>
        <v>0</v>
      </c>
      <c r="I15" s="199">
        <f>'01818 018185 Pol'!BE111</f>
        <v>0</v>
      </c>
    </row>
    <row r="16" spans="1:9" s="38" customFormat="1" x14ac:dyDescent="0.25">
      <c r="A16" s="196" t="str">
        <f>'01818 018185 Pol'!B112</f>
        <v>734</v>
      </c>
      <c r="B16" s="5" t="str">
        <f>'01818 018185 Pol'!C112</f>
        <v>Armatury</v>
      </c>
      <c r="D16" s="112"/>
      <c r="E16" s="197">
        <f>'01818 018185 Pol'!BA123</f>
        <v>0</v>
      </c>
      <c r="F16" s="198">
        <f>'01818 018185 Pol'!BB123</f>
        <v>0</v>
      </c>
      <c r="G16" s="198">
        <f>'01818 018185 Pol'!BC123</f>
        <v>0</v>
      </c>
      <c r="H16" s="198">
        <f>'01818 018185 Pol'!BD123</f>
        <v>0</v>
      </c>
      <c r="I16" s="199">
        <f>'01818 018185 Pol'!BE123</f>
        <v>0</v>
      </c>
    </row>
    <row r="17" spans="1:57" s="38" customFormat="1" x14ac:dyDescent="0.25">
      <c r="A17" s="196" t="str">
        <f>'01818 018185 Pol'!B124</f>
        <v>735</v>
      </c>
      <c r="B17" s="5" t="str">
        <f>'01818 018185 Pol'!C124</f>
        <v>Otopná tělesa</v>
      </c>
      <c r="D17" s="112"/>
      <c r="E17" s="197">
        <f>'01818 018185 Pol'!BA131</f>
        <v>0</v>
      </c>
      <c r="F17" s="198">
        <f>'01818 018185 Pol'!BB131</f>
        <v>0</v>
      </c>
      <c r="G17" s="198">
        <f>'01818 018185 Pol'!BC131</f>
        <v>0</v>
      </c>
      <c r="H17" s="198">
        <f>'01818 018185 Pol'!BD131</f>
        <v>0</v>
      </c>
      <c r="I17" s="199">
        <f>'01818 018185 Pol'!BE131</f>
        <v>0</v>
      </c>
    </row>
    <row r="18" spans="1:57" s="38" customFormat="1" x14ac:dyDescent="0.25">
      <c r="A18" s="196" t="str">
        <f>'01818 018185 Pol'!B132</f>
        <v>781</v>
      </c>
      <c r="B18" s="5" t="str">
        <f>'01818 018185 Pol'!C132</f>
        <v>Obklady keramické</v>
      </c>
      <c r="D18" s="112"/>
      <c r="E18" s="197">
        <f>'01818 018185 Pol'!BA139</f>
        <v>0</v>
      </c>
      <c r="F18" s="198">
        <f>'01818 018185 Pol'!BB139</f>
        <v>0</v>
      </c>
      <c r="G18" s="198">
        <f>'01818 018185 Pol'!BC139</f>
        <v>0</v>
      </c>
      <c r="H18" s="198">
        <f>'01818 018185 Pol'!BD139</f>
        <v>0</v>
      </c>
      <c r="I18" s="199">
        <f>'01818 018185 Pol'!BE139</f>
        <v>0</v>
      </c>
    </row>
    <row r="19" spans="1:57" s="38" customFormat="1" x14ac:dyDescent="0.25">
      <c r="A19" s="196" t="str">
        <f>'01818 018185 Pol'!B140</f>
        <v>784</v>
      </c>
      <c r="B19" s="5" t="str">
        <f>'01818 018185 Pol'!C140</f>
        <v>Malby</v>
      </c>
      <c r="D19" s="112"/>
      <c r="E19" s="197">
        <f>'01818 018185 Pol'!BA142</f>
        <v>0</v>
      </c>
      <c r="F19" s="198">
        <f>'01818 018185 Pol'!BB142</f>
        <v>0</v>
      </c>
      <c r="G19" s="198">
        <f>'01818 018185 Pol'!BC142</f>
        <v>0</v>
      </c>
      <c r="H19" s="198">
        <f>'01818 018185 Pol'!BD142</f>
        <v>0</v>
      </c>
      <c r="I19" s="199">
        <f>'01818 018185 Pol'!BE142</f>
        <v>0</v>
      </c>
    </row>
    <row r="20" spans="1:57" s="38" customFormat="1" x14ac:dyDescent="0.25">
      <c r="A20" s="196" t="str">
        <f>'01818 018185 Pol'!B143</f>
        <v>799</v>
      </c>
      <c r="B20" s="5" t="str">
        <f>'01818 018185 Pol'!C143</f>
        <v>Ostatní</v>
      </c>
      <c r="D20" s="112"/>
      <c r="E20" s="197">
        <f>'01818 018185 Pol'!BA157</f>
        <v>0</v>
      </c>
      <c r="F20" s="198">
        <f>'01818 018185 Pol'!BB157</f>
        <v>0</v>
      </c>
      <c r="G20" s="198">
        <f>'01818 018185 Pol'!BC157</f>
        <v>0</v>
      </c>
      <c r="H20" s="198">
        <f>'01818 018185 Pol'!BD157</f>
        <v>0</v>
      </c>
      <c r="I20" s="199">
        <f>'01818 018185 Pol'!BE157</f>
        <v>0</v>
      </c>
    </row>
    <row r="21" spans="1:57" s="38" customFormat="1" x14ac:dyDescent="0.25">
      <c r="A21" s="196" t="str">
        <f>'01818 018185 Pol'!B158</f>
        <v>M21</v>
      </c>
      <c r="B21" s="5" t="str">
        <f>'01818 018185 Pol'!C158</f>
        <v>Elektromontáže</v>
      </c>
      <c r="D21" s="112"/>
      <c r="E21" s="197">
        <f>'01818 018185 Pol'!BA170</f>
        <v>0</v>
      </c>
      <c r="F21" s="198">
        <f>'01818 018185 Pol'!BB170</f>
        <v>0</v>
      </c>
      <c r="G21" s="198">
        <f>'01818 018185 Pol'!BC170</f>
        <v>0</v>
      </c>
      <c r="H21" s="198">
        <f>'01818 018185 Pol'!BD170</f>
        <v>0</v>
      </c>
      <c r="I21" s="199">
        <f>'01818 018185 Pol'!BE170</f>
        <v>0</v>
      </c>
    </row>
    <row r="22" spans="1:57" s="38" customFormat="1" x14ac:dyDescent="0.25">
      <c r="A22" s="196" t="str">
        <f>'01818 018185 Pol'!B171</f>
        <v>M99</v>
      </c>
      <c r="B22" s="5" t="str">
        <f>'01818 018185 Pol'!C171</f>
        <v>Ostatní práce "M"</v>
      </c>
      <c r="D22" s="112"/>
      <c r="E22" s="197">
        <f>'01818 018185 Pol'!BA176</f>
        <v>0</v>
      </c>
      <c r="F22" s="198">
        <f>'01818 018185 Pol'!BB176</f>
        <v>0</v>
      </c>
      <c r="G22" s="198">
        <f>'01818 018185 Pol'!BC176</f>
        <v>0</v>
      </c>
      <c r="H22" s="198">
        <f>'01818 018185 Pol'!BD176</f>
        <v>0</v>
      </c>
      <c r="I22" s="199">
        <f>'01818 018185 Pol'!BE176</f>
        <v>0</v>
      </c>
    </row>
    <row r="23" spans="1:57" s="38" customFormat="1" ht="13" thickBot="1" x14ac:dyDescent="0.3">
      <c r="A23" s="196" t="str">
        <f>'01818 018185 Pol'!B177</f>
        <v>D96</v>
      </c>
      <c r="B23" s="5" t="str">
        <f>'01818 018185 Pol'!C177</f>
        <v>Přesuny suti a vybouraných hmot</v>
      </c>
      <c r="D23" s="112"/>
      <c r="E23" s="197">
        <f>'01818 018185 Pol'!BA179</f>
        <v>0</v>
      </c>
      <c r="F23" s="198">
        <f>'01818 018185 Pol'!BB179</f>
        <v>0</v>
      </c>
      <c r="G23" s="198">
        <f>'01818 018185 Pol'!BC179</f>
        <v>0</v>
      </c>
      <c r="H23" s="198">
        <f>'01818 018185 Pol'!BD179</f>
        <v>0</v>
      </c>
      <c r="I23" s="199">
        <f>'01818 018185 Pol'!BE179</f>
        <v>0</v>
      </c>
    </row>
    <row r="24" spans="1:57" s="3" customFormat="1" ht="13.5" thickBot="1" x14ac:dyDescent="0.35">
      <c r="A24" s="113"/>
      <c r="B24" s="114" t="s">
        <v>56</v>
      </c>
      <c r="C24" s="114"/>
      <c r="D24" s="115"/>
      <c r="E24" s="116">
        <f>SUM(E7:E23)</f>
        <v>0</v>
      </c>
      <c r="F24" s="117">
        <f>SUM(F7:F23)</f>
        <v>0</v>
      </c>
      <c r="G24" s="117">
        <f>SUM(G7:G23)</f>
        <v>0</v>
      </c>
      <c r="H24" s="117">
        <f>SUM(H7:H23)</f>
        <v>0</v>
      </c>
      <c r="I24" s="118">
        <f>SUM(I7:I23)</f>
        <v>0</v>
      </c>
    </row>
    <row r="25" spans="1:57" x14ac:dyDescent="0.25">
      <c r="A25" s="38"/>
      <c r="B25" s="38"/>
      <c r="C25" s="38"/>
      <c r="D25" s="38"/>
      <c r="E25" s="38"/>
      <c r="F25" s="38"/>
      <c r="G25" s="38"/>
      <c r="H25" s="38"/>
      <c r="I25" s="38"/>
    </row>
    <row r="26" spans="1:57" ht="19.5" customHeight="1" x14ac:dyDescent="0.4">
      <c r="A26" s="104" t="s">
        <v>57</v>
      </c>
      <c r="B26" s="104"/>
      <c r="C26" s="104"/>
      <c r="D26" s="104"/>
      <c r="E26" s="104"/>
      <c r="F26" s="104"/>
      <c r="G26" s="119"/>
      <c r="H26" s="104"/>
      <c r="I26" s="104"/>
      <c r="BA26" s="44"/>
      <c r="BB26" s="44"/>
      <c r="BC26" s="44"/>
      <c r="BD26" s="44"/>
      <c r="BE26" s="44"/>
    </row>
    <row r="27" spans="1:57" ht="13" thickBot="1" x14ac:dyDescent="0.3"/>
    <row r="28" spans="1:57" ht="13" x14ac:dyDescent="0.3">
      <c r="A28" s="73" t="s">
        <v>58</v>
      </c>
      <c r="B28" s="74"/>
      <c r="C28" s="74"/>
      <c r="D28" s="120"/>
      <c r="E28" s="121" t="s">
        <v>59</v>
      </c>
      <c r="F28" s="122" t="s">
        <v>3</v>
      </c>
      <c r="G28" s="123" t="s">
        <v>60</v>
      </c>
      <c r="H28" s="124"/>
      <c r="I28" s="125" t="s">
        <v>59</v>
      </c>
    </row>
    <row r="29" spans="1:57" x14ac:dyDescent="0.25">
      <c r="A29" s="67" t="s">
        <v>376</v>
      </c>
      <c r="B29" s="58"/>
      <c r="C29" s="58"/>
      <c r="D29" s="126"/>
      <c r="E29" s="127">
        <v>0</v>
      </c>
      <c r="F29" s="128">
        <v>0</v>
      </c>
      <c r="G29" s="129"/>
      <c r="H29" s="130"/>
      <c r="I29" s="131">
        <f t="shared" ref="I29:I36" si="0">E29+F29*G29/100</f>
        <v>0</v>
      </c>
      <c r="BA29" s="1">
        <v>0</v>
      </c>
    </row>
    <row r="30" spans="1:57" x14ac:dyDescent="0.25">
      <c r="A30" s="67" t="s">
        <v>377</v>
      </c>
      <c r="B30" s="58"/>
      <c r="C30" s="58"/>
      <c r="D30" s="126"/>
      <c r="E30" s="127">
        <v>0</v>
      </c>
      <c r="F30" s="128">
        <v>0</v>
      </c>
      <c r="G30" s="129"/>
      <c r="H30" s="130"/>
      <c r="I30" s="131">
        <f t="shared" si="0"/>
        <v>0</v>
      </c>
      <c r="BA30" s="1">
        <v>0</v>
      </c>
    </row>
    <row r="31" spans="1:57" x14ac:dyDescent="0.25">
      <c r="A31" s="67" t="s">
        <v>378</v>
      </c>
      <c r="B31" s="58"/>
      <c r="C31" s="58"/>
      <c r="D31" s="126"/>
      <c r="E31" s="127">
        <v>0</v>
      </c>
      <c r="F31" s="128">
        <v>0</v>
      </c>
      <c r="G31" s="129"/>
      <c r="H31" s="130"/>
      <c r="I31" s="131">
        <f t="shared" si="0"/>
        <v>0</v>
      </c>
      <c r="BA31" s="1">
        <v>0</v>
      </c>
    </row>
    <row r="32" spans="1:57" x14ac:dyDescent="0.25">
      <c r="A32" s="67" t="s">
        <v>379</v>
      </c>
      <c r="B32" s="58"/>
      <c r="C32" s="58"/>
      <c r="D32" s="126"/>
      <c r="E32" s="127">
        <v>0</v>
      </c>
      <c r="F32" s="128">
        <v>0</v>
      </c>
      <c r="G32" s="129"/>
      <c r="H32" s="130"/>
      <c r="I32" s="131">
        <f t="shared" si="0"/>
        <v>0</v>
      </c>
      <c r="BA32" s="1">
        <v>0</v>
      </c>
    </row>
    <row r="33" spans="1:53" x14ac:dyDescent="0.25">
      <c r="A33" s="67" t="s">
        <v>380</v>
      </c>
      <c r="B33" s="58"/>
      <c r="C33" s="58"/>
      <c r="D33" s="126"/>
      <c r="E33" s="127">
        <v>0</v>
      </c>
      <c r="F33" s="128">
        <v>0</v>
      </c>
      <c r="G33" s="129"/>
      <c r="H33" s="130"/>
      <c r="I33" s="131">
        <f t="shared" si="0"/>
        <v>0</v>
      </c>
      <c r="BA33" s="1">
        <v>1</v>
      </c>
    </row>
    <row r="34" spans="1:53" x14ac:dyDescent="0.25">
      <c r="A34" s="67" t="s">
        <v>381</v>
      </c>
      <c r="B34" s="58"/>
      <c r="C34" s="58"/>
      <c r="D34" s="126"/>
      <c r="E34" s="127">
        <v>0</v>
      </c>
      <c r="F34" s="128">
        <v>0</v>
      </c>
      <c r="G34" s="129"/>
      <c r="H34" s="130"/>
      <c r="I34" s="131">
        <f t="shared" si="0"/>
        <v>0</v>
      </c>
      <c r="BA34" s="1">
        <v>1</v>
      </c>
    </row>
    <row r="35" spans="1:53" x14ac:dyDescent="0.25">
      <c r="A35" s="67" t="s">
        <v>382</v>
      </c>
      <c r="B35" s="58"/>
      <c r="C35" s="58"/>
      <c r="D35" s="126"/>
      <c r="E35" s="127">
        <v>0</v>
      </c>
      <c r="F35" s="128">
        <v>0</v>
      </c>
      <c r="G35" s="129"/>
      <c r="H35" s="130"/>
      <c r="I35" s="131">
        <f t="shared" si="0"/>
        <v>0</v>
      </c>
      <c r="BA35" s="1">
        <v>2</v>
      </c>
    </row>
    <row r="36" spans="1:53" x14ac:dyDescent="0.25">
      <c r="A36" s="67" t="s">
        <v>383</v>
      </c>
      <c r="B36" s="58"/>
      <c r="C36" s="58"/>
      <c r="D36" s="126"/>
      <c r="E36" s="127">
        <v>0</v>
      </c>
      <c r="F36" s="128">
        <v>0</v>
      </c>
      <c r="G36" s="129"/>
      <c r="H36" s="130"/>
      <c r="I36" s="131">
        <f t="shared" si="0"/>
        <v>0</v>
      </c>
      <c r="BA36" s="1">
        <v>2</v>
      </c>
    </row>
    <row r="37" spans="1:53" ht="13.5" thickBot="1" x14ac:dyDescent="0.35">
      <c r="A37" s="132"/>
      <c r="B37" s="133" t="s">
        <v>61</v>
      </c>
      <c r="C37" s="134"/>
      <c r="D37" s="135"/>
      <c r="E37" s="136"/>
      <c r="F37" s="137"/>
      <c r="G37" s="137"/>
      <c r="H37" s="220">
        <f>SUM(I29:I36)</f>
        <v>0</v>
      </c>
      <c r="I37" s="221"/>
    </row>
    <row r="39" spans="1:53" ht="13" x14ac:dyDescent="0.3">
      <c r="B39" s="3"/>
      <c r="F39" s="138"/>
      <c r="G39" s="139"/>
      <c r="H39" s="139"/>
      <c r="I39" s="4"/>
    </row>
    <row r="40" spans="1:53" x14ac:dyDescent="0.25">
      <c r="F40" s="138"/>
      <c r="G40" s="139"/>
      <c r="H40" s="139"/>
      <c r="I40" s="4"/>
    </row>
    <row r="41" spans="1:53" x14ac:dyDescent="0.25">
      <c r="F41" s="138"/>
      <c r="G41" s="139"/>
      <c r="H41" s="139"/>
      <c r="I41" s="4"/>
    </row>
    <row r="42" spans="1:53" x14ac:dyDescent="0.25">
      <c r="F42" s="138"/>
      <c r="G42" s="139"/>
      <c r="H42" s="139"/>
      <c r="I42" s="4"/>
    </row>
    <row r="43" spans="1:53" x14ac:dyDescent="0.25">
      <c r="F43" s="138"/>
      <c r="G43" s="139"/>
      <c r="H43" s="139"/>
      <c r="I43" s="4"/>
    </row>
    <row r="44" spans="1:53" x14ac:dyDescent="0.25">
      <c r="F44" s="138"/>
      <c r="G44" s="139"/>
      <c r="H44" s="139"/>
      <c r="I44" s="4"/>
    </row>
    <row r="45" spans="1:53" x14ac:dyDescent="0.25">
      <c r="F45" s="138"/>
      <c r="G45" s="139"/>
      <c r="H45" s="139"/>
      <c r="I45" s="4"/>
    </row>
    <row r="46" spans="1:53" x14ac:dyDescent="0.25">
      <c r="F46" s="138"/>
      <c r="G46" s="139"/>
      <c r="H46" s="139"/>
      <c r="I46" s="4"/>
    </row>
    <row r="47" spans="1:53" x14ac:dyDescent="0.25">
      <c r="F47" s="138"/>
      <c r="G47" s="139"/>
      <c r="H47" s="139"/>
      <c r="I47" s="4"/>
    </row>
    <row r="48" spans="1:53" x14ac:dyDescent="0.25">
      <c r="F48" s="138"/>
      <c r="G48" s="139"/>
      <c r="H48" s="139"/>
      <c r="I48" s="4"/>
    </row>
    <row r="49" spans="6:9" x14ac:dyDescent="0.25">
      <c r="F49" s="138"/>
      <c r="G49" s="139"/>
      <c r="H49" s="139"/>
      <c r="I49" s="4"/>
    </row>
    <row r="50" spans="6:9" x14ac:dyDescent="0.25">
      <c r="F50" s="138"/>
      <c r="G50" s="139"/>
      <c r="H50" s="139"/>
      <c r="I50" s="4"/>
    </row>
    <row r="51" spans="6:9" x14ac:dyDescent="0.25">
      <c r="F51" s="138"/>
      <c r="G51" s="139"/>
      <c r="H51" s="139"/>
      <c r="I51" s="4"/>
    </row>
    <row r="52" spans="6:9" x14ac:dyDescent="0.25">
      <c r="F52" s="138"/>
      <c r="G52" s="139"/>
      <c r="H52" s="139"/>
      <c r="I52" s="4"/>
    </row>
    <row r="53" spans="6:9" x14ac:dyDescent="0.25">
      <c r="F53" s="138"/>
      <c r="G53" s="139"/>
      <c r="H53" s="139"/>
      <c r="I53" s="4"/>
    </row>
    <row r="54" spans="6:9" x14ac:dyDescent="0.25">
      <c r="F54" s="138"/>
      <c r="G54" s="139"/>
      <c r="H54" s="139"/>
      <c r="I54" s="4"/>
    </row>
    <row r="55" spans="6:9" x14ac:dyDescent="0.25">
      <c r="F55" s="138"/>
      <c r="G55" s="139"/>
      <c r="H55" s="139"/>
      <c r="I55" s="4"/>
    </row>
    <row r="56" spans="6:9" x14ac:dyDescent="0.25">
      <c r="F56" s="138"/>
      <c r="G56" s="139"/>
      <c r="H56" s="139"/>
      <c r="I56" s="4"/>
    </row>
    <row r="57" spans="6:9" x14ac:dyDescent="0.25">
      <c r="F57" s="138"/>
      <c r="G57" s="139"/>
      <c r="H57" s="139"/>
      <c r="I57" s="4"/>
    </row>
    <row r="58" spans="6:9" x14ac:dyDescent="0.25">
      <c r="F58" s="138"/>
      <c r="G58" s="139"/>
      <c r="H58" s="139"/>
      <c r="I58" s="4"/>
    </row>
    <row r="59" spans="6:9" x14ac:dyDescent="0.25">
      <c r="F59" s="138"/>
      <c r="G59" s="139"/>
      <c r="H59" s="139"/>
      <c r="I59" s="4"/>
    </row>
    <row r="60" spans="6:9" x14ac:dyDescent="0.25">
      <c r="F60" s="138"/>
      <c r="G60" s="139"/>
      <c r="H60" s="139"/>
      <c r="I60" s="4"/>
    </row>
    <row r="61" spans="6:9" x14ac:dyDescent="0.25">
      <c r="F61" s="138"/>
      <c r="G61" s="139"/>
      <c r="H61" s="139"/>
      <c r="I61" s="4"/>
    </row>
    <row r="62" spans="6:9" x14ac:dyDescent="0.25">
      <c r="F62" s="138"/>
      <c r="G62" s="139"/>
      <c r="H62" s="139"/>
      <c r="I62" s="4"/>
    </row>
    <row r="63" spans="6:9" x14ac:dyDescent="0.25">
      <c r="F63" s="138"/>
      <c r="G63" s="139"/>
      <c r="H63" s="139"/>
      <c r="I63" s="4"/>
    </row>
    <row r="64" spans="6:9" x14ac:dyDescent="0.25">
      <c r="F64" s="138"/>
      <c r="G64" s="139"/>
      <c r="H64" s="139"/>
      <c r="I64" s="4"/>
    </row>
    <row r="65" spans="6:9" x14ac:dyDescent="0.25">
      <c r="F65" s="138"/>
      <c r="G65" s="139"/>
      <c r="H65" s="139"/>
      <c r="I65" s="4"/>
    </row>
    <row r="66" spans="6:9" x14ac:dyDescent="0.25">
      <c r="F66" s="138"/>
      <c r="G66" s="139"/>
      <c r="H66" s="139"/>
      <c r="I66" s="4"/>
    </row>
    <row r="67" spans="6:9" x14ac:dyDescent="0.25">
      <c r="F67" s="138"/>
      <c r="G67" s="139"/>
      <c r="H67" s="139"/>
      <c r="I67" s="4"/>
    </row>
    <row r="68" spans="6:9" x14ac:dyDescent="0.25">
      <c r="F68" s="138"/>
      <c r="G68" s="139"/>
      <c r="H68" s="139"/>
      <c r="I68" s="4"/>
    </row>
    <row r="69" spans="6:9" x14ac:dyDescent="0.25">
      <c r="F69" s="138"/>
      <c r="G69" s="139"/>
      <c r="H69" s="139"/>
      <c r="I69" s="4"/>
    </row>
    <row r="70" spans="6:9" x14ac:dyDescent="0.25">
      <c r="F70" s="138"/>
      <c r="G70" s="139"/>
      <c r="H70" s="139"/>
      <c r="I70" s="4"/>
    </row>
    <row r="71" spans="6:9" x14ac:dyDescent="0.25">
      <c r="F71" s="138"/>
      <c r="G71" s="139"/>
      <c r="H71" s="139"/>
      <c r="I71" s="4"/>
    </row>
    <row r="72" spans="6:9" x14ac:dyDescent="0.25">
      <c r="F72" s="138"/>
      <c r="G72" s="139"/>
      <c r="H72" s="139"/>
      <c r="I72" s="4"/>
    </row>
    <row r="73" spans="6:9" x14ac:dyDescent="0.25">
      <c r="F73" s="138"/>
      <c r="G73" s="139"/>
      <c r="H73" s="139"/>
      <c r="I73" s="4"/>
    </row>
    <row r="74" spans="6:9" x14ac:dyDescent="0.25">
      <c r="F74" s="138"/>
      <c r="G74" s="139"/>
      <c r="H74" s="139"/>
      <c r="I74" s="4"/>
    </row>
    <row r="75" spans="6:9" x14ac:dyDescent="0.25">
      <c r="F75" s="138"/>
      <c r="G75" s="139"/>
      <c r="H75" s="139"/>
      <c r="I75" s="4"/>
    </row>
    <row r="76" spans="6:9" x14ac:dyDescent="0.25">
      <c r="F76" s="138"/>
      <c r="G76" s="139"/>
      <c r="H76" s="139"/>
      <c r="I76" s="4"/>
    </row>
    <row r="77" spans="6:9" x14ac:dyDescent="0.25">
      <c r="F77" s="138"/>
      <c r="G77" s="139"/>
      <c r="H77" s="139"/>
      <c r="I77" s="4"/>
    </row>
    <row r="78" spans="6:9" x14ac:dyDescent="0.25">
      <c r="F78" s="138"/>
      <c r="G78" s="139"/>
      <c r="H78" s="139"/>
      <c r="I78" s="4"/>
    </row>
    <row r="79" spans="6:9" x14ac:dyDescent="0.25">
      <c r="F79" s="138"/>
      <c r="G79" s="139"/>
      <c r="H79" s="139"/>
      <c r="I79" s="4"/>
    </row>
    <row r="80" spans="6:9" x14ac:dyDescent="0.25">
      <c r="F80" s="138"/>
      <c r="G80" s="139"/>
      <c r="H80" s="139"/>
      <c r="I80" s="4"/>
    </row>
    <row r="81" spans="6:9" x14ac:dyDescent="0.25">
      <c r="F81" s="138"/>
      <c r="G81" s="139"/>
      <c r="H81" s="139"/>
      <c r="I81" s="4"/>
    </row>
    <row r="82" spans="6:9" x14ac:dyDescent="0.25">
      <c r="F82" s="138"/>
      <c r="G82" s="139"/>
      <c r="H82" s="139"/>
      <c r="I82" s="4"/>
    </row>
    <row r="83" spans="6:9" x14ac:dyDescent="0.25">
      <c r="F83" s="138"/>
      <c r="G83" s="139"/>
      <c r="H83" s="139"/>
      <c r="I83" s="4"/>
    </row>
    <row r="84" spans="6:9" x14ac:dyDescent="0.25">
      <c r="F84" s="138"/>
      <c r="G84" s="139"/>
      <c r="H84" s="139"/>
      <c r="I84" s="4"/>
    </row>
    <row r="85" spans="6:9" x14ac:dyDescent="0.25">
      <c r="F85" s="138"/>
      <c r="G85" s="139"/>
      <c r="H85" s="139"/>
      <c r="I85" s="4"/>
    </row>
    <row r="86" spans="6:9" x14ac:dyDescent="0.25">
      <c r="F86" s="138"/>
      <c r="G86" s="139"/>
      <c r="H86" s="139"/>
      <c r="I86" s="4"/>
    </row>
    <row r="87" spans="6:9" x14ac:dyDescent="0.25">
      <c r="F87" s="138"/>
      <c r="G87" s="139"/>
      <c r="H87" s="139"/>
      <c r="I87" s="4"/>
    </row>
    <row r="88" spans="6:9" x14ac:dyDescent="0.25">
      <c r="F88" s="138"/>
      <c r="G88" s="139"/>
      <c r="H88" s="139"/>
      <c r="I88" s="4"/>
    </row>
  </sheetData>
  <mergeCells count="5">
    <mergeCell ref="A1:B1"/>
    <mergeCell ref="A2:B2"/>
    <mergeCell ref="G2:I2"/>
    <mergeCell ref="H37:I37"/>
    <mergeCell ref="C1:F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List6"/>
  <dimension ref="A1:CB252"/>
  <sheetViews>
    <sheetView showGridLines="0" showZeros="0" tabSelected="1" zoomScaleNormal="100" zoomScaleSheetLayoutView="100" workbookViewId="0">
      <selection activeCell="A2" sqref="A2"/>
    </sheetView>
  </sheetViews>
  <sheetFormatPr defaultColWidth="9.1796875" defaultRowHeight="12.5" x14ac:dyDescent="0.25"/>
  <cols>
    <col min="1" max="1" width="4.453125" style="140" customWidth="1"/>
    <col min="2" max="2" width="11.54296875" style="140" customWidth="1"/>
    <col min="3" max="3" width="40.453125" style="140" customWidth="1"/>
    <col min="4" max="4" width="5.54296875" style="140" customWidth="1"/>
    <col min="5" max="5" width="8.54296875" style="149" customWidth="1"/>
    <col min="6" max="6" width="9.81640625" style="140" customWidth="1"/>
    <col min="7" max="7" width="13.81640625" style="140" customWidth="1"/>
    <col min="8" max="8" width="11.7265625" style="140" hidden="1" customWidth="1"/>
    <col min="9" max="9" width="11.54296875" style="140" hidden="1" customWidth="1"/>
    <col min="10" max="10" width="11" style="140" hidden="1" customWidth="1"/>
    <col min="11" max="11" width="10.453125" style="140" hidden="1" customWidth="1"/>
    <col min="12" max="12" width="75.453125" style="140" customWidth="1"/>
    <col min="13" max="13" width="45.26953125" style="140" customWidth="1"/>
    <col min="14" max="16384" width="9.1796875" style="140"/>
  </cols>
  <sheetData>
    <row r="1" spans="1:80" ht="15.5" x14ac:dyDescent="0.35">
      <c r="A1" s="228" t="s">
        <v>405</v>
      </c>
      <c r="B1" s="229"/>
      <c r="C1" s="229"/>
      <c r="D1" s="229"/>
      <c r="E1" s="229"/>
      <c r="F1" s="229"/>
      <c r="G1" s="229"/>
    </row>
    <row r="2" spans="1:80" ht="14.25" customHeight="1" thickBot="1" x14ac:dyDescent="0.35">
      <c r="B2" s="141"/>
      <c r="C2" s="142"/>
      <c r="D2" s="142"/>
      <c r="E2" s="143"/>
      <c r="F2" s="142"/>
      <c r="G2" s="142"/>
    </row>
    <row r="3" spans="1:80" ht="41" customHeight="1" thickTop="1" x14ac:dyDescent="0.3">
      <c r="A3" s="213" t="s">
        <v>1</v>
      </c>
      <c r="B3" s="214"/>
      <c r="C3" s="222" t="s">
        <v>400</v>
      </c>
      <c r="D3" s="224"/>
      <c r="E3" s="144" t="s">
        <v>62</v>
      </c>
      <c r="F3" s="145" t="str">
        <f>'01818 018185 Rek'!H1</f>
        <v>018185</v>
      </c>
      <c r="G3" s="146"/>
    </row>
    <row r="4" spans="1:80" ht="13.5" thickBot="1" x14ac:dyDescent="0.35">
      <c r="A4" s="230" t="s">
        <v>53</v>
      </c>
      <c r="B4" s="216"/>
      <c r="C4" s="100" t="s">
        <v>402</v>
      </c>
      <c r="D4" s="147"/>
      <c r="E4" s="231" t="str">
        <f>'01818 018185 Rek'!G2</f>
        <v>Byt č. 32</v>
      </c>
      <c r="F4" s="232"/>
      <c r="G4" s="233"/>
    </row>
    <row r="5" spans="1:80" ht="13" thickTop="1" x14ac:dyDescent="0.25">
      <c r="A5" s="148"/>
      <c r="G5" s="150"/>
    </row>
    <row r="6" spans="1:80" ht="27" customHeight="1" x14ac:dyDescent="0.25">
      <c r="A6" s="151" t="s">
        <v>63</v>
      </c>
      <c r="B6" s="152" t="s">
        <v>64</v>
      </c>
      <c r="C6" s="152" t="s">
        <v>65</v>
      </c>
      <c r="D6" s="152" t="s">
        <v>66</v>
      </c>
      <c r="E6" s="153" t="s">
        <v>67</v>
      </c>
      <c r="F6" s="152" t="s">
        <v>68</v>
      </c>
      <c r="G6" s="154" t="s">
        <v>69</v>
      </c>
      <c r="H6" s="155" t="s">
        <v>70</v>
      </c>
      <c r="I6" s="155" t="s">
        <v>71</v>
      </c>
      <c r="J6" s="155" t="s">
        <v>72</v>
      </c>
      <c r="K6" s="155" t="s">
        <v>73</v>
      </c>
    </row>
    <row r="7" spans="1:80" ht="13" x14ac:dyDescent="0.3">
      <c r="A7" s="156" t="s">
        <v>74</v>
      </c>
      <c r="B7" s="157" t="s">
        <v>78</v>
      </c>
      <c r="C7" s="158" t="s">
        <v>79</v>
      </c>
      <c r="D7" s="159"/>
      <c r="E7" s="160"/>
      <c r="F7" s="160"/>
      <c r="G7" s="161"/>
      <c r="H7" s="162"/>
      <c r="I7" s="163"/>
      <c r="J7" s="164"/>
      <c r="K7" s="165"/>
      <c r="O7" s="166">
        <v>1</v>
      </c>
    </row>
    <row r="8" spans="1:80" ht="20" x14ac:dyDescent="0.25">
      <c r="A8" s="167">
        <v>1</v>
      </c>
      <c r="B8" s="168" t="s">
        <v>81</v>
      </c>
      <c r="C8" s="169" t="s">
        <v>82</v>
      </c>
      <c r="D8" s="170" t="s">
        <v>83</v>
      </c>
      <c r="E8" s="171">
        <v>1.17</v>
      </c>
      <c r="F8" s="171"/>
      <c r="G8" s="172">
        <f>E8*F8</f>
        <v>0</v>
      </c>
      <c r="H8" s="173">
        <v>5.638E-2</v>
      </c>
      <c r="I8" s="174">
        <f>E8*H8</f>
        <v>6.5964599999999998E-2</v>
      </c>
      <c r="J8" s="173">
        <v>0</v>
      </c>
      <c r="K8" s="174">
        <f>E8*J8</f>
        <v>0</v>
      </c>
      <c r="O8" s="166">
        <v>2</v>
      </c>
      <c r="AA8" s="140">
        <v>1</v>
      </c>
      <c r="AB8" s="140">
        <v>1</v>
      </c>
      <c r="AC8" s="140">
        <v>1</v>
      </c>
      <c r="AZ8" s="140">
        <v>1</v>
      </c>
      <c r="BA8" s="140">
        <f>IF(AZ8=1,G8,0)</f>
        <v>0</v>
      </c>
      <c r="BB8" s="140">
        <f>IF(AZ8=2,G8,0)</f>
        <v>0</v>
      </c>
      <c r="BC8" s="140">
        <f>IF(AZ8=3,G8,0)</f>
        <v>0</v>
      </c>
      <c r="BD8" s="140">
        <f>IF(AZ8=4,G8,0)</f>
        <v>0</v>
      </c>
      <c r="BE8" s="140">
        <f>IF(AZ8=5,G8,0)</f>
        <v>0</v>
      </c>
      <c r="CA8" s="166">
        <v>1</v>
      </c>
      <c r="CB8" s="166">
        <v>1</v>
      </c>
    </row>
    <row r="9" spans="1:80" x14ac:dyDescent="0.25">
      <c r="A9" s="167">
        <v>2</v>
      </c>
      <c r="B9" s="168" t="s">
        <v>84</v>
      </c>
      <c r="C9" s="169" t="s">
        <v>85</v>
      </c>
      <c r="D9" s="170" t="s">
        <v>83</v>
      </c>
      <c r="E9" s="171">
        <v>2.4700000000000002</v>
      </c>
      <c r="F9" s="171"/>
      <c r="G9" s="172">
        <f>E9*F9</f>
        <v>0</v>
      </c>
      <c r="H9" s="173">
        <v>2.4080000000000001E-2</v>
      </c>
      <c r="I9" s="174">
        <f>E9*H9</f>
        <v>5.9477600000000005E-2</v>
      </c>
      <c r="J9" s="173">
        <v>0</v>
      </c>
      <c r="K9" s="174">
        <f>E9*J9</f>
        <v>0</v>
      </c>
      <c r="O9" s="166">
        <v>2</v>
      </c>
      <c r="AA9" s="140">
        <v>1</v>
      </c>
      <c r="AB9" s="140">
        <v>1</v>
      </c>
      <c r="AC9" s="140">
        <v>1</v>
      </c>
      <c r="AZ9" s="140">
        <v>1</v>
      </c>
      <c r="BA9" s="140">
        <f>IF(AZ9=1,G9,0)</f>
        <v>0</v>
      </c>
      <c r="BB9" s="140">
        <f>IF(AZ9=2,G9,0)</f>
        <v>0</v>
      </c>
      <c r="BC9" s="140">
        <f>IF(AZ9=3,G9,0)</f>
        <v>0</v>
      </c>
      <c r="BD9" s="140">
        <f>IF(AZ9=4,G9,0)</f>
        <v>0</v>
      </c>
      <c r="BE9" s="140">
        <f>IF(AZ9=5,G9,0)</f>
        <v>0</v>
      </c>
      <c r="CA9" s="166">
        <v>1</v>
      </c>
      <c r="CB9" s="166">
        <v>1</v>
      </c>
    </row>
    <row r="10" spans="1:80" x14ac:dyDescent="0.25">
      <c r="A10" s="175"/>
      <c r="B10" s="176"/>
      <c r="C10" s="225" t="s">
        <v>86</v>
      </c>
      <c r="D10" s="226"/>
      <c r="E10" s="226"/>
      <c r="F10" s="226"/>
      <c r="G10" s="227"/>
      <c r="I10" s="177"/>
      <c r="K10" s="177"/>
      <c r="L10" s="178" t="s">
        <v>86</v>
      </c>
      <c r="O10" s="166">
        <v>3</v>
      </c>
    </row>
    <row r="11" spans="1:80" x14ac:dyDescent="0.25">
      <c r="A11" s="167">
        <v>3</v>
      </c>
      <c r="B11" s="168" t="s">
        <v>87</v>
      </c>
      <c r="C11" s="169" t="s">
        <v>88</v>
      </c>
      <c r="D11" s="170" t="s">
        <v>83</v>
      </c>
      <c r="E11" s="171">
        <v>5.59</v>
      </c>
      <c r="F11" s="171"/>
      <c r="G11" s="172">
        <f>E11*F11</f>
        <v>0</v>
      </c>
      <c r="H11" s="173">
        <v>5.5530000000000003E-2</v>
      </c>
      <c r="I11" s="174">
        <f>E11*H11</f>
        <v>0.31041269999999999</v>
      </c>
      <c r="J11" s="173">
        <v>0</v>
      </c>
      <c r="K11" s="174">
        <f>E11*J11</f>
        <v>0</v>
      </c>
      <c r="O11" s="166">
        <v>2</v>
      </c>
      <c r="AA11" s="140">
        <v>1</v>
      </c>
      <c r="AB11" s="140">
        <v>1</v>
      </c>
      <c r="AC11" s="140">
        <v>1</v>
      </c>
      <c r="AZ11" s="140">
        <v>1</v>
      </c>
      <c r="BA11" s="140">
        <f>IF(AZ11=1,G11,0)</f>
        <v>0</v>
      </c>
      <c r="BB11" s="140">
        <f>IF(AZ11=2,G11,0)</f>
        <v>0</v>
      </c>
      <c r="BC11" s="140">
        <f>IF(AZ11=3,G11,0)</f>
        <v>0</v>
      </c>
      <c r="BD11" s="140">
        <f>IF(AZ11=4,G11,0)</f>
        <v>0</v>
      </c>
      <c r="BE11" s="140">
        <f>IF(AZ11=5,G11,0)</f>
        <v>0</v>
      </c>
      <c r="CA11" s="166">
        <v>1</v>
      </c>
      <c r="CB11" s="166">
        <v>1</v>
      </c>
    </row>
    <row r="12" spans="1:80" x14ac:dyDescent="0.25">
      <c r="A12" s="175"/>
      <c r="B12" s="176"/>
      <c r="C12" s="225" t="s">
        <v>89</v>
      </c>
      <c r="D12" s="226"/>
      <c r="E12" s="226"/>
      <c r="F12" s="226"/>
      <c r="G12" s="227"/>
      <c r="I12" s="177"/>
      <c r="K12" s="177"/>
      <c r="L12" s="178" t="s">
        <v>89</v>
      </c>
      <c r="O12" s="166">
        <v>3</v>
      </c>
    </row>
    <row r="13" spans="1:80" x14ac:dyDescent="0.25">
      <c r="A13" s="167">
        <v>4</v>
      </c>
      <c r="B13" s="168" t="s">
        <v>87</v>
      </c>
      <c r="C13" s="169" t="s">
        <v>88</v>
      </c>
      <c r="D13" s="170" t="s">
        <v>83</v>
      </c>
      <c r="E13" s="171">
        <v>0.48</v>
      </c>
      <c r="F13" s="171"/>
      <c r="G13" s="172">
        <f>E13*F13</f>
        <v>0</v>
      </c>
      <c r="H13" s="173">
        <v>5.5530000000000003E-2</v>
      </c>
      <c r="I13" s="174">
        <f>E13*H13</f>
        <v>2.6654400000000002E-2</v>
      </c>
      <c r="J13" s="173">
        <v>0</v>
      </c>
      <c r="K13" s="174">
        <f>E13*J13</f>
        <v>0</v>
      </c>
      <c r="O13" s="166">
        <v>2</v>
      </c>
      <c r="AA13" s="140">
        <v>1</v>
      </c>
      <c r="AB13" s="140">
        <v>1</v>
      </c>
      <c r="AC13" s="140">
        <v>1</v>
      </c>
      <c r="AZ13" s="140">
        <v>1</v>
      </c>
      <c r="BA13" s="140">
        <f>IF(AZ13=1,G13,0)</f>
        <v>0</v>
      </c>
      <c r="BB13" s="140">
        <f>IF(AZ13=2,G13,0)</f>
        <v>0</v>
      </c>
      <c r="BC13" s="140">
        <f>IF(AZ13=3,G13,0)</f>
        <v>0</v>
      </c>
      <c r="BD13" s="140">
        <f>IF(AZ13=4,G13,0)</f>
        <v>0</v>
      </c>
      <c r="BE13" s="140">
        <f>IF(AZ13=5,G13,0)</f>
        <v>0</v>
      </c>
      <c r="CA13" s="166">
        <v>1</v>
      </c>
      <c r="CB13" s="166">
        <v>1</v>
      </c>
    </row>
    <row r="14" spans="1:80" x14ac:dyDescent="0.25">
      <c r="A14" s="175"/>
      <c r="B14" s="176"/>
      <c r="C14" s="225" t="s">
        <v>90</v>
      </c>
      <c r="D14" s="226"/>
      <c r="E14" s="226"/>
      <c r="F14" s="226"/>
      <c r="G14" s="227"/>
      <c r="I14" s="177"/>
      <c r="K14" s="177"/>
      <c r="L14" s="178" t="s">
        <v>90</v>
      </c>
      <c r="O14" s="166">
        <v>3</v>
      </c>
    </row>
    <row r="15" spans="1:80" x14ac:dyDescent="0.25">
      <c r="A15" s="167">
        <v>5</v>
      </c>
      <c r="B15" s="168" t="s">
        <v>91</v>
      </c>
      <c r="C15" s="169" t="s">
        <v>92</v>
      </c>
      <c r="D15" s="170" t="s">
        <v>83</v>
      </c>
      <c r="E15" s="171">
        <v>9.68</v>
      </c>
      <c r="F15" s="171"/>
      <c r="G15" s="172">
        <f>E15*F15</f>
        <v>0</v>
      </c>
      <c r="H15" s="173">
        <v>4.9489999999999999E-2</v>
      </c>
      <c r="I15" s="174">
        <f>E15*H15</f>
        <v>0.47906319999999997</v>
      </c>
      <c r="J15" s="173">
        <v>0</v>
      </c>
      <c r="K15" s="174">
        <f>E15*J15</f>
        <v>0</v>
      </c>
      <c r="O15" s="166">
        <v>2</v>
      </c>
      <c r="AA15" s="140">
        <v>1</v>
      </c>
      <c r="AB15" s="140">
        <v>1</v>
      </c>
      <c r="AC15" s="140">
        <v>1</v>
      </c>
      <c r="AZ15" s="140">
        <v>1</v>
      </c>
      <c r="BA15" s="140">
        <f>IF(AZ15=1,G15,0)</f>
        <v>0</v>
      </c>
      <c r="BB15" s="140">
        <f>IF(AZ15=2,G15,0)</f>
        <v>0</v>
      </c>
      <c r="BC15" s="140">
        <f>IF(AZ15=3,G15,0)</f>
        <v>0</v>
      </c>
      <c r="BD15" s="140">
        <f>IF(AZ15=4,G15,0)</f>
        <v>0</v>
      </c>
      <c r="BE15" s="140">
        <f>IF(AZ15=5,G15,0)</f>
        <v>0</v>
      </c>
      <c r="CA15" s="166">
        <v>1</v>
      </c>
      <c r="CB15" s="166">
        <v>1</v>
      </c>
    </row>
    <row r="16" spans="1:80" x14ac:dyDescent="0.25">
      <c r="A16" s="175"/>
      <c r="B16" s="176"/>
      <c r="C16" s="225" t="s">
        <v>93</v>
      </c>
      <c r="D16" s="226"/>
      <c r="E16" s="226"/>
      <c r="F16" s="226"/>
      <c r="G16" s="227"/>
      <c r="I16" s="177"/>
      <c r="K16" s="177"/>
      <c r="L16" s="178" t="s">
        <v>93</v>
      </c>
      <c r="O16" s="166">
        <v>3</v>
      </c>
    </row>
    <row r="17" spans="1:80" x14ac:dyDescent="0.25">
      <c r="A17" s="167">
        <v>6</v>
      </c>
      <c r="B17" s="168" t="s">
        <v>94</v>
      </c>
      <c r="C17" s="169" t="s">
        <v>92</v>
      </c>
      <c r="D17" s="170" t="s">
        <v>83</v>
      </c>
      <c r="E17" s="171">
        <v>5.07</v>
      </c>
      <c r="F17" s="171"/>
      <c r="G17" s="172">
        <f>E17*F17</f>
        <v>0</v>
      </c>
      <c r="H17" s="173">
        <v>4.9489999999999999E-2</v>
      </c>
      <c r="I17" s="174">
        <f>E17*H17</f>
        <v>0.25091430000000003</v>
      </c>
      <c r="J17" s="173">
        <v>0</v>
      </c>
      <c r="K17" s="174">
        <f>E17*J17</f>
        <v>0</v>
      </c>
      <c r="O17" s="166">
        <v>2</v>
      </c>
      <c r="AA17" s="140">
        <v>1</v>
      </c>
      <c r="AB17" s="140">
        <v>1</v>
      </c>
      <c r="AC17" s="140">
        <v>1</v>
      </c>
      <c r="AZ17" s="140">
        <v>1</v>
      </c>
      <c r="BA17" s="140">
        <f>IF(AZ17=1,G17,0)</f>
        <v>0</v>
      </c>
      <c r="BB17" s="140">
        <f>IF(AZ17=2,G17,0)</f>
        <v>0</v>
      </c>
      <c r="BC17" s="140">
        <f>IF(AZ17=3,G17,0)</f>
        <v>0</v>
      </c>
      <c r="BD17" s="140">
        <f>IF(AZ17=4,G17,0)</f>
        <v>0</v>
      </c>
      <c r="BE17" s="140">
        <f>IF(AZ17=5,G17,0)</f>
        <v>0</v>
      </c>
      <c r="CA17" s="166">
        <v>1</v>
      </c>
      <c r="CB17" s="166">
        <v>1</v>
      </c>
    </row>
    <row r="18" spans="1:80" x14ac:dyDescent="0.25">
      <c r="A18" s="175"/>
      <c r="B18" s="176"/>
      <c r="C18" s="225" t="s">
        <v>95</v>
      </c>
      <c r="D18" s="226"/>
      <c r="E18" s="226"/>
      <c r="F18" s="226"/>
      <c r="G18" s="227"/>
      <c r="I18" s="177"/>
      <c r="K18" s="177"/>
      <c r="L18" s="178" t="s">
        <v>95</v>
      </c>
      <c r="O18" s="166">
        <v>3</v>
      </c>
    </row>
    <row r="19" spans="1:80" x14ac:dyDescent="0.25">
      <c r="A19" s="167">
        <v>7</v>
      </c>
      <c r="B19" s="168" t="s">
        <v>96</v>
      </c>
      <c r="C19" s="169" t="s">
        <v>92</v>
      </c>
      <c r="D19" s="170" t="s">
        <v>83</v>
      </c>
      <c r="E19" s="171">
        <v>4.28</v>
      </c>
      <c r="F19" s="171"/>
      <c r="G19" s="172">
        <f>E19*F19</f>
        <v>0</v>
      </c>
      <c r="H19" s="173">
        <v>4.9489999999999999E-2</v>
      </c>
      <c r="I19" s="174">
        <f>E19*H19</f>
        <v>0.21181720000000001</v>
      </c>
      <c r="J19" s="173">
        <v>0</v>
      </c>
      <c r="K19" s="174">
        <f>E19*J19</f>
        <v>0</v>
      </c>
      <c r="O19" s="166">
        <v>2</v>
      </c>
      <c r="AA19" s="140">
        <v>1</v>
      </c>
      <c r="AB19" s="140">
        <v>1</v>
      </c>
      <c r="AC19" s="140">
        <v>1</v>
      </c>
      <c r="AZ19" s="140">
        <v>1</v>
      </c>
      <c r="BA19" s="140">
        <f>IF(AZ19=1,G19,0)</f>
        <v>0</v>
      </c>
      <c r="BB19" s="140">
        <f>IF(AZ19=2,G19,0)</f>
        <v>0</v>
      </c>
      <c r="BC19" s="140">
        <f>IF(AZ19=3,G19,0)</f>
        <v>0</v>
      </c>
      <c r="BD19" s="140">
        <f>IF(AZ19=4,G19,0)</f>
        <v>0</v>
      </c>
      <c r="BE19" s="140">
        <f>IF(AZ19=5,G19,0)</f>
        <v>0</v>
      </c>
      <c r="CA19" s="166">
        <v>1</v>
      </c>
      <c r="CB19" s="166">
        <v>1</v>
      </c>
    </row>
    <row r="20" spans="1:80" x14ac:dyDescent="0.25">
      <c r="A20" s="175"/>
      <c r="B20" s="176"/>
      <c r="C20" s="225" t="s">
        <v>97</v>
      </c>
      <c r="D20" s="226"/>
      <c r="E20" s="226"/>
      <c r="F20" s="226"/>
      <c r="G20" s="227"/>
      <c r="I20" s="177"/>
      <c r="K20" s="177"/>
      <c r="L20" s="178" t="s">
        <v>97</v>
      </c>
      <c r="O20" s="166">
        <v>3</v>
      </c>
    </row>
    <row r="21" spans="1:80" ht="13" x14ac:dyDescent="0.3">
      <c r="A21" s="180"/>
      <c r="B21" s="181" t="s">
        <v>76</v>
      </c>
      <c r="C21" s="182" t="s">
        <v>80</v>
      </c>
      <c r="D21" s="183"/>
      <c r="E21" s="184"/>
      <c r="F21" s="185"/>
      <c r="G21" s="186">
        <f>SUM(G7:G20)</f>
        <v>0</v>
      </c>
      <c r="H21" s="187"/>
      <c r="I21" s="188">
        <f>SUM(I7:I20)</f>
        <v>1.404304</v>
      </c>
      <c r="J21" s="187"/>
      <c r="K21" s="188">
        <f>SUM(K7:K20)</f>
        <v>0</v>
      </c>
      <c r="O21" s="166">
        <v>4</v>
      </c>
      <c r="BA21" s="189">
        <f>SUM(BA7:BA20)</f>
        <v>0</v>
      </c>
      <c r="BB21" s="189">
        <f>SUM(BB7:BB20)</f>
        <v>0</v>
      </c>
      <c r="BC21" s="189">
        <f>SUM(BC7:BC20)</f>
        <v>0</v>
      </c>
      <c r="BD21" s="189">
        <f>SUM(BD7:BD20)</f>
        <v>0</v>
      </c>
      <c r="BE21" s="189">
        <f>SUM(BE7:BE20)</f>
        <v>0</v>
      </c>
    </row>
    <row r="22" spans="1:80" ht="13" x14ac:dyDescent="0.3">
      <c r="A22" s="156" t="s">
        <v>74</v>
      </c>
      <c r="B22" s="157" t="s">
        <v>98</v>
      </c>
      <c r="C22" s="158" t="s">
        <v>99</v>
      </c>
      <c r="D22" s="159"/>
      <c r="E22" s="160"/>
      <c r="F22" s="160"/>
      <c r="G22" s="161"/>
      <c r="H22" s="162"/>
      <c r="I22" s="163"/>
      <c r="J22" s="164"/>
      <c r="K22" s="165"/>
      <c r="O22" s="166">
        <v>1</v>
      </c>
    </row>
    <row r="23" spans="1:80" x14ac:dyDescent="0.25">
      <c r="A23" s="167">
        <v>8</v>
      </c>
      <c r="B23" s="168" t="s">
        <v>101</v>
      </c>
      <c r="C23" s="169" t="s">
        <v>102</v>
      </c>
      <c r="D23" s="170" t="s">
        <v>83</v>
      </c>
      <c r="E23" s="171">
        <v>1</v>
      </c>
      <c r="F23" s="171"/>
      <c r="G23" s="172">
        <f>E23*F23</f>
        <v>0</v>
      </c>
      <c r="H23" s="173">
        <v>5.9199999999999999E-3</v>
      </c>
      <c r="I23" s="174">
        <f>E23*H23</f>
        <v>5.9199999999999999E-3</v>
      </c>
      <c r="J23" s="173">
        <v>0</v>
      </c>
      <c r="K23" s="174">
        <f>E23*J23</f>
        <v>0</v>
      </c>
      <c r="O23" s="166">
        <v>2</v>
      </c>
      <c r="AA23" s="140">
        <v>1</v>
      </c>
      <c r="AB23" s="140">
        <v>1</v>
      </c>
      <c r="AC23" s="140">
        <v>1</v>
      </c>
      <c r="AZ23" s="140">
        <v>1</v>
      </c>
      <c r="BA23" s="140">
        <f>IF(AZ23=1,G23,0)</f>
        <v>0</v>
      </c>
      <c r="BB23" s="140">
        <f>IF(AZ23=2,G23,0)</f>
        <v>0</v>
      </c>
      <c r="BC23" s="140">
        <f>IF(AZ23=3,G23,0)</f>
        <v>0</v>
      </c>
      <c r="BD23" s="140">
        <f>IF(AZ23=4,G23,0)</f>
        <v>0</v>
      </c>
      <c r="BE23" s="140">
        <f>IF(AZ23=5,G23,0)</f>
        <v>0</v>
      </c>
      <c r="CA23" s="166">
        <v>1</v>
      </c>
      <c r="CB23" s="166">
        <v>1</v>
      </c>
    </row>
    <row r="24" spans="1:80" ht="13" x14ac:dyDescent="0.3">
      <c r="A24" s="180"/>
      <c r="B24" s="181" t="s">
        <v>76</v>
      </c>
      <c r="C24" s="182" t="s">
        <v>100</v>
      </c>
      <c r="D24" s="183"/>
      <c r="E24" s="184"/>
      <c r="F24" s="185"/>
      <c r="G24" s="186">
        <f>SUM(G22:G23)</f>
        <v>0</v>
      </c>
      <c r="H24" s="187"/>
      <c r="I24" s="188">
        <f>SUM(I22:I23)</f>
        <v>5.9199999999999999E-3</v>
      </c>
      <c r="J24" s="187"/>
      <c r="K24" s="188">
        <f>SUM(K22:K23)</f>
        <v>0</v>
      </c>
      <c r="O24" s="166">
        <v>4</v>
      </c>
      <c r="BA24" s="189">
        <f>SUM(BA22:BA23)</f>
        <v>0</v>
      </c>
      <c r="BB24" s="189">
        <f>SUM(BB22:BB23)</f>
        <v>0</v>
      </c>
      <c r="BC24" s="189">
        <f>SUM(BC22:BC23)</f>
        <v>0</v>
      </c>
      <c r="BD24" s="189">
        <f>SUM(BD22:BD23)</f>
        <v>0</v>
      </c>
      <c r="BE24" s="189">
        <f>SUM(BE22:BE23)</f>
        <v>0</v>
      </c>
    </row>
    <row r="25" spans="1:80" ht="13" x14ac:dyDescent="0.3">
      <c r="A25" s="156" t="s">
        <v>74</v>
      </c>
      <c r="B25" s="157" t="s">
        <v>103</v>
      </c>
      <c r="C25" s="158" t="s">
        <v>104</v>
      </c>
      <c r="D25" s="159"/>
      <c r="E25" s="160"/>
      <c r="F25" s="160"/>
      <c r="G25" s="161"/>
      <c r="H25" s="162"/>
      <c r="I25" s="163"/>
      <c r="J25" s="164"/>
      <c r="K25" s="165"/>
      <c r="O25" s="166">
        <v>1</v>
      </c>
    </row>
    <row r="26" spans="1:80" x14ac:dyDescent="0.25">
      <c r="A26" s="167">
        <v>9</v>
      </c>
      <c r="B26" s="168" t="s">
        <v>106</v>
      </c>
      <c r="C26" s="169" t="s">
        <v>391</v>
      </c>
      <c r="D26" s="170" t="s">
        <v>107</v>
      </c>
      <c r="E26" s="171">
        <v>1</v>
      </c>
      <c r="F26" s="171"/>
      <c r="G26" s="172">
        <f>E26*F26</f>
        <v>0</v>
      </c>
      <c r="H26" s="173">
        <v>4.0000000000000003E-5</v>
      </c>
      <c r="I26" s="174">
        <f>E26*H26</f>
        <v>4.0000000000000003E-5</v>
      </c>
      <c r="J26" s="173">
        <v>0</v>
      </c>
      <c r="K26" s="174">
        <f>E26*J26</f>
        <v>0</v>
      </c>
      <c r="O26" s="166">
        <v>2</v>
      </c>
      <c r="AA26" s="140">
        <v>1</v>
      </c>
      <c r="AB26" s="140">
        <v>1</v>
      </c>
      <c r="AC26" s="140">
        <v>1</v>
      </c>
      <c r="AZ26" s="140">
        <v>1</v>
      </c>
      <c r="BA26" s="140">
        <f>IF(AZ26=1,G26,0)</f>
        <v>0</v>
      </c>
      <c r="BB26" s="140">
        <f>IF(AZ26=2,G26,0)</f>
        <v>0</v>
      </c>
      <c r="BC26" s="140">
        <f>IF(AZ26=3,G26,0)</f>
        <v>0</v>
      </c>
      <c r="BD26" s="140">
        <f>IF(AZ26=4,G26,0)</f>
        <v>0</v>
      </c>
      <c r="BE26" s="140">
        <f>IF(AZ26=5,G26,0)</f>
        <v>0</v>
      </c>
      <c r="CA26" s="166">
        <v>1</v>
      </c>
      <c r="CB26" s="166">
        <v>1</v>
      </c>
    </row>
    <row r="27" spans="1:80" ht="13" x14ac:dyDescent="0.3">
      <c r="A27" s="180"/>
      <c r="B27" s="181" t="s">
        <v>76</v>
      </c>
      <c r="C27" s="182" t="s">
        <v>105</v>
      </c>
      <c r="D27" s="183"/>
      <c r="E27" s="184"/>
      <c r="F27" s="185"/>
      <c r="G27" s="186">
        <f>SUM(G25:G26)</f>
        <v>0</v>
      </c>
      <c r="H27" s="187"/>
      <c r="I27" s="188">
        <f>SUM(I25:I26)</f>
        <v>4.0000000000000003E-5</v>
      </c>
      <c r="J27" s="187"/>
      <c r="K27" s="188">
        <f>SUM(K25:K26)</f>
        <v>0</v>
      </c>
      <c r="O27" s="166">
        <v>4</v>
      </c>
      <c r="BA27" s="189">
        <f>SUM(BA25:BA26)</f>
        <v>0</v>
      </c>
      <c r="BB27" s="189">
        <f>SUM(BB25:BB26)</f>
        <v>0</v>
      </c>
      <c r="BC27" s="189">
        <f>SUM(BC25:BC26)</f>
        <v>0</v>
      </c>
      <c r="BD27" s="189">
        <f>SUM(BD25:BD26)</f>
        <v>0</v>
      </c>
      <c r="BE27" s="189">
        <f>SUM(BE25:BE26)</f>
        <v>0</v>
      </c>
    </row>
    <row r="28" spans="1:80" ht="13" x14ac:dyDescent="0.3">
      <c r="A28" s="156" t="s">
        <v>74</v>
      </c>
      <c r="B28" s="157" t="s">
        <v>108</v>
      </c>
      <c r="C28" s="158" t="s">
        <v>109</v>
      </c>
      <c r="D28" s="159"/>
      <c r="E28" s="160"/>
      <c r="F28" s="160"/>
      <c r="G28" s="161"/>
      <c r="H28" s="162"/>
      <c r="I28" s="163"/>
      <c r="J28" s="164"/>
      <c r="K28" s="165"/>
      <c r="O28" s="166">
        <v>1</v>
      </c>
    </row>
    <row r="29" spans="1:80" x14ac:dyDescent="0.25">
      <c r="A29" s="167">
        <v>10</v>
      </c>
      <c r="B29" s="168" t="s">
        <v>111</v>
      </c>
      <c r="C29" s="169" t="s">
        <v>112</v>
      </c>
      <c r="D29" s="170" t="s">
        <v>113</v>
      </c>
      <c r="E29" s="171">
        <v>19</v>
      </c>
      <c r="F29" s="171"/>
      <c r="G29" s="172">
        <f t="shared" ref="G29:G37" si="0">E29*F29</f>
        <v>0</v>
      </c>
      <c r="H29" s="173">
        <v>4.8999999999999998E-4</v>
      </c>
      <c r="I29" s="174">
        <f t="shared" ref="I29:I37" si="1">E29*H29</f>
        <v>9.3099999999999988E-3</v>
      </c>
      <c r="J29" s="173">
        <v>-2E-3</v>
      </c>
      <c r="K29" s="174">
        <f t="shared" ref="K29:K37" si="2">E29*J29</f>
        <v>-3.7999999999999999E-2</v>
      </c>
      <c r="O29" s="166">
        <v>2</v>
      </c>
      <c r="AA29" s="140">
        <v>1</v>
      </c>
      <c r="AB29" s="140">
        <v>1</v>
      </c>
      <c r="AC29" s="140">
        <v>1</v>
      </c>
      <c r="AZ29" s="140">
        <v>1</v>
      </c>
      <c r="BA29" s="140">
        <f t="shared" ref="BA29:BA37" si="3">IF(AZ29=1,G29,0)</f>
        <v>0</v>
      </c>
      <c r="BB29" s="140">
        <f t="shared" ref="BB29:BB37" si="4">IF(AZ29=2,G29,0)</f>
        <v>0</v>
      </c>
      <c r="BC29" s="140">
        <f t="shared" ref="BC29:BC37" si="5">IF(AZ29=3,G29,0)</f>
        <v>0</v>
      </c>
      <c r="BD29" s="140">
        <f t="shared" ref="BD29:BD37" si="6">IF(AZ29=4,G29,0)</f>
        <v>0</v>
      </c>
      <c r="BE29" s="140">
        <f t="shared" ref="BE29:BE37" si="7">IF(AZ29=5,G29,0)</f>
        <v>0</v>
      </c>
      <c r="CA29" s="166">
        <v>1</v>
      </c>
      <c r="CB29" s="166">
        <v>1</v>
      </c>
    </row>
    <row r="30" spans="1:80" x14ac:dyDescent="0.25">
      <c r="A30" s="167">
        <v>11</v>
      </c>
      <c r="B30" s="168" t="s">
        <v>114</v>
      </c>
      <c r="C30" s="169" t="s">
        <v>115</v>
      </c>
      <c r="D30" s="170" t="s">
        <v>113</v>
      </c>
      <c r="E30" s="171">
        <v>3</v>
      </c>
      <c r="F30" s="171"/>
      <c r="G30" s="172">
        <f t="shared" si="0"/>
        <v>0</v>
      </c>
      <c r="H30" s="173">
        <v>4.8999999999999998E-4</v>
      </c>
      <c r="I30" s="174">
        <f t="shared" si="1"/>
        <v>1.47E-3</v>
      </c>
      <c r="J30" s="173">
        <v>-2E-3</v>
      </c>
      <c r="K30" s="174">
        <f t="shared" si="2"/>
        <v>-6.0000000000000001E-3</v>
      </c>
      <c r="O30" s="166">
        <v>2</v>
      </c>
      <c r="AA30" s="140">
        <v>1</v>
      </c>
      <c r="AB30" s="140">
        <v>1</v>
      </c>
      <c r="AC30" s="140">
        <v>1</v>
      </c>
      <c r="AZ30" s="140">
        <v>1</v>
      </c>
      <c r="BA30" s="140">
        <f t="shared" si="3"/>
        <v>0</v>
      </c>
      <c r="BB30" s="140">
        <f t="shared" si="4"/>
        <v>0</v>
      </c>
      <c r="BC30" s="140">
        <f t="shared" si="5"/>
        <v>0</v>
      </c>
      <c r="BD30" s="140">
        <f t="shared" si="6"/>
        <v>0</v>
      </c>
      <c r="BE30" s="140">
        <f t="shared" si="7"/>
        <v>0</v>
      </c>
      <c r="CA30" s="166">
        <v>1</v>
      </c>
      <c r="CB30" s="166">
        <v>1</v>
      </c>
    </row>
    <row r="31" spans="1:80" x14ac:dyDescent="0.25">
      <c r="A31" s="167">
        <v>12</v>
      </c>
      <c r="B31" s="168" t="s">
        <v>116</v>
      </c>
      <c r="C31" s="169" t="s">
        <v>117</v>
      </c>
      <c r="D31" s="170" t="s">
        <v>113</v>
      </c>
      <c r="E31" s="171">
        <v>13</v>
      </c>
      <c r="F31" s="171"/>
      <c r="G31" s="172">
        <f t="shared" si="0"/>
        <v>0</v>
      </c>
      <c r="H31" s="173">
        <v>4.8999999999999998E-4</v>
      </c>
      <c r="I31" s="174">
        <f t="shared" si="1"/>
        <v>6.3699999999999998E-3</v>
      </c>
      <c r="J31" s="173">
        <v>-2E-3</v>
      </c>
      <c r="K31" s="174">
        <f t="shared" si="2"/>
        <v>-2.6000000000000002E-2</v>
      </c>
      <c r="O31" s="166">
        <v>2</v>
      </c>
      <c r="AA31" s="140">
        <v>1</v>
      </c>
      <c r="AB31" s="140">
        <v>1</v>
      </c>
      <c r="AC31" s="140">
        <v>1</v>
      </c>
      <c r="AZ31" s="140">
        <v>1</v>
      </c>
      <c r="BA31" s="140">
        <f t="shared" si="3"/>
        <v>0</v>
      </c>
      <c r="BB31" s="140">
        <f t="shared" si="4"/>
        <v>0</v>
      </c>
      <c r="BC31" s="140">
        <f t="shared" si="5"/>
        <v>0</v>
      </c>
      <c r="BD31" s="140">
        <f t="shared" si="6"/>
        <v>0</v>
      </c>
      <c r="BE31" s="140">
        <f t="shared" si="7"/>
        <v>0</v>
      </c>
      <c r="CA31" s="166">
        <v>1</v>
      </c>
      <c r="CB31" s="166">
        <v>1</v>
      </c>
    </row>
    <row r="32" spans="1:80" x14ac:dyDescent="0.25">
      <c r="A32" s="167">
        <v>13</v>
      </c>
      <c r="B32" s="168" t="s">
        <v>118</v>
      </c>
      <c r="C32" s="169" t="s">
        <v>119</v>
      </c>
      <c r="D32" s="170" t="s">
        <v>113</v>
      </c>
      <c r="E32" s="171">
        <v>30</v>
      </c>
      <c r="F32" s="171"/>
      <c r="G32" s="172">
        <f t="shared" si="0"/>
        <v>0</v>
      </c>
      <c r="H32" s="173">
        <v>4.8999999999999998E-4</v>
      </c>
      <c r="I32" s="174">
        <f t="shared" si="1"/>
        <v>1.47E-2</v>
      </c>
      <c r="J32" s="173">
        <v>-8.9999999999999993E-3</v>
      </c>
      <c r="K32" s="174">
        <f t="shared" si="2"/>
        <v>-0.26999999999999996</v>
      </c>
      <c r="O32" s="166">
        <v>2</v>
      </c>
      <c r="AA32" s="140">
        <v>1</v>
      </c>
      <c r="AB32" s="140">
        <v>1</v>
      </c>
      <c r="AC32" s="140">
        <v>1</v>
      </c>
      <c r="AZ32" s="140">
        <v>1</v>
      </c>
      <c r="BA32" s="140">
        <f t="shared" si="3"/>
        <v>0</v>
      </c>
      <c r="BB32" s="140">
        <f t="shared" si="4"/>
        <v>0</v>
      </c>
      <c r="BC32" s="140">
        <f t="shared" si="5"/>
        <v>0</v>
      </c>
      <c r="BD32" s="140">
        <f t="shared" si="6"/>
        <v>0</v>
      </c>
      <c r="BE32" s="140">
        <f t="shared" si="7"/>
        <v>0</v>
      </c>
      <c r="CA32" s="166">
        <v>1</v>
      </c>
      <c r="CB32" s="166">
        <v>1</v>
      </c>
    </row>
    <row r="33" spans="1:80" ht="20" x14ac:dyDescent="0.25">
      <c r="A33" s="167">
        <v>14</v>
      </c>
      <c r="B33" s="168" t="s">
        <v>120</v>
      </c>
      <c r="C33" s="169" t="s">
        <v>121</v>
      </c>
      <c r="D33" s="170" t="s">
        <v>107</v>
      </c>
      <c r="E33" s="171">
        <v>1</v>
      </c>
      <c r="F33" s="171"/>
      <c r="G33" s="172">
        <f t="shared" si="0"/>
        <v>0</v>
      </c>
      <c r="H33" s="173">
        <v>0</v>
      </c>
      <c r="I33" s="174">
        <f t="shared" si="1"/>
        <v>0</v>
      </c>
      <c r="J33" s="173">
        <v>0</v>
      </c>
      <c r="K33" s="174">
        <f t="shared" si="2"/>
        <v>0</v>
      </c>
      <c r="O33" s="166">
        <v>2</v>
      </c>
      <c r="AA33" s="140">
        <v>1</v>
      </c>
      <c r="AB33" s="140">
        <v>1</v>
      </c>
      <c r="AC33" s="140">
        <v>1</v>
      </c>
      <c r="AZ33" s="140">
        <v>1</v>
      </c>
      <c r="BA33" s="140">
        <f t="shared" si="3"/>
        <v>0</v>
      </c>
      <c r="BB33" s="140">
        <f t="shared" si="4"/>
        <v>0</v>
      </c>
      <c r="BC33" s="140">
        <f t="shared" si="5"/>
        <v>0</v>
      </c>
      <c r="BD33" s="140">
        <f t="shared" si="6"/>
        <v>0</v>
      </c>
      <c r="BE33" s="140">
        <f t="shared" si="7"/>
        <v>0</v>
      </c>
      <c r="CA33" s="166">
        <v>1</v>
      </c>
      <c r="CB33" s="166">
        <v>1</v>
      </c>
    </row>
    <row r="34" spans="1:80" x14ac:dyDescent="0.25">
      <c r="A34" s="167">
        <v>15</v>
      </c>
      <c r="B34" s="168" t="s">
        <v>122</v>
      </c>
      <c r="C34" s="169" t="s">
        <v>123</v>
      </c>
      <c r="D34" s="170" t="s">
        <v>107</v>
      </c>
      <c r="E34" s="171">
        <v>1</v>
      </c>
      <c r="F34" s="171"/>
      <c r="G34" s="172">
        <f t="shared" si="0"/>
        <v>0</v>
      </c>
      <c r="H34" s="173">
        <v>0</v>
      </c>
      <c r="I34" s="174">
        <f t="shared" si="1"/>
        <v>0</v>
      </c>
      <c r="J34" s="173">
        <v>0</v>
      </c>
      <c r="K34" s="174">
        <f t="shared" si="2"/>
        <v>0</v>
      </c>
      <c r="O34" s="166">
        <v>2</v>
      </c>
      <c r="AA34" s="140">
        <v>1</v>
      </c>
      <c r="AB34" s="140">
        <v>1</v>
      </c>
      <c r="AC34" s="140">
        <v>1</v>
      </c>
      <c r="AZ34" s="140">
        <v>1</v>
      </c>
      <c r="BA34" s="140">
        <f t="shared" si="3"/>
        <v>0</v>
      </c>
      <c r="BB34" s="140">
        <f t="shared" si="4"/>
        <v>0</v>
      </c>
      <c r="BC34" s="140">
        <f t="shared" si="5"/>
        <v>0</v>
      </c>
      <c r="BD34" s="140">
        <f t="shared" si="6"/>
        <v>0</v>
      </c>
      <c r="BE34" s="140">
        <f t="shared" si="7"/>
        <v>0</v>
      </c>
      <c r="CA34" s="166">
        <v>1</v>
      </c>
      <c r="CB34" s="166">
        <v>1</v>
      </c>
    </row>
    <row r="35" spans="1:80" x14ac:dyDescent="0.25">
      <c r="A35" s="167">
        <v>16</v>
      </c>
      <c r="B35" s="168" t="s">
        <v>124</v>
      </c>
      <c r="C35" s="169" t="s">
        <v>125</v>
      </c>
      <c r="D35" s="170" t="s">
        <v>126</v>
      </c>
      <c r="E35" s="171">
        <v>0.34</v>
      </c>
      <c r="F35" s="171"/>
      <c r="G35" s="172">
        <f t="shared" si="0"/>
        <v>0</v>
      </c>
      <c r="H35" s="173">
        <v>0</v>
      </c>
      <c r="I35" s="174">
        <f t="shared" si="1"/>
        <v>0</v>
      </c>
      <c r="J35" s="173"/>
      <c r="K35" s="174">
        <f t="shared" si="2"/>
        <v>0</v>
      </c>
      <c r="O35" s="166">
        <v>2</v>
      </c>
      <c r="AA35" s="140">
        <v>8</v>
      </c>
      <c r="AB35" s="140">
        <v>0</v>
      </c>
      <c r="AC35" s="140">
        <v>3</v>
      </c>
      <c r="AZ35" s="140">
        <v>1</v>
      </c>
      <c r="BA35" s="140">
        <f t="shared" si="3"/>
        <v>0</v>
      </c>
      <c r="BB35" s="140">
        <f t="shared" si="4"/>
        <v>0</v>
      </c>
      <c r="BC35" s="140">
        <f t="shared" si="5"/>
        <v>0</v>
      </c>
      <c r="BD35" s="140">
        <f t="shared" si="6"/>
        <v>0</v>
      </c>
      <c r="BE35" s="140">
        <f t="shared" si="7"/>
        <v>0</v>
      </c>
      <c r="CA35" s="166">
        <v>8</v>
      </c>
      <c r="CB35" s="166">
        <v>0</v>
      </c>
    </row>
    <row r="36" spans="1:80" x14ac:dyDescent="0.25">
      <c r="A36" s="167">
        <v>17</v>
      </c>
      <c r="B36" s="168" t="s">
        <v>127</v>
      </c>
      <c r="C36" s="169" t="s">
        <v>128</v>
      </c>
      <c r="D36" s="170" t="s">
        <v>126</v>
      </c>
      <c r="E36" s="171">
        <v>0.34</v>
      </c>
      <c r="F36" s="171"/>
      <c r="G36" s="172">
        <f t="shared" si="0"/>
        <v>0</v>
      </c>
      <c r="H36" s="173">
        <v>0</v>
      </c>
      <c r="I36" s="174">
        <f t="shared" si="1"/>
        <v>0</v>
      </c>
      <c r="J36" s="173"/>
      <c r="K36" s="174">
        <f t="shared" si="2"/>
        <v>0</v>
      </c>
      <c r="O36" s="166">
        <v>2</v>
      </c>
      <c r="AA36" s="140">
        <v>8</v>
      </c>
      <c r="AB36" s="140">
        <v>0</v>
      </c>
      <c r="AC36" s="140">
        <v>3</v>
      </c>
      <c r="AZ36" s="140">
        <v>1</v>
      </c>
      <c r="BA36" s="140">
        <f t="shared" si="3"/>
        <v>0</v>
      </c>
      <c r="BB36" s="140">
        <f t="shared" si="4"/>
        <v>0</v>
      </c>
      <c r="BC36" s="140">
        <f t="shared" si="5"/>
        <v>0</v>
      </c>
      <c r="BD36" s="140">
        <f t="shared" si="6"/>
        <v>0</v>
      </c>
      <c r="BE36" s="140">
        <f t="shared" si="7"/>
        <v>0</v>
      </c>
      <c r="CA36" s="166">
        <v>8</v>
      </c>
      <c r="CB36" s="166">
        <v>0</v>
      </c>
    </row>
    <row r="37" spans="1:80" x14ac:dyDescent="0.25">
      <c r="A37" s="167">
        <v>18</v>
      </c>
      <c r="B37" s="168" t="s">
        <v>129</v>
      </c>
      <c r="C37" s="169" t="s">
        <v>130</v>
      </c>
      <c r="D37" s="170" t="s">
        <v>126</v>
      </c>
      <c r="E37" s="171">
        <v>0.34</v>
      </c>
      <c r="F37" s="171"/>
      <c r="G37" s="172">
        <f t="shared" si="0"/>
        <v>0</v>
      </c>
      <c r="H37" s="173">
        <v>0</v>
      </c>
      <c r="I37" s="174">
        <f t="shared" si="1"/>
        <v>0</v>
      </c>
      <c r="J37" s="173"/>
      <c r="K37" s="174">
        <f t="shared" si="2"/>
        <v>0</v>
      </c>
      <c r="O37" s="166">
        <v>2</v>
      </c>
      <c r="AA37" s="140">
        <v>8</v>
      </c>
      <c r="AB37" s="140">
        <v>0</v>
      </c>
      <c r="AC37" s="140">
        <v>3</v>
      </c>
      <c r="AZ37" s="140">
        <v>1</v>
      </c>
      <c r="BA37" s="140">
        <f t="shared" si="3"/>
        <v>0</v>
      </c>
      <c r="BB37" s="140">
        <f t="shared" si="4"/>
        <v>0</v>
      </c>
      <c r="BC37" s="140">
        <f t="shared" si="5"/>
        <v>0</v>
      </c>
      <c r="BD37" s="140">
        <f t="shared" si="6"/>
        <v>0</v>
      </c>
      <c r="BE37" s="140">
        <f t="shared" si="7"/>
        <v>0</v>
      </c>
      <c r="CA37" s="166">
        <v>8</v>
      </c>
      <c r="CB37" s="166">
        <v>0</v>
      </c>
    </row>
    <row r="38" spans="1:80" ht="13" x14ac:dyDescent="0.3">
      <c r="A38" s="180"/>
      <c r="B38" s="181" t="s">
        <v>76</v>
      </c>
      <c r="C38" s="182" t="s">
        <v>110</v>
      </c>
      <c r="D38" s="183"/>
      <c r="E38" s="184"/>
      <c r="F38" s="185"/>
      <c r="G38" s="186">
        <f>SUM(G28:G37)</f>
        <v>0</v>
      </c>
      <c r="H38" s="187"/>
      <c r="I38" s="188">
        <f>SUM(I28:I37)</f>
        <v>3.1849999999999996E-2</v>
      </c>
      <c r="J38" s="187"/>
      <c r="K38" s="188">
        <f>SUM(K28:K37)</f>
        <v>-0.33999999999999997</v>
      </c>
      <c r="O38" s="166">
        <v>4</v>
      </c>
      <c r="BA38" s="189">
        <f>SUM(BA28:BA37)</f>
        <v>0</v>
      </c>
      <c r="BB38" s="189">
        <f>SUM(BB28:BB37)</f>
        <v>0</v>
      </c>
      <c r="BC38" s="189">
        <f>SUM(BC28:BC37)</f>
        <v>0</v>
      </c>
      <c r="BD38" s="189">
        <f>SUM(BD28:BD37)</f>
        <v>0</v>
      </c>
      <c r="BE38" s="189">
        <f>SUM(BE28:BE37)</f>
        <v>0</v>
      </c>
    </row>
    <row r="39" spans="1:80" ht="13" x14ac:dyDescent="0.3">
      <c r="A39" s="156" t="s">
        <v>74</v>
      </c>
      <c r="B39" s="157" t="s">
        <v>131</v>
      </c>
      <c r="C39" s="158" t="s">
        <v>132</v>
      </c>
      <c r="D39" s="159"/>
      <c r="E39" s="160"/>
      <c r="F39" s="160"/>
      <c r="G39" s="161"/>
      <c r="H39" s="162"/>
      <c r="I39" s="163"/>
      <c r="J39" s="164"/>
      <c r="K39" s="165"/>
      <c r="O39" s="166">
        <v>1</v>
      </c>
    </row>
    <row r="40" spans="1:80" x14ac:dyDescent="0.25">
      <c r="A40" s="167">
        <v>19</v>
      </c>
      <c r="B40" s="168" t="s">
        <v>134</v>
      </c>
      <c r="C40" s="169" t="s">
        <v>135</v>
      </c>
      <c r="D40" s="170" t="s">
        <v>126</v>
      </c>
      <c r="E40" s="171">
        <v>1.4421139999999999</v>
      </c>
      <c r="F40" s="171"/>
      <c r="G40" s="172">
        <f>E40*F40</f>
        <v>0</v>
      </c>
      <c r="H40" s="173">
        <v>0</v>
      </c>
      <c r="I40" s="174">
        <f>E40*H40</f>
        <v>0</v>
      </c>
      <c r="J40" s="173"/>
      <c r="K40" s="174">
        <f>E40*J40</f>
        <v>0</v>
      </c>
      <c r="O40" s="166">
        <v>2</v>
      </c>
      <c r="AA40" s="140">
        <v>7</v>
      </c>
      <c r="AB40" s="140">
        <v>1</v>
      </c>
      <c r="AC40" s="140">
        <v>2</v>
      </c>
      <c r="AZ40" s="140">
        <v>1</v>
      </c>
      <c r="BA40" s="140">
        <f>IF(AZ40=1,G40,0)</f>
        <v>0</v>
      </c>
      <c r="BB40" s="140">
        <f>IF(AZ40=2,G40,0)</f>
        <v>0</v>
      </c>
      <c r="BC40" s="140">
        <f>IF(AZ40=3,G40,0)</f>
        <v>0</v>
      </c>
      <c r="BD40" s="140">
        <f>IF(AZ40=4,G40,0)</f>
        <v>0</v>
      </c>
      <c r="BE40" s="140">
        <f>IF(AZ40=5,G40,0)</f>
        <v>0</v>
      </c>
      <c r="CA40" s="166">
        <v>7</v>
      </c>
      <c r="CB40" s="166">
        <v>1</v>
      </c>
    </row>
    <row r="41" spans="1:80" ht="13" x14ac:dyDescent="0.3">
      <c r="A41" s="180"/>
      <c r="B41" s="181" t="s">
        <v>76</v>
      </c>
      <c r="C41" s="182" t="s">
        <v>133</v>
      </c>
      <c r="D41" s="183"/>
      <c r="E41" s="184"/>
      <c r="F41" s="185"/>
      <c r="G41" s="186">
        <f>SUM(G39:G40)</f>
        <v>0</v>
      </c>
      <c r="H41" s="187"/>
      <c r="I41" s="188">
        <f>SUM(I39:I40)</f>
        <v>0</v>
      </c>
      <c r="J41" s="187"/>
      <c r="K41" s="188">
        <f>SUM(K39:K40)</f>
        <v>0</v>
      </c>
      <c r="O41" s="166">
        <v>4</v>
      </c>
      <c r="BA41" s="189">
        <f>SUM(BA39:BA40)</f>
        <v>0</v>
      </c>
      <c r="BB41" s="189">
        <f>SUM(BB39:BB40)</f>
        <v>0</v>
      </c>
      <c r="BC41" s="189">
        <f>SUM(BC39:BC40)</f>
        <v>0</v>
      </c>
      <c r="BD41" s="189">
        <f>SUM(BD39:BD40)</f>
        <v>0</v>
      </c>
      <c r="BE41" s="189">
        <f>SUM(BE39:BE40)</f>
        <v>0</v>
      </c>
    </row>
    <row r="42" spans="1:80" ht="13" x14ac:dyDescent="0.3">
      <c r="A42" s="156" t="s">
        <v>74</v>
      </c>
      <c r="B42" s="157" t="s">
        <v>136</v>
      </c>
      <c r="C42" s="158" t="s">
        <v>137</v>
      </c>
      <c r="D42" s="159"/>
      <c r="E42" s="160"/>
      <c r="F42" s="160"/>
      <c r="G42" s="161"/>
      <c r="H42" s="162"/>
      <c r="I42" s="163"/>
      <c r="J42" s="164"/>
      <c r="K42" s="165"/>
      <c r="O42" s="166">
        <v>1</v>
      </c>
    </row>
    <row r="43" spans="1:80" x14ac:dyDescent="0.25">
      <c r="A43" s="167">
        <v>20</v>
      </c>
      <c r="B43" s="168" t="s">
        <v>139</v>
      </c>
      <c r="C43" s="169" t="s">
        <v>140</v>
      </c>
      <c r="D43" s="170" t="s">
        <v>113</v>
      </c>
      <c r="E43" s="171">
        <v>2</v>
      </c>
      <c r="F43" s="171"/>
      <c r="G43" s="172">
        <f>E43*F43</f>
        <v>0</v>
      </c>
      <c r="H43" s="173">
        <v>5.9000000000000003E-4</v>
      </c>
      <c r="I43" s="174">
        <f>E43*H43</f>
        <v>1.1800000000000001E-3</v>
      </c>
      <c r="J43" s="173">
        <v>0</v>
      </c>
      <c r="K43" s="174">
        <f>E43*J43</f>
        <v>0</v>
      </c>
      <c r="O43" s="166">
        <v>2</v>
      </c>
      <c r="AA43" s="140">
        <v>1</v>
      </c>
      <c r="AB43" s="140">
        <v>7</v>
      </c>
      <c r="AC43" s="140">
        <v>7</v>
      </c>
      <c r="AZ43" s="140">
        <v>2</v>
      </c>
      <c r="BA43" s="140">
        <f>IF(AZ43=1,G43,0)</f>
        <v>0</v>
      </c>
      <c r="BB43" s="140">
        <f>IF(AZ43=2,G43,0)</f>
        <v>0</v>
      </c>
      <c r="BC43" s="140">
        <f>IF(AZ43=3,G43,0)</f>
        <v>0</v>
      </c>
      <c r="BD43" s="140">
        <f>IF(AZ43=4,G43,0)</f>
        <v>0</v>
      </c>
      <c r="BE43" s="140">
        <f>IF(AZ43=5,G43,0)</f>
        <v>0</v>
      </c>
      <c r="CA43" s="166">
        <v>1</v>
      </c>
      <c r="CB43" s="166">
        <v>7</v>
      </c>
    </row>
    <row r="44" spans="1:80" x14ac:dyDescent="0.25">
      <c r="A44" s="175"/>
      <c r="B44" s="176"/>
      <c r="C44" s="225" t="s">
        <v>141</v>
      </c>
      <c r="D44" s="226"/>
      <c r="E44" s="226"/>
      <c r="F44" s="226"/>
      <c r="G44" s="227"/>
      <c r="I44" s="177"/>
      <c r="K44" s="177"/>
      <c r="L44" s="178" t="s">
        <v>141</v>
      </c>
      <c r="O44" s="166">
        <v>3</v>
      </c>
    </row>
    <row r="45" spans="1:80" x14ac:dyDescent="0.25">
      <c r="A45" s="167">
        <v>21</v>
      </c>
      <c r="B45" s="168" t="s">
        <v>142</v>
      </c>
      <c r="C45" s="169" t="s">
        <v>143</v>
      </c>
      <c r="D45" s="170" t="s">
        <v>113</v>
      </c>
      <c r="E45" s="171">
        <v>12</v>
      </c>
      <c r="F45" s="171"/>
      <c r="G45" s="172">
        <f>E45*F45</f>
        <v>0</v>
      </c>
      <c r="H45" s="173">
        <v>5.0000000000000001E-4</v>
      </c>
      <c r="I45" s="174">
        <f>E45*H45</f>
        <v>6.0000000000000001E-3</v>
      </c>
      <c r="J45" s="173">
        <v>0</v>
      </c>
      <c r="K45" s="174">
        <f>E45*J45</f>
        <v>0</v>
      </c>
      <c r="O45" s="166">
        <v>2</v>
      </c>
      <c r="AA45" s="140">
        <v>1</v>
      </c>
      <c r="AB45" s="140">
        <v>7</v>
      </c>
      <c r="AC45" s="140">
        <v>7</v>
      </c>
      <c r="AZ45" s="140">
        <v>2</v>
      </c>
      <c r="BA45" s="140">
        <f>IF(AZ45=1,G45,0)</f>
        <v>0</v>
      </c>
      <c r="BB45" s="140">
        <f>IF(AZ45=2,G45,0)</f>
        <v>0</v>
      </c>
      <c r="BC45" s="140">
        <f>IF(AZ45=3,G45,0)</f>
        <v>0</v>
      </c>
      <c r="BD45" s="140">
        <f>IF(AZ45=4,G45,0)</f>
        <v>0</v>
      </c>
      <c r="BE45" s="140">
        <f>IF(AZ45=5,G45,0)</f>
        <v>0</v>
      </c>
      <c r="CA45" s="166">
        <v>1</v>
      </c>
      <c r="CB45" s="166">
        <v>7</v>
      </c>
    </row>
    <row r="46" spans="1:80" x14ac:dyDescent="0.25">
      <c r="A46" s="175"/>
      <c r="B46" s="176"/>
      <c r="C46" s="225" t="s">
        <v>141</v>
      </c>
      <c r="D46" s="226"/>
      <c r="E46" s="226"/>
      <c r="F46" s="226"/>
      <c r="G46" s="227"/>
      <c r="I46" s="177"/>
      <c r="K46" s="177"/>
      <c r="L46" s="178" t="s">
        <v>141</v>
      </c>
      <c r="O46" s="166">
        <v>3</v>
      </c>
    </row>
    <row r="47" spans="1:80" x14ac:dyDescent="0.25">
      <c r="A47" s="167">
        <v>22</v>
      </c>
      <c r="B47" s="168" t="s">
        <v>144</v>
      </c>
      <c r="C47" s="169" t="s">
        <v>145</v>
      </c>
      <c r="D47" s="170" t="s">
        <v>113</v>
      </c>
      <c r="E47" s="171">
        <v>28</v>
      </c>
      <c r="F47" s="171"/>
      <c r="G47" s="172">
        <f>E47*F47</f>
        <v>0</v>
      </c>
      <c r="H47" s="173">
        <v>2.0000000000000002E-5</v>
      </c>
      <c r="I47" s="174">
        <f>E47*H47</f>
        <v>5.6000000000000006E-4</v>
      </c>
      <c r="J47" s="173">
        <v>0</v>
      </c>
      <c r="K47" s="174">
        <f>E47*J47</f>
        <v>0</v>
      </c>
      <c r="O47" s="166">
        <v>2</v>
      </c>
      <c r="AA47" s="140">
        <v>1</v>
      </c>
      <c r="AB47" s="140">
        <v>7</v>
      </c>
      <c r="AC47" s="140">
        <v>7</v>
      </c>
      <c r="AZ47" s="140">
        <v>2</v>
      </c>
      <c r="BA47" s="140">
        <f>IF(AZ47=1,G47,0)</f>
        <v>0</v>
      </c>
      <c r="BB47" s="140">
        <f>IF(AZ47=2,G47,0)</f>
        <v>0</v>
      </c>
      <c r="BC47" s="140">
        <f>IF(AZ47=3,G47,0)</f>
        <v>0</v>
      </c>
      <c r="BD47" s="140">
        <f>IF(AZ47=4,G47,0)</f>
        <v>0</v>
      </c>
      <c r="BE47" s="140">
        <f>IF(AZ47=5,G47,0)</f>
        <v>0</v>
      </c>
      <c r="CA47" s="166">
        <v>1</v>
      </c>
      <c r="CB47" s="166">
        <v>7</v>
      </c>
    </row>
    <row r="48" spans="1:80" x14ac:dyDescent="0.25">
      <c r="A48" s="175"/>
      <c r="B48" s="176"/>
      <c r="C48" s="225" t="s">
        <v>146</v>
      </c>
      <c r="D48" s="226"/>
      <c r="E48" s="226"/>
      <c r="F48" s="226"/>
      <c r="G48" s="227"/>
      <c r="I48" s="177"/>
      <c r="K48" s="177"/>
      <c r="L48" s="178" t="s">
        <v>146</v>
      </c>
      <c r="O48" s="166">
        <v>3</v>
      </c>
    </row>
    <row r="49" spans="1:80" x14ac:dyDescent="0.25">
      <c r="A49" s="167">
        <v>23</v>
      </c>
      <c r="B49" s="168" t="s">
        <v>147</v>
      </c>
      <c r="C49" s="169" t="s">
        <v>148</v>
      </c>
      <c r="D49" s="170" t="s">
        <v>113</v>
      </c>
      <c r="E49" s="171">
        <v>23</v>
      </c>
      <c r="F49" s="171"/>
      <c r="G49" s="172">
        <f>E49*F49</f>
        <v>0</v>
      </c>
      <c r="H49" s="173">
        <v>3.0000000000000001E-5</v>
      </c>
      <c r="I49" s="174">
        <f>E49*H49</f>
        <v>6.8999999999999997E-4</v>
      </c>
      <c r="J49" s="173">
        <v>0</v>
      </c>
      <c r="K49" s="174">
        <f>E49*J49</f>
        <v>0</v>
      </c>
      <c r="O49" s="166">
        <v>2</v>
      </c>
      <c r="AA49" s="140">
        <v>1</v>
      </c>
      <c r="AB49" s="140">
        <v>7</v>
      </c>
      <c r="AC49" s="140">
        <v>7</v>
      </c>
      <c r="AZ49" s="140">
        <v>2</v>
      </c>
      <c r="BA49" s="140">
        <f>IF(AZ49=1,G49,0)</f>
        <v>0</v>
      </c>
      <c r="BB49" s="140">
        <f>IF(AZ49=2,G49,0)</f>
        <v>0</v>
      </c>
      <c r="BC49" s="140">
        <f>IF(AZ49=3,G49,0)</f>
        <v>0</v>
      </c>
      <c r="BD49" s="140">
        <f>IF(AZ49=4,G49,0)</f>
        <v>0</v>
      </c>
      <c r="BE49" s="140">
        <f>IF(AZ49=5,G49,0)</f>
        <v>0</v>
      </c>
      <c r="CA49" s="166">
        <v>1</v>
      </c>
      <c r="CB49" s="166">
        <v>7</v>
      </c>
    </row>
    <row r="50" spans="1:80" x14ac:dyDescent="0.25">
      <c r="A50" s="175"/>
      <c r="B50" s="176"/>
      <c r="C50" s="225" t="s">
        <v>146</v>
      </c>
      <c r="D50" s="226"/>
      <c r="E50" s="226"/>
      <c r="F50" s="226"/>
      <c r="G50" s="227"/>
      <c r="I50" s="177"/>
      <c r="K50" s="177"/>
      <c r="L50" s="178" t="s">
        <v>146</v>
      </c>
      <c r="O50" s="166">
        <v>3</v>
      </c>
    </row>
    <row r="51" spans="1:80" ht="20" x14ac:dyDescent="0.25">
      <c r="A51" s="167">
        <v>24</v>
      </c>
      <c r="B51" s="168" t="s">
        <v>149</v>
      </c>
      <c r="C51" s="169" t="s">
        <v>150</v>
      </c>
      <c r="D51" s="170" t="s">
        <v>151</v>
      </c>
      <c r="E51" s="171">
        <v>1</v>
      </c>
      <c r="F51" s="171"/>
      <c r="G51" s="172">
        <f>E51*F51</f>
        <v>0</v>
      </c>
      <c r="H51" s="173">
        <v>0</v>
      </c>
      <c r="I51" s="174">
        <f>E51*H51</f>
        <v>0</v>
      </c>
      <c r="J51" s="173">
        <v>0</v>
      </c>
      <c r="K51" s="174">
        <f>E51*J51</f>
        <v>0</v>
      </c>
      <c r="O51" s="166">
        <v>2</v>
      </c>
      <c r="AA51" s="140">
        <v>1</v>
      </c>
      <c r="AB51" s="140">
        <v>7</v>
      </c>
      <c r="AC51" s="140">
        <v>7</v>
      </c>
      <c r="AZ51" s="140">
        <v>2</v>
      </c>
      <c r="BA51" s="140">
        <f>IF(AZ51=1,G51,0)</f>
        <v>0</v>
      </c>
      <c r="BB51" s="140">
        <f>IF(AZ51=2,G51,0)</f>
        <v>0</v>
      </c>
      <c r="BC51" s="140">
        <f>IF(AZ51=3,G51,0)</f>
        <v>0</v>
      </c>
      <c r="BD51" s="140">
        <f>IF(AZ51=4,G51,0)</f>
        <v>0</v>
      </c>
      <c r="BE51" s="140">
        <f>IF(AZ51=5,G51,0)</f>
        <v>0</v>
      </c>
      <c r="CA51" s="166">
        <v>1</v>
      </c>
      <c r="CB51" s="166">
        <v>7</v>
      </c>
    </row>
    <row r="52" spans="1:80" x14ac:dyDescent="0.25">
      <c r="A52" s="167">
        <v>25</v>
      </c>
      <c r="B52" s="168" t="s">
        <v>152</v>
      </c>
      <c r="C52" s="169" t="s">
        <v>153</v>
      </c>
      <c r="D52" s="170" t="s">
        <v>75</v>
      </c>
      <c r="E52" s="171">
        <v>2</v>
      </c>
      <c r="F52" s="171"/>
      <c r="G52" s="172">
        <f>E52*F52</f>
        <v>0</v>
      </c>
      <c r="H52" s="173">
        <v>0</v>
      </c>
      <c r="I52" s="174">
        <f>E52*H52</f>
        <v>0</v>
      </c>
      <c r="J52" s="173">
        <v>0</v>
      </c>
      <c r="K52" s="174">
        <f>E52*J52</f>
        <v>0</v>
      </c>
      <c r="O52" s="166">
        <v>2</v>
      </c>
      <c r="AA52" s="140">
        <v>1</v>
      </c>
      <c r="AB52" s="140">
        <v>7</v>
      </c>
      <c r="AC52" s="140">
        <v>7</v>
      </c>
      <c r="AZ52" s="140">
        <v>2</v>
      </c>
      <c r="BA52" s="140">
        <f>IF(AZ52=1,G52,0)</f>
        <v>0</v>
      </c>
      <c r="BB52" s="140">
        <f>IF(AZ52=2,G52,0)</f>
        <v>0</v>
      </c>
      <c r="BC52" s="140">
        <f>IF(AZ52=3,G52,0)</f>
        <v>0</v>
      </c>
      <c r="BD52" s="140">
        <f>IF(AZ52=4,G52,0)</f>
        <v>0</v>
      </c>
      <c r="BE52" s="140">
        <f>IF(AZ52=5,G52,0)</f>
        <v>0</v>
      </c>
      <c r="CA52" s="166">
        <v>1</v>
      </c>
      <c r="CB52" s="166">
        <v>7</v>
      </c>
    </row>
    <row r="53" spans="1:80" x14ac:dyDescent="0.25">
      <c r="A53" s="167">
        <v>26</v>
      </c>
      <c r="B53" s="168" t="s">
        <v>154</v>
      </c>
      <c r="C53" s="169" t="s">
        <v>155</v>
      </c>
      <c r="D53" s="170" t="s">
        <v>151</v>
      </c>
      <c r="E53" s="171">
        <v>2</v>
      </c>
      <c r="F53" s="171"/>
      <c r="G53" s="172">
        <f>E53*F53</f>
        <v>0</v>
      </c>
      <c r="H53" s="173">
        <v>1.2E-4</v>
      </c>
      <c r="I53" s="174">
        <f>E53*H53</f>
        <v>2.4000000000000001E-4</v>
      </c>
      <c r="J53" s="173">
        <v>0</v>
      </c>
      <c r="K53" s="174">
        <f>E53*J53</f>
        <v>0</v>
      </c>
      <c r="O53" s="166">
        <v>2</v>
      </c>
      <c r="AA53" s="140">
        <v>1</v>
      </c>
      <c r="AB53" s="140">
        <v>7</v>
      </c>
      <c r="AC53" s="140">
        <v>7</v>
      </c>
      <c r="AZ53" s="140">
        <v>2</v>
      </c>
      <c r="BA53" s="140">
        <f>IF(AZ53=1,G53,0)</f>
        <v>0</v>
      </c>
      <c r="BB53" s="140">
        <f>IF(AZ53=2,G53,0)</f>
        <v>0</v>
      </c>
      <c r="BC53" s="140">
        <f>IF(AZ53=3,G53,0)</f>
        <v>0</v>
      </c>
      <c r="BD53" s="140">
        <f>IF(AZ53=4,G53,0)</f>
        <v>0</v>
      </c>
      <c r="BE53" s="140">
        <f>IF(AZ53=5,G53,0)</f>
        <v>0</v>
      </c>
      <c r="CA53" s="166">
        <v>1</v>
      </c>
      <c r="CB53" s="166">
        <v>7</v>
      </c>
    </row>
    <row r="54" spans="1:80" x14ac:dyDescent="0.25">
      <c r="A54" s="167">
        <v>27</v>
      </c>
      <c r="B54" s="168" t="s">
        <v>156</v>
      </c>
      <c r="C54" s="169" t="s">
        <v>157</v>
      </c>
      <c r="D54" s="170" t="s">
        <v>113</v>
      </c>
      <c r="E54" s="171">
        <v>20</v>
      </c>
      <c r="F54" s="171"/>
      <c r="G54" s="172">
        <f>E54*F54</f>
        <v>0</v>
      </c>
      <c r="H54" s="173">
        <v>0</v>
      </c>
      <c r="I54" s="174">
        <f>E54*H54</f>
        <v>0</v>
      </c>
      <c r="J54" s="173">
        <v>0</v>
      </c>
      <c r="K54" s="174">
        <f>E54*J54</f>
        <v>0</v>
      </c>
      <c r="O54" s="166">
        <v>2</v>
      </c>
      <c r="AA54" s="140">
        <v>1</v>
      </c>
      <c r="AB54" s="140">
        <v>7</v>
      </c>
      <c r="AC54" s="140">
        <v>7</v>
      </c>
      <c r="AZ54" s="140">
        <v>2</v>
      </c>
      <c r="BA54" s="140">
        <f>IF(AZ54=1,G54,0)</f>
        <v>0</v>
      </c>
      <c r="BB54" s="140">
        <f>IF(AZ54=2,G54,0)</f>
        <v>0</v>
      </c>
      <c r="BC54" s="140">
        <f>IF(AZ54=3,G54,0)</f>
        <v>0</v>
      </c>
      <c r="BD54" s="140">
        <f>IF(AZ54=4,G54,0)</f>
        <v>0</v>
      </c>
      <c r="BE54" s="140">
        <f>IF(AZ54=5,G54,0)</f>
        <v>0</v>
      </c>
      <c r="CA54" s="166">
        <v>1</v>
      </c>
      <c r="CB54" s="166">
        <v>7</v>
      </c>
    </row>
    <row r="55" spans="1:80" x14ac:dyDescent="0.25">
      <c r="A55" s="175"/>
      <c r="B55" s="176"/>
      <c r="C55" s="225" t="s">
        <v>158</v>
      </c>
      <c r="D55" s="226"/>
      <c r="E55" s="226"/>
      <c r="F55" s="226"/>
      <c r="G55" s="227"/>
      <c r="I55" s="177"/>
      <c r="K55" s="177"/>
      <c r="L55" s="178" t="s">
        <v>158</v>
      </c>
      <c r="O55" s="166">
        <v>3</v>
      </c>
    </row>
    <row r="56" spans="1:80" ht="20" x14ac:dyDescent="0.25">
      <c r="A56" s="167">
        <v>28</v>
      </c>
      <c r="B56" s="168" t="s">
        <v>159</v>
      </c>
      <c r="C56" s="169" t="s">
        <v>160</v>
      </c>
      <c r="D56" s="170" t="s">
        <v>113</v>
      </c>
      <c r="E56" s="171">
        <v>20</v>
      </c>
      <c r="F56" s="171"/>
      <c r="G56" s="172">
        <f t="shared" ref="G56:G62" si="8">E56*F56</f>
        <v>0</v>
      </c>
      <c r="H56" s="173">
        <v>1.0000000000000001E-5</v>
      </c>
      <c r="I56" s="174">
        <f t="shared" ref="I56:I62" si="9">E56*H56</f>
        <v>2.0000000000000001E-4</v>
      </c>
      <c r="J56" s="173">
        <v>0</v>
      </c>
      <c r="K56" s="174">
        <f t="shared" ref="K56:K62" si="10">E56*J56</f>
        <v>0</v>
      </c>
      <c r="O56" s="166">
        <v>2</v>
      </c>
      <c r="AA56" s="140">
        <v>1</v>
      </c>
      <c r="AB56" s="140">
        <v>7</v>
      </c>
      <c r="AC56" s="140">
        <v>7</v>
      </c>
      <c r="AZ56" s="140">
        <v>2</v>
      </c>
      <c r="BA56" s="140">
        <f t="shared" ref="BA56:BA62" si="11">IF(AZ56=1,G56,0)</f>
        <v>0</v>
      </c>
      <c r="BB56" s="140">
        <f t="shared" ref="BB56:BB62" si="12">IF(AZ56=2,G56,0)</f>
        <v>0</v>
      </c>
      <c r="BC56" s="140">
        <f t="shared" ref="BC56:BC62" si="13">IF(AZ56=3,G56,0)</f>
        <v>0</v>
      </c>
      <c r="BD56" s="140">
        <f t="shared" ref="BD56:BD62" si="14">IF(AZ56=4,G56,0)</f>
        <v>0</v>
      </c>
      <c r="BE56" s="140">
        <f t="shared" ref="BE56:BE62" si="15">IF(AZ56=5,G56,0)</f>
        <v>0</v>
      </c>
      <c r="CA56" s="166">
        <v>1</v>
      </c>
      <c r="CB56" s="166">
        <v>7</v>
      </c>
    </row>
    <row r="57" spans="1:80" x14ac:dyDescent="0.25">
      <c r="A57" s="167">
        <v>29</v>
      </c>
      <c r="B57" s="168" t="s">
        <v>161</v>
      </c>
      <c r="C57" s="169" t="s">
        <v>162</v>
      </c>
      <c r="D57" s="170" t="s">
        <v>113</v>
      </c>
      <c r="E57" s="171">
        <v>3</v>
      </c>
      <c r="F57" s="171"/>
      <c r="G57" s="172">
        <f t="shared" si="8"/>
        <v>0</v>
      </c>
      <c r="H57" s="173">
        <v>0</v>
      </c>
      <c r="I57" s="174">
        <f t="shared" si="9"/>
        <v>0</v>
      </c>
      <c r="J57" s="173">
        <v>0</v>
      </c>
      <c r="K57" s="174">
        <f t="shared" si="10"/>
        <v>0</v>
      </c>
      <c r="O57" s="166">
        <v>2</v>
      </c>
      <c r="AA57" s="140">
        <v>1</v>
      </c>
      <c r="AB57" s="140">
        <v>7</v>
      </c>
      <c r="AC57" s="140">
        <v>7</v>
      </c>
      <c r="AZ57" s="140">
        <v>2</v>
      </c>
      <c r="BA57" s="140">
        <f t="shared" si="11"/>
        <v>0</v>
      </c>
      <c r="BB57" s="140">
        <f t="shared" si="12"/>
        <v>0</v>
      </c>
      <c r="BC57" s="140">
        <f t="shared" si="13"/>
        <v>0</v>
      </c>
      <c r="BD57" s="140">
        <f t="shared" si="14"/>
        <v>0</v>
      </c>
      <c r="BE57" s="140">
        <f t="shared" si="15"/>
        <v>0</v>
      </c>
      <c r="CA57" s="166">
        <v>1</v>
      </c>
      <c r="CB57" s="166">
        <v>7</v>
      </c>
    </row>
    <row r="58" spans="1:80" x14ac:dyDescent="0.25">
      <c r="A58" s="167">
        <v>30</v>
      </c>
      <c r="B58" s="168" t="s">
        <v>163</v>
      </c>
      <c r="C58" s="169" t="s">
        <v>164</v>
      </c>
      <c r="D58" s="170" t="s">
        <v>75</v>
      </c>
      <c r="E58" s="171">
        <v>1</v>
      </c>
      <c r="F58" s="171"/>
      <c r="G58" s="172">
        <f t="shared" si="8"/>
        <v>0</v>
      </c>
      <c r="H58" s="173">
        <v>0</v>
      </c>
      <c r="I58" s="174">
        <f t="shared" si="9"/>
        <v>0</v>
      </c>
      <c r="J58" s="173">
        <v>0</v>
      </c>
      <c r="K58" s="174">
        <f t="shared" si="10"/>
        <v>0</v>
      </c>
      <c r="O58" s="166">
        <v>2</v>
      </c>
      <c r="AA58" s="140">
        <v>1</v>
      </c>
      <c r="AB58" s="140">
        <v>7</v>
      </c>
      <c r="AC58" s="140">
        <v>7</v>
      </c>
      <c r="AZ58" s="140">
        <v>2</v>
      </c>
      <c r="BA58" s="140">
        <f t="shared" si="11"/>
        <v>0</v>
      </c>
      <c r="BB58" s="140">
        <f t="shared" si="12"/>
        <v>0</v>
      </c>
      <c r="BC58" s="140">
        <f t="shared" si="13"/>
        <v>0</v>
      </c>
      <c r="BD58" s="140">
        <f t="shared" si="14"/>
        <v>0</v>
      </c>
      <c r="BE58" s="140">
        <f t="shared" si="15"/>
        <v>0</v>
      </c>
      <c r="CA58" s="166">
        <v>1</v>
      </c>
      <c r="CB58" s="166">
        <v>7</v>
      </c>
    </row>
    <row r="59" spans="1:80" x14ac:dyDescent="0.25">
      <c r="A59" s="167">
        <v>31</v>
      </c>
      <c r="B59" s="168" t="s">
        <v>165</v>
      </c>
      <c r="C59" s="169" t="s">
        <v>166</v>
      </c>
      <c r="D59" s="170" t="s">
        <v>75</v>
      </c>
      <c r="E59" s="171">
        <v>6</v>
      </c>
      <c r="F59" s="171"/>
      <c r="G59" s="172">
        <f t="shared" si="8"/>
        <v>0</v>
      </c>
      <c r="H59" s="173">
        <v>0</v>
      </c>
      <c r="I59" s="174">
        <f t="shared" si="9"/>
        <v>0</v>
      </c>
      <c r="J59" s="173">
        <v>0</v>
      </c>
      <c r="K59" s="174">
        <f t="shared" si="10"/>
        <v>0</v>
      </c>
      <c r="O59" s="166">
        <v>2</v>
      </c>
      <c r="AA59" s="140">
        <v>1</v>
      </c>
      <c r="AB59" s="140">
        <v>7</v>
      </c>
      <c r="AC59" s="140">
        <v>7</v>
      </c>
      <c r="AZ59" s="140">
        <v>2</v>
      </c>
      <c r="BA59" s="140">
        <f t="shared" si="11"/>
        <v>0</v>
      </c>
      <c r="BB59" s="140">
        <f t="shared" si="12"/>
        <v>0</v>
      </c>
      <c r="BC59" s="140">
        <f t="shared" si="13"/>
        <v>0</v>
      </c>
      <c r="BD59" s="140">
        <f t="shared" si="14"/>
        <v>0</v>
      </c>
      <c r="BE59" s="140">
        <f t="shared" si="15"/>
        <v>0</v>
      </c>
      <c r="CA59" s="166">
        <v>1</v>
      </c>
      <c r="CB59" s="166">
        <v>7</v>
      </c>
    </row>
    <row r="60" spans="1:80" x14ac:dyDescent="0.25">
      <c r="A60" s="167">
        <v>32</v>
      </c>
      <c r="B60" s="168" t="s">
        <v>167</v>
      </c>
      <c r="C60" s="169" t="s">
        <v>168</v>
      </c>
      <c r="D60" s="170" t="s">
        <v>169</v>
      </c>
      <c r="E60" s="171">
        <v>1</v>
      </c>
      <c r="F60" s="171"/>
      <c r="G60" s="172">
        <f t="shared" si="8"/>
        <v>0</v>
      </c>
      <c r="H60" s="173">
        <v>0</v>
      </c>
      <c r="I60" s="174">
        <f t="shared" si="9"/>
        <v>0</v>
      </c>
      <c r="J60" s="173">
        <v>0</v>
      </c>
      <c r="K60" s="174">
        <f t="shared" si="10"/>
        <v>0</v>
      </c>
      <c r="O60" s="166">
        <v>2</v>
      </c>
      <c r="AA60" s="140">
        <v>1</v>
      </c>
      <c r="AB60" s="140">
        <v>7</v>
      </c>
      <c r="AC60" s="140">
        <v>7</v>
      </c>
      <c r="AZ60" s="140">
        <v>2</v>
      </c>
      <c r="BA60" s="140">
        <f t="shared" si="11"/>
        <v>0</v>
      </c>
      <c r="BB60" s="140">
        <f t="shared" si="12"/>
        <v>0</v>
      </c>
      <c r="BC60" s="140">
        <f t="shared" si="13"/>
        <v>0</v>
      </c>
      <c r="BD60" s="140">
        <f t="shared" si="14"/>
        <v>0</v>
      </c>
      <c r="BE60" s="140">
        <f t="shared" si="15"/>
        <v>0</v>
      </c>
      <c r="CA60" s="166">
        <v>1</v>
      </c>
      <c r="CB60" s="166">
        <v>7</v>
      </c>
    </row>
    <row r="61" spans="1:80" x14ac:dyDescent="0.25">
      <c r="A61" s="167">
        <v>33</v>
      </c>
      <c r="B61" s="168" t="s">
        <v>170</v>
      </c>
      <c r="C61" s="169" t="s">
        <v>171</v>
      </c>
      <c r="D61" s="170" t="s">
        <v>172</v>
      </c>
      <c r="E61" s="171">
        <v>15</v>
      </c>
      <c r="F61" s="171"/>
      <c r="G61" s="172">
        <f t="shared" si="8"/>
        <v>0</v>
      </c>
      <c r="H61" s="173">
        <v>0</v>
      </c>
      <c r="I61" s="174">
        <f t="shared" si="9"/>
        <v>0</v>
      </c>
      <c r="J61" s="173">
        <v>0</v>
      </c>
      <c r="K61" s="174">
        <f t="shared" si="10"/>
        <v>0</v>
      </c>
      <c r="O61" s="166">
        <v>2</v>
      </c>
      <c r="AA61" s="140">
        <v>1</v>
      </c>
      <c r="AB61" s="140">
        <v>7</v>
      </c>
      <c r="AC61" s="140">
        <v>7</v>
      </c>
      <c r="AZ61" s="140">
        <v>2</v>
      </c>
      <c r="BA61" s="140">
        <f t="shared" si="11"/>
        <v>0</v>
      </c>
      <c r="BB61" s="140">
        <f t="shared" si="12"/>
        <v>0</v>
      </c>
      <c r="BC61" s="140">
        <f t="shared" si="13"/>
        <v>0</v>
      </c>
      <c r="BD61" s="140">
        <f t="shared" si="14"/>
        <v>0</v>
      </c>
      <c r="BE61" s="140">
        <f t="shared" si="15"/>
        <v>0</v>
      </c>
      <c r="CA61" s="166">
        <v>1</v>
      </c>
      <c r="CB61" s="166">
        <v>7</v>
      </c>
    </row>
    <row r="62" spans="1:80" x14ac:dyDescent="0.25">
      <c r="A62" s="167">
        <v>34</v>
      </c>
      <c r="B62" s="168" t="s">
        <v>173</v>
      </c>
      <c r="C62" s="169" t="s">
        <v>174</v>
      </c>
      <c r="D62" s="170" t="s">
        <v>126</v>
      </c>
      <c r="E62" s="171">
        <v>8.8699999999999994E-3</v>
      </c>
      <c r="F62" s="171"/>
      <c r="G62" s="172">
        <f t="shared" si="8"/>
        <v>0</v>
      </c>
      <c r="H62" s="173">
        <v>0</v>
      </c>
      <c r="I62" s="174">
        <f t="shared" si="9"/>
        <v>0</v>
      </c>
      <c r="J62" s="173"/>
      <c r="K62" s="174">
        <f t="shared" si="10"/>
        <v>0</v>
      </c>
      <c r="O62" s="166">
        <v>2</v>
      </c>
      <c r="AA62" s="140">
        <v>7</v>
      </c>
      <c r="AB62" s="140">
        <v>1001</v>
      </c>
      <c r="AC62" s="140">
        <v>5</v>
      </c>
      <c r="AZ62" s="140">
        <v>2</v>
      </c>
      <c r="BA62" s="140">
        <f t="shared" si="11"/>
        <v>0</v>
      </c>
      <c r="BB62" s="140">
        <f t="shared" si="12"/>
        <v>0</v>
      </c>
      <c r="BC62" s="140">
        <f t="shared" si="13"/>
        <v>0</v>
      </c>
      <c r="BD62" s="140">
        <f t="shared" si="14"/>
        <v>0</v>
      </c>
      <c r="BE62" s="140">
        <f t="shared" si="15"/>
        <v>0</v>
      </c>
      <c r="CA62" s="166">
        <v>7</v>
      </c>
      <c r="CB62" s="166">
        <v>1001</v>
      </c>
    </row>
    <row r="63" spans="1:80" ht="13" x14ac:dyDescent="0.3">
      <c r="A63" s="180"/>
      <c r="B63" s="181" t="s">
        <v>76</v>
      </c>
      <c r="C63" s="182" t="s">
        <v>138</v>
      </c>
      <c r="D63" s="183"/>
      <c r="E63" s="184"/>
      <c r="F63" s="185"/>
      <c r="G63" s="186">
        <f>SUM(G42:G62)</f>
        <v>0</v>
      </c>
      <c r="H63" s="187"/>
      <c r="I63" s="188">
        <f>SUM(I42:I62)</f>
        <v>8.8700000000000011E-3</v>
      </c>
      <c r="J63" s="187"/>
      <c r="K63" s="188">
        <f>SUM(K42:K62)</f>
        <v>0</v>
      </c>
      <c r="O63" s="166">
        <v>4</v>
      </c>
      <c r="BA63" s="189">
        <f>SUM(BA42:BA62)</f>
        <v>0</v>
      </c>
      <c r="BB63" s="189">
        <f>SUM(BB42:BB62)</f>
        <v>0</v>
      </c>
      <c r="BC63" s="189">
        <f>SUM(BC42:BC62)</f>
        <v>0</v>
      </c>
      <c r="BD63" s="189">
        <f>SUM(BD42:BD62)</f>
        <v>0</v>
      </c>
      <c r="BE63" s="189">
        <f>SUM(BE42:BE62)</f>
        <v>0</v>
      </c>
    </row>
    <row r="64" spans="1:80" ht="13" x14ac:dyDescent="0.3">
      <c r="A64" s="156" t="s">
        <v>74</v>
      </c>
      <c r="B64" s="157" t="s">
        <v>175</v>
      </c>
      <c r="C64" s="158" t="s">
        <v>176</v>
      </c>
      <c r="D64" s="159"/>
      <c r="E64" s="160"/>
      <c r="F64" s="160"/>
      <c r="G64" s="161"/>
      <c r="H64" s="162"/>
      <c r="I64" s="163"/>
      <c r="J64" s="164"/>
      <c r="K64" s="165"/>
      <c r="O64" s="166">
        <v>1</v>
      </c>
    </row>
    <row r="65" spans="1:80" x14ac:dyDescent="0.25">
      <c r="A65" s="167">
        <v>35</v>
      </c>
      <c r="B65" s="168" t="s">
        <v>178</v>
      </c>
      <c r="C65" s="169" t="s">
        <v>179</v>
      </c>
      <c r="D65" s="170" t="s">
        <v>113</v>
      </c>
      <c r="E65" s="171">
        <v>3</v>
      </c>
      <c r="F65" s="171"/>
      <c r="G65" s="172">
        <f t="shared" ref="G65:G75" si="16">E65*F65</f>
        <v>0</v>
      </c>
      <c r="H65" s="173">
        <v>8.6199999999999992E-3</v>
      </c>
      <c r="I65" s="174">
        <f t="shared" ref="I65:I75" si="17">E65*H65</f>
        <v>2.5859999999999998E-2</v>
      </c>
      <c r="J65" s="173">
        <v>0</v>
      </c>
      <c r="K65" s="174">
        <f t="shared" ref="K65:K75" si="18">E65*J65</f>
        <v>0</v>
      </c>
      <c r="O65" s="166">
        <v>2</v>
      </c>
      <c r="AA65" s="140">
        <v>1</v>
      </c>
      <c r="AB65" s="140">
        <v>7</v>
      </c>
      <c r="AC65" s="140">
        <v>7</v>
      </c>
      <c r="AZ65" s="140">
        <v>2</v>
      </c>
      <c r="BA65" s="140">
        <f t="shared" ref="BA65:BA75" si="19">IF(AZ65=1,G65,0)</f>
        <v>0</v>
      </c>
      <c r="BB65" s="140">
        <f t="shared" ref="BB65:BB75" si="20">IF(AZ65=2,G65,0)</f>
        <v>0</v>
      </c>
      <c r="BC65" s="140">
        <f t="shared" ref="BC65:BC75" si="21">IF(AZ65=3,G65,0)</f>
        <v>0</v>
      </c>
      <c r="BD65" s="140">
        <f t="shared" ref="BD65:BD75" si="22">IF(AZ65=4,G65,0)</f>
        <v>0</v>
      </c>
      <c r="BE65" s="140">
        <f t="shared" ref="BE65:BE75" si="23">IF(AZ65=5,G65,0)</f>
        <v>0</v>
      </c>
      <c r="CA65" s="166">
        <v>1</v>
      </c>
      <c r="CB65" s="166">
        <v>7</v>
      </c>
    </row>
    <row r="66" spans="1:80" x14ac:dyDescent="0.25">
      <c r="A66" s="167">
        <v>36</v>
      </c>
      <c r="B66" s="168" t="s">
        <v>180</v>
      </c>
      <c r="C66" s="169" t="s">
        <v>181</v>
      </c>
      <c r="D66" s="170" t="s">
        <v>75</v>
      </c>
      <c r="E66" s="171">
        <v>2</v>
      </c>
      <c r="F66" s="171"/>
      <c r="G66" s="172">
        <f t="shared" si="16"/>
        <v>0</v>
      </c>
      <c r="H66" s="173">
        <v>0</v>
      </c>
      <c r="I66" s="174">
        <f t="shared" si="17"/>
        <v>0</v>
      </c>
      <c r="J66" s="173">
        <v>0</v>
      </c>
      <c r="K66" s="174">
        <f t="shared" si="18"/>
        <v>0</v>
      </c>
      <c r="O66" s="166">
        <v>2</v>
      </c>
      <c r="AA66" s="140">
        <v>1</v>
      </c>
      <c r="AB66" s="140">
        <v>0</v>
      </c>
      <c r="AC66" s="140">
        <v>0</v>
      </c>
      <c r="AZ66" s="140">
        <v>2</v>
      </c>
      <c r="BA66" s="140">
        <f t="shared" si="19"/>
        <v>0</v>
      </c>
      <c r="BB66" s="140">
        <f t="shared" si="20"/>
        <v>0</v>
      </c>
      <c r="BC66" s="140">
        <f t="shared" si="21"/>
        <v>0</v>
      </c>
      <c r="BD66" s="140">
        <f t="shared" si="22"/>
        <v>0</v>
      </c>
      <c r="BE66" s="140">
        <f t="shared" si="23"/>
        <v>0</v>
      </c>
      <c r="CA66" s="166">
        <v>1</v>
      </c>
      <c r="CB66" s="166">
        <v>0</v>
      </c>
    </row>
    <row r="67" spans="1:80" ht="20" x14ac:dyDescent="0.25">
      <c r="A67" s="167">
        <v>37</v>
      </c>
      <c r="B67" s="168" t="s">
        <v>182</v>
      </c>
      <c r="C67" s="169" t="s">
        <v>183</v>
      </c>
      <c r="D67" s="170" t="s">
        <v>184</v>
      </c>
      <c r="E67" s="171">
        <v>26</v>
      </c>
      <c r="F67" s="171"/>
      <c r="G67" s="172">
        <f t="shared" si="16"/>
        <v>0</v>
      </c>
      <c r="H67" s="173">
        <v>0</v>
      </c>
      <c r="I67" s="174">
        <f t="shared" si="17"/>
        <v>0</v>
      </c>
      <c r="J67" s="173">
        <v>-0.11866</v>
      </c>
      <c r="K67" s="174">
        <f t="shared" si="18"/>
        <v>-3.0851600000000001</v>
      </c>
      <c r="O67" s="166">
        <v>2</v>
      </c>
      <c r="AA67" s="140">
        <v>1</v>
      </c>
      <c r="AB67" s="140">
        <v>7</v>
      </c>
      <c r="AC67" s="140">
        <v>7</v>
      </c>
      <c r="AZ67" s="140">
        <v>2</v>
      </c>
      <c r="BA67" s="140">
        <f t="shared" si="19"/>
        <v>0</v>
      </c>
      <c r="BB67" s="140">
        <f t="shared" si="20"/>
        <v>0</v>
      </c>
      <c r="BC67" s="140">
        <f t="shared" si="21"/>
        <v>0</v>
      </c>
      <c r="BD67" s="140">
        <f t="shared" si="22"/>
        <v>0</v>
      </c>
      <c r="BE67" s="140">
        <f t="shared" si="23"/>
        <v>0</v>
      </c>
      <c r="CA67" s="166">
        <v>1</v>
      </c>
      <c r="CB67" s="166">
        <v>7</v>
      </c>
    </row>
    <row r="68" spans="1:80" x14ac:dyDescent="0.25">
      <c r="A68" s="167">
        <v>38</v>
      </c>
      <c r="B68" s="168" t="s">
        <v>185</v>
      </c>
      <c r="C68" s="169" t="s">
        <v>186</v>
      </c>
      <c r="D68" s="170" t="s">
        <v>75</v>
      </c>
      <c r="E68" s="171">
        <v>1</v>
      </c>
      <c r="F68" s="171"/>
      <c r="G68" s="172">
        <f t="shared" si="16"/>
        <v>0</v>
      </c>
      <c r="H68" s="173">
        <v>1</v>
      </c>
      <c r="I68" s="174">
        <f t="shared" si="17"/>
        <v>1</v>
      </c>
      <c r="J68" s="173">
        <v>0</v>
      </c>
      <c r="K68" s="174">
        <f t="shared" si="18"/>
        <v>0</v>
      </c>
      <c r="O68" s="166">
        <v>2</v>
      </c>
      <c r="AA68" s="140">
        <v>1</v>
      </c>
      <c r="AB68" s="140">
        <v>7</v>
      </c>
      <c r="AC68" s="140">
        <v>7</v>
      </c>
      <c r="AZ68" s="140">
        <v>2</v>
      </c>
      <c r="BA68" s="140">
        <f t="shared" si="19"/>
        <v>0</v>
      </c>
      <c r="BB68" s="140">
        <f t="shared" si="20"/>
        <v>0</v>
      </c>
      <c r="BC68" s="140">
        <f t="shared" si="21"/>
        <v>0</v>
      </c>
      <c r="BD68" s="140">
        <f t="shared" si="22"/>
        <v>0</v>
      </c>
      <c r="BE68" s="140">
        <f t="shared" si="23"/>
        <v>0</v>
      </c>
      <c r="CA68" s="166">
        <v>1</v>
      </c>
      <c r="CB68" s="166">
        <v>7</v>
      </c>
    </row>
    <row r="69" spans="1:80" x14ac:dyDescent="0.25">
      <c r="A69" s="167">
        <v>39</v>
      </c>
      <c r="B69" s="168" t="s">
        <v>187</v>
      </c>
      <c r="C69" s="169" t="s">
        <v>188</v>
      </c>
      <c r="D69" s="170" t="s">
        <v>113</v>
      </c>
      <c r="E69" s="171">
        <v>15</v>
      </c>
      <c r="F69" s="171"/>
      <c r="G69" s="172">
        <f t="shared" si="16"/>
        <v>0</v>
      </c>
      <c r="H69" s="173">
        <v>0</v>
      </c>
      <c r="I69" s="174">
        <f t="shared" si="17"/>
        <v>0</v>
      </c>
      <c r="J69" s="173">
        <v>0</v>
      </c>
      <c r="K69" s="174">
        <f t="shared" si="18"/>
        <v>0</v>
      </c>
      <c r="O69" s="166">
        <v>2</v>
      </c>
      <c r="AA69" s="140">
        <v>1</v>
      </c>
      <c r="AB69" s="140">
        <v>7</v>
      </c>
      <c r="AC69" s="140">
        <v>7</v>
      </c>
      <c r="AZ69" s="140">
        <v>2</v>
      </c>
      <c r="BA69" s="140">
        <f t="shared" si="19"/>
        <v>0</v>
      </c>
      <c r="BB69" s="140">
        <f t="shared" si="20"/>
        <v>0</v>
      </c>
      <c r="BC69" s="140">
        <f t="shared" si="21"/>
        <v>0</v>
      </c>
      <c r="BD69" s="140">
        <f t="shared" si="22"/>
        <v>0</v>
      </c>
      <c r="BE69" s="140">
        <f t="shared" si="23"/>
        <v>0</v>
      </c>
      <c r="CA69" s="166">
        <v>1</v>
      </c>
      <c r="CB69" s="166">
        <v>7</v>
      </c>
    </row>
    <row r="70" spans="1:80" x14ac:dyDescent="0.25">
      <c r="A70" s="167">
        <v>40</v>
      </c>
      <c r="B70" s="168" t="s">
        <v>189</v>
      </c>
      <c r="C70" s="169" t="s">
        <v>190</v>
      </c>
      <c r="D70" s="170" t="s">
        <v>151</v>
      </c>
      <c r="E70" s="171">
        <v>1</v>
      </c>
      <c r="F70" s="171"/>
      <c r="G70" s="172">
        <f t="shared" si="16"/>
        <v>0</v>
      </c>
      <c r="H70" s="173">
        <v>0</v>
      </c>
      <c r="I70" s="174">
        <f t="shared" si="17"/>
        <v>0</v>
      </c>
      <c r="J70" s="173">
        <v>0</v>
      </c>
      <c r="K70" s="174">
        <f t="shared" si="18"/>
        <v>0</v>
      </c>
      <c r="O70" s="166">
        <v>2</v>
      </c>
      <c r="AA70" s="140">
        <v>1</v>
      </c>
      <c r="AB70" s="140">
        <v>7</v>
      </c>
      <c r="AC70" s="140">
        <v>7</v>
      </c>
      <c r="AZ70" s="140">
        <v>2</v>
      </c>
      <c r="BA70" s="140">
        <f t="shared" si="19"/>
        <v>0</v>
      </c>
      <c r="BB70" s="140">
        <f t="shared" si="20"/>
        <v>0</v>
      </c>
      <c r="BC70" s="140">
        <f t="shared" si="21"/>
        <v>0</v>
      </c>
      <c r="BD70" s="140">
        <f t="shared" si="22"/>
        <v>0</v>
      </c>
      <c r="BE70" s="140">
        <f t="shared" si="23"/>
        <v>0</v>
      </c>
      <c r="CA70" s="166">
        <v>1</v>
      </c>
      <c r="CB70" s="166">
        <v>7</v>
      </c>
    </row>
    <row r="71" spans="1:80" x14ac:dyDescent="0.25">
      <c r="A71" s="167">
        <v>41</v>
      </c>
      <c r="B71" s="168" t="s">
        <v>191</v>
      </c>
      <c r="C71" s="169" t="s">
        <v>192</v>
      </c>
      <c r="D71" s="170" t="s">
        <v>151</v>
      </c>
      <c r="E71" s="171">
        <v>1</v>
      </c>
      <c r="F71" s="171"/>
      <c r="G71" s="172">
        <f t="shared" si="16"/>
        <v>0</v>
      </c>
      <c r="H71" s="173">
        <v>2.7000000000000001E-3</v>
      </c>
      <c r="I71" s="174">
        <f t="shared" si="17"/>
        <v>2.7000000000000001E-3</v>
      </c>
      <c r="J71" s="173">
        <v>0</v>
      </c>
      <c r="K71" s="174">
        <f t="shared" si="18"/>
        <v>0</v>
      </c>
      <c r="O71" s="166">
        <v>2</v>
      </c>
      <c r="AA71" s="140">
        <v>1</v>
      </c>
      <c r="AB71" s="140">
        <v>7</v>
      </c>
      <c r="AC71" s="140">
        <v>7</v>
      </c>
      <c r="AZ71" s="140">
        <v>2</v>
      </c>
      <c r="BA71" s="140">
        <f t="shared" si="19"/>
        <v>0</v>
      </c>
      <c r="BB71" s="140">
        <f t="shared" si="20"/>
        <v>0</v>
      </c>
      <c r="BC71" s="140">
        <f t="shared" si="21"/>
        <v>0</v>
      </c>
      <c r="BD71" s="140">
        <f t="shared" si="22"/>
        <v>0</v>
      </c>
      <c r="BE71" s="140">
        <f t="shared" si="23"/>
        <v>0</v>
      </c>
      <c r="CA71" s="166">
        <v>1</v>
      </c>
      <c r="CB71" s="166">
        <v>7</v>
      </c>
    </row>
    <row r="72" spans="1:80" x14ac:dyDescent="0.25">
      <c r="A72" s="167">
        <v>42</v>
      </c>
      <c r="B72" s="168" t="s">
        <v>193</v>
      </c>
      <c r="C72" s="169" t="s">
        <v>194</v>
      </c>
      <c r="D72" s="170" t="s">
        <v>107</v>
      </c>
      <c r="E72" s="171">
        <v>1</v>
      </c>
      <c r="F72" s="171"/>
      <c r="G72" s="172">
        <f t="shared" si="16"/>
        <v>0</v>
      </c>
      <c r="H72" s="173">
        <v>0</v>
      </c>
      <c r="I72" s="174">
        <f t="shared" si="17"/>
        <v>0</v>
      </c>
      <c r="J72" s="173">
        <v>0</v>
      </c>
      <c r="K72" s="174">
        <f t="shared" si="18"/>
        <v>0</v>
      </c>
      <c r="O72" s="166">
        <v>2</v>
      </c>
      <c r="AA72" s="140">
        <v>1</v>
      </c>
      <c r="AB72" s="140">
        <v>7</v>
      </c>
      <c r="AC72" s="140">
        <v>7</v>
      </c>
      <c r="AZ72" s="140">
        <v>2</v>
      </c>
      <c r="BA72" s="140">
        <f t="shared" si="19"/>
        <v>0</v>
      </c>
      <c r="BB72" s="140">
        <f t="shared" si="20"/>
        <v>0</v>
      </c>
      <c r="BC72" s="140">
        <f t="shared" si="21"/>
        <v>0</v>
      </c>
      <c r="BD72" s="140">
        <f t="shared" si="22"/>
        <v>0</v>
      </c>
      <c r="BE72" s="140">
        <f t="shared" si="23"/>
        <v>0</v>
      </c>
      <c r="CA72" s="166">
        <v>1</v>
      </c>
      <c r="CB72" s="166">
        <v>7</v>
      </c>
    </row>
    <row r="73" spans="1:80" x14ac:dyDescent="0.25">
      <c r="A73" s="167">
        <v>43</v>
      </c>
      <c r="B73" s="168" t="s">
        <v>195</v>
      </c>
      <c r="C73" s="169" t="s">
        <v>196</v>
      </c>
      <c r="D73" s="170" t="s">
        <v>75</v>
      </c>
      <c r="E73" s="171">
        <v>3</v>
      </c>
      <c r="F73" s="171"/>
      <c r="G73" s="172">
        <f t="shared" si="16"/>
        <v>0</v>
      </c>
      <c r="H73" s="173">
        <v>0</v>
      </c>
      <c r="I73" s="174">
        <f t="shared" si="17"/>
        <v>0</v>
      </c>
      <c r="J73" s="173">
        <v>0</v>
      </c>
      <c r="K73" s="174">
        <f t="shared" si="18"/>
        <v>0</v>
      </c>
      <c r="O73" s="166">
        <v>2</v>
      </c>
      <c r="AA73" s="140">
        <v>1</v>
      </c>
      <c r="AB73" s="140">
        <v>7</v>
      </c>
      <c r="AC73" s="140">
        <v>7</v>
      </c>
      <c r="AZ73" s="140">
        <v>2</v>
      </c>
      <c r="BA73" s="140">
        <f t="shared" si="19"/>
        <v>0</v>
      </c>
      <c r="BB73" s="140">
        <f t="shared" si="20"/>
        <v>0</v>
      </c>
      <c r="BC73" s="140">
        <f t="shared" si="21"/>
        <v>0</v>
      </c>
      <c r="BD73" s="140">
        <f t="shared" si="22"/>
        <v>0</v>
      </c>
      <c r="BE73" s="140">
        <f t="shared" si="23"/>
        <v>0</v>
      </c>
      <c r="CA73" s="166">
        <v>1</v>
      </c>
      <c r="CB73" s="166">
        <v>7</v>
      </c>
    </row>
    <row r="74" spans="1:80" x14ac:dyDescent="0.25">
      <c r="A74" s="167">
        <v>44</v>
      </c>
      <c r="B74" s="168" t="s">
        <v>197</v>
      </c>
      <c r="C74" s="169" t="s">
        <v>198</v>
      </c>
      <c r="D74" s="170" t="s">
        <v>75</v>
      </c>
      <c r="E74" s="171">
        <v>3</v>
      </c>
      <c r="F74" s="171"/>
      <c r="G74" s="172">
        <f t="shared" si="16"/>
        <v>0</v>
      </c>
      <c r="H74" s="173">
        <v>0</v>
      </c>
      <c r="I74" s="174">
        <f t="shared" si="17"/>
        <v>0</v>
      </c>
      <c r="J74" s="173">
        <v>0</v>
      </c>
      <c r="K74" s="174">
        <f t="shared" si="18"/>
        <v>0</v>
      </c>
      <c r="O74" s="166">
        <v>2</v>
      </c>
      <c r="AA74" s="140">
        <v>1</v>
      </c>
      <c r="AB74" s="140">
        <v>7</v>
      </c>
      <c r="AC74" s="140">
        <v>7</v>
      </c>
      <c r="AZ74" s="140">
        <v>2</v>
      </c>
      <c r="BA74" s="140">
        <f t="shared" si="19"/>
        <v>0</v>
      </c>
      <c r="BB74" s="140">
        <f t="shared" si="20"/>
        <v>0</v>
      </c>
      <c r="BC74" s="140">
        <f t="shared" si="21"/>
        <v>0</v>
      </c>
      <c r="BD74" s="140">
        <f t="shared" si="22"/>
        <v>0</v>
      </c>
      <c r="BE74" s="140">
        <f t="shared" si="23"/>
        <v>0</v>
      </c>
      <c r="CA74" s="166">
        <v>1</v>
      </c>
      <c r="CB74" s="166">
        <v>7</v>
      </c>
    </row>
    <row r="75" spans="1:80" x14ac:dyDescent="0.25">
      <c r="A75" s="167">
        <v>45</v>
      </c>
      <c r="B75" s="168" t="s">
        <v>199</v>
      </c>
      <c r="C75" s="169" t="s">
        <v>200</v>
      </c>
      <c r="D75" s="170" t="s">
        <v>126</v>
      </c>
      <c r="E75" s="171">
        <v>1.0285599999999999</v>
      </c>
      <c r="F75" s="171"/>
      <c r="G75" s="172">
        <f t="shared" si="16"/>
        <v>0</v>
      </c>
      <c r="H75" s="173">
        <v>0</v>
      </c>
      <c r="I75" s="174">
        <f t="shared" si="17"/>
        <v>0</v>
      </c>
      <c r="J75" s="173"/>
      <c r="K75" s="174">
        <f t="shared" si="18"/>
        <v>0</v>
      </c>
      <c r="O75" s="166">
        <v>2</v>
      </c>
      <c r="AA75" s="140">
        <v>7</v>
      </c>
      <c r="AB75" s="140">
        <v>1001</v>
      </c>
      <c r="AC75" s="140">
        <v>5</v>
      </c>
      <c r="AZ75" s="140">
        <v>2</v>
      </c>
      <c r="BA75" s="140">
        <f t="shared" si="19"/>
        <v>0</v>
      </c>
      <c r="BB75" s="140">
        <f t="shared" si="20"/>
        <v>0</v>
      </c>
      <c r="BC75" s="140">
        <f t="shared" si="21"/>
        <v>0</v>
      </c>
      <c r="BD75" s="140">
        <f t="shared" si="22"/>
        <v>0</v>
      </c>
      <c r="BE75" s="140">
        <f t="shared" si="23"/>
        <v>0</v>
      </c>
      <c r="CA75" s="166">
        <v>7</v>
      </c>
      <c r="CB75" s="166">
        <v>1001</v>
      </c>
    </row>
    <row r="76" spans="1:80" ht="13" x14ac:dyDescent="0.3">
      <c r="A76" s="180"/>
      <c r="B76" s="181" t="s">
        <v>76</v>
      </c>
      <c r="C76" s="182" t="s">
        <v>177</v>
      </c>
      <c r="D76" s="183"/>
      <c r="E76" s="184"/>
      <c r="F76" s="185"/>
      <c r="G76" s="186">
        <f>SUM(G64:G75)</f>
        <v>0</v>
      </c>
      <c r="H76" s="187"/>
      <c r="I76" s="188">
        <f>SUM(I64:I75)</f>
        <v>1.0285599999999999</v>
      </c>
      <c r="J76" s="187"/>
      <c r="K76" s="188">
        <f>SUM(K64:K75)</f>
        <v>-3.0851600000000001</v>
      </c>
      <c r="O76" s="166">
        <v>4</v>
      </c>
      <c r="BA76" s="189">
        <f>SUM(BA64:BA75)</f>
        <v>0</v>
      </c>
      <c r="BB76" s="189">
        <f>SUM(BB64:BB75)</f>
        <v>0</v>
      </c>
      <c r="BC76" s="189">
        <f>SUM(BC64:BC75)</f>
        <v>0</v>
      </c>
      <c r="BD76" s="189">
        <f>SUM(BD64:BD75)</f>
        <v>0</v>
      </c>
      <c r="BE76" s="189">
        <f>SUM(BE64:BE75)</f>
        <v>0</v>
      </c>
    </row>
    <row r="77" spans="1:80" ht="13" x14ac:dyDescent="0.3">
      <c r="A77" s="156" t="s">
        <v>74</v>
      </c>
      <c r="B77" s="157" t="s">
        <v>201</v>
      </c>
      <c r="C77" s="158" t="s">
        <v>202</v>
      </c>
      <c r="D77" s="159"/>
      <c r="E77" s="160"/>
      <c r="F77" s="160"/>
      <c r="G77" s="161"/>
      <c r="H77" s="162"/>
      <c r="I77" s="163"/>
      <c r="J77" s="164"/>
      <c r="K77" s="165"/>
      <c r="O77" s="166">
        <v>1</v>
      </c>
    </row>
    <row r="78" spans="1:80" x14ac:dyDescent="0.25">
      <c r="A78" s="167">
        <v>46</v>
      </c>
      <c r="B78" s="168" t="s">
        <v>204</v>
      </c>
      <c r="C78" s="169" t="s">
        <v>205</v>
      </c>
      <c r="D78" s="170" t="s">
        <v>169</v>
      </c>
      <c r="E78" s="171">
        <v>1</v>
      </c>
      <c r="F78" s="171"/>
      <c r="G78" s="172">
        <f t="shared" ref="G78:G86" si="24">E78*F78</f>
        <v>0</v>
      </c>
      <c r="H78" s="173">
        <v>0</v>
      </c>
      <c r="I78" s="174">
        <f t="shared" ref="I78:I86" si="25">E78*H78</f>
        <v>0</v>
      </c>
      <c r="J78" s="173">
        <v>0</v>
      </c>
      <c r="K78" s="174">
        <f t="shared" ref="K78:K86" si="26">E78*J78</f>
        <v>0</v>
      </c>
      <c r="O78" s="166">
        <v>2</v>
      </c>
      <c r="AA78" s="140">
        <v>1</v>
      </c>
      <c r="AB78" s="140">
        <v>7</v>
      </c>
      <c r="AC78" s="140">
        <v>7</v>
      </c>
      <c r="AZ78" s="140">
        <v>2</v>
      </c>
      <c r="BA78" s="140">
        <f t="shared" ref="BA78:BA86" si="27">IF(AZ78=1,G78,0)</f>
        <v>0</v>
      </c>
      <c r="BB78" s="140">
        <f t="shared" ref="BB78:BB86" si="28">IF(AZ78=2,G78,0)</f>
        <v>0</v>
      </c>
      <c r="BC78" s="140">
        <f t="shared" ref="BC78:BC86" si="29">IF(AZ78=3,G78,0)</f>
        <v>0</v>
      </c>
      <c r="BD78" s="140">
        <f t="shared" ref="BD78:BD86" si="30">IF(AZ78=4,G78,0)</f>
        <v>0</v>
      </c>
      <c r="BE78" s="140">
        <f t="shared" ref="BE78:BE86" si="31">IF(AZ78=5,G78,0)</f>
        <v>0</v>
      </c>
      <c r="CA78" s="166">
        <v>1</v>
      </c>
      <c r="CB78" s="166">
        <v>7</v>
      </c>
    </row>
    <row r="79" spans="1:80" x14ac:dyDescent="0.25">
      <c r="A79" s="167">
        <v>47</v>
      </c>
      <c r="B79" s="168" t="s">
        <v>206</v>
      </c>
      <c r="C79" s="169" t="s">
        <v>207</v>
      </c>
      <c r="D79" s="170" t="s">
        <v>75</v>
      </c>
      <c r="E79" s="171">
        <v>1</v>
      </c>
      <c r="F79" s="171"/>
      <c r="G79" s="172">
        <f t="shared" si="24"/>
        <v>0</v>
      </c>
      <c r="H79" s="173">
        <v>0</v>
      </c>
      <c r="I79" s="174">
        <f t="shared" si="25"/>
        <v>0</v>
      </c>
      <c r="J79" s="173">
        <v>0</v>
      </c>
      <c r="K79" s="174">
        <f t="shared" si="26"/>
        <v>0</v>
      </c>
      <c r="O79" s="166">
        <v>2</v>
      </c>
      <c r="AA79" s="140">
        <v>1</v>
      </c>
      <c r="AB79" s="140">
        <v>0</v>
      </c>
      <c r="AC79" s="140">
        <v>0</v>
      </c>
      <c r="AZ79" s="140">
        <v>2</v>
      </c>
      <c r="BA79" s="140">
        <f t="shared" si="27"/>
        <v>0</v>
      </c>
      <c r="BB79" s="140">
        <f t="shared" si="28"/>
        <v>0</v>
      </c>
      <c r="BC79" s="140">
        <f t="shared" si="29"/>
        <v>0</v>
      </c>
      <c r="BD79" s="140">
        <f t="shared" si="30"/>
        <v>0</v>
      </c>
      <c r="BE79" s="140">
        <f t="shared" si="31"/>
        <v>0</v>
      </c>
      <c r="CA79" s="166">
        <v>1</v>
      </c>
      <c r="CB79" s="166">
        <v>0</v>
      </c>
    </row>
    <row r="80" spans="1:80" ht="20" x14ac:dyDescent="0.25">
      <c r="A80" s="167">
        <v>48</v>
      </c>
      <c r="B80" s="168" t="s">
        <v>208</v>
      </c>
      <c r="C80" s="169" t="s">
        <v>209</v>
      </c>
      <c r="D80" s="170" t="s">
        <v>75</v>
      </c>
      <c r="E80" s="171">
        <v>4</v>
      </c>
      <c r="F80" s="171"/>
      <c r="G80" s="172">
        <f t="shared" si="24"/>
        <v>0</v>
      </c>
      <c r="H80" s="173">
        <v>0</v>
      </c>
      <c r="I80" s="174">
        <f t="shared" si="25"/>
        <v>0</v>
      </c>
      <c r="J80" s="173">
        <v>0</v>
      </c>
      <c r="K80" s="174">
        <f t="shared" si="26"/>
        <v>0</v>
      </c>
      <c r="O80" s="166">
        <v>2</v>
      </c>
      <c r="AA80" s="140">
        <v>1</v>
      </c>
      <c r="AB80" s="140">
        <v>0</v>
      </c>
      <c r="AC80" s="140">
        <v>0</v>
      </c>
      <c r="AZ80" s="140">
        <v>2</v>
      </c>
      <c r="BA80" s="140">
        <f t="shared" si="27"/>
        <v>0</v>
      </c>
      <c r="BB80" s="140">
        <f t="shared" si="28"/>
        <v>0</v>
      </c>
      <c r="BC80" s="140">
        <f t="shared" si="29"/>
        <v>0</v>
      </c>
      <c r="BD80" s="140">
        <f t="shared" si="30"/>
        <v>0</v>
      </c>
      <c r="BE80" s="140">
        <f t="shared" si="31"/>
        <v>0</v>
      </c>
      <c r="CA80" s="166">
        <v>1</v>
      </c>
      <c r="CB80" s="166">
        <v>0</v>
      </c>
    </row>
    <row r="81" spans="1:80" ht="20" x14ac:dyDescent="0.25">
      <c r="A81" s="167">
        <v>49</v>
      </c>
      <c r="B81" s="168" t="s">
        <v>210</v>
      </c>
      <c r="C81" s="169" t="s">
        <v>211</v>
      </c>
      <c r="D81" s="170" t="s">
        <v>75</v>
      </c>
      <c r="E81" s="171">
        <v>1</v>
      </c>
      <c r="F81" s="171"/>
      <c r="G81" s="172">
        <f t="shared" si="24"/>
        <v>0</v>
      </c>
      <c r="H81" s="173">
        <v>0</v>
      </c>
      <c r="I81" s="174">
        <f t="shared" si="25"/>
        <v>0</v>
      </c>
      <c r="J81" s="173">
        <v>0</v>
      </c>
      <c r="K81" s="174">
        <f t="shared" si="26"/>
        <v>0</v>
      </c>
      <c r="O81" s="166">
        <v>2</v>
      </c>
      <c r="AA81" s="140">
        <v>1</v>
      </c>
      <c r="AB81" s="140">
        <v>0</v>
      </c>
      <c r="AC81" s="140">
        <v>0</v>
      </c>
      <c r="AZ81" s="140">
        <v>2</v>
      </c>
      <c r="BA81" s="140">
        <f t="shared" si="27"/>
        <v>0</v>
      </c>
      <c r="BB81" s="140">
        <f t="shared" si="28"/>
        <v>0</v>
      </c>
      <c r="BC81" s="140">
        <f t="shared" si="29"/>
        <v>0</v>
      </c>
      <c r="BD81" s="140">
        <f t="shared" si="30"/>
        <v>0</v>
      </c>
      <c r="BE81" s="140">
        <f t="shared" si="31"/>
        <v>0</v>
      </c>
      <c r="CA81" s="166">
        <v>1</v>
      </c>
      <c r="CB81" s="166">
        <v>0</v>
      </c>
    </row>
    <row r="82" spans="1:80" x14ac:dyDescent="0.25">
      <c r="A82" s="167">
        <v>50</v>
      </c>
      <c r="B82" s="168" t="s">
        <v>212</v>
      </c>
      <c r="C82" s="169" t="s">
        <v>213</v>
      </c>
      <c r="D82" s="170" t="s">
        <v>75</v>
      </c>
      <c r="E82" s="171">
        <v>1</v>
      </c>
      <c r="F82" s="171"/>
      <c r="G82" s="172">
        <f t="shared" si="24"/>
        <v>0</v>
      </c>
      <c r="H82" s="173">
        <v>0</v>
      </c>
      <c r="I82" s="174">
        <f t="shared" si="25"/>
        <v>0</v>
      </c>
      <c r="J82" s="173">
        <v>0</v>
      </c>
      <c r="K82" s="174">
        <f t="shared" si="26"/>
        <v>0</v>
      </c>
      <c r="O82" s="166">
        <v>2</v>
      </c>
      <c r="AA82" s="140">
        <v>1</v>
      </c>
      <c r="AB82" s="140">
        <v>0</v>
      </c>
      <c r="AC82" s="140">
        <v>0</v>
      </c>
      <c r="AZ82" s="140">
        <v>2</v>
      </c>
      <c r="BA82" s="140">
        <f t="shared" si="27"/>
        <v>0</v>
      </c>
      <c r="BB82" s="140">
        <f t="shared" si="28"/>
        <v>0</v>
      </c>
      <c r="BC82" s="140">
        <f t="shared" si="29"/>
        <v>0</v>
      </c>
      <c r="BD82" s="140">
        <f t="shared" si="30"/>
        <v>0</v>
      </c>
      <c r="BE82" s="140">
        <f t="shared" si="31"/>
        <v>0</v>
      </c>
      <c r="CA82" s="166">
        <v>1</v>
      </c>
      <c r="CB82" s="166">
        <v>0</v>
      </c>
    </row>
    <row r="83" spans="1:80" x14ac:dyDescent="0.25">
      <c r="A83" s="167">
        <v>51</v>
      </c>
      <c r="B83" s="168" t="s">
        <v>214</v>
      </c>
      <c r="C83" s="169" t="s">
        <v>215</v>
      </c>
      <c r="D83" s="170" t="s">
        <v>75</v>
      </c>
      <c r="E83" s="171">
        <v>1</v>
      </c>
      <c r="F83" s="171"/>
      <c r="G83" s="172">
        <f t="shared" si="24"/>
        <v>0</v>
      </c>
      <c r="H83" s="173">
        <v>0</v>
      </c>
      <c r="I83" s="174">
        <f t="shared" si="25"/>
        <v>0</v>
      </c>
      <c r="J83" s="173">
        <v>0</v>
      </c>
      <c r="K83" s="174">
        <f t="shared" si="26"/>
        <v>0</v>
      </c>
      <c r="O83" s="166">
        <v>2</v>
      </c>
      <c r="AA83" s="140">
        <v>1</v>
      </c>
      <c r="AB83" s="140">
        <v>0</v>
      </c>
      <c r="AC83" s="140">
        <v>0</v>
      </c>
      <c r="AZ83" s="140">
        <v>2</v>
      </c>
      <c r="BA83" s="140">
        <f t="shared" si="27"/>
        <v>0</v>
      </c>
      <c r="BB83" s="140">
        <f t="shared" si="28"/>
        <v>0</v>
      </c>
      <c r="BC83" s="140">
        <f t="shared" si="29"/>
        <v>0</v>
      </c>
      <c r="BD83" s="140">
        <f t="shared" si="30"/>
        <v>0</v>
      </c>
      <c r="BE83" s="140">
        <f t="shared" si="31"/>
        <v>0</v>
      </c>
      <c r="CA83" s="166">
        <v>1</v>
      </c>
      <c r="CB83" s="166">
        <v>0</v>
      </c>
    </row>
    <row r="84" spans="1:80" x14ac:dyDescent="0.25">
      <c r="A84" s="167">
        <v>52</v>
      </c>
      <c r="B84" s="168" t="s">
        <v>216</v>
      </c>
      <c r="C84" s="169" t="s">
        <v>217</v>
      </c>
      <c r="D84" s="170" t="s">
        <v>75</v>
      </c>
      <c r="E84" s="171">
        <v>1</v>
      </c>
      <c r="F84" s="171"/>
      <c r="G84" s="172">
        <f t="shared" si="24"/>
        <v>0</v>
      </c>
      <c r="H84" s="173">
        <v>0</v>
      </c>
      <c r="I84" s="174">
        <f t="shared" si="25"/>
        <v>0</v>
      </c>
      <c r="J84" s="173">
        <v>0</v>
      </c>
      <c r="K84" s="174">
        <f t="shared" si="26"/>
        <v>0</v>
      </c>
      <c r="O84" s="166">
        <v>2</v>
      </c>
      <c r="AA84" s="140">
        <v>1</v>
      </c>
      <c r="AB84" s="140">
        <v>0</v>
      </c>
      <c r="AC84" s="140">
        <v>0</v>
      </c>
      <c r="AZ84" s="140">
        <v>2</v>
      </c>
      <c r="BA84" s="140">
        <f t="shared" si="27"/>
        <v>0</v>
      </c>
      <c r="BB84" s="140">
        <f t="shared" si="28"/>
        <v>0</v>
      </c>
      <c r="BC84" s="140">
        <f t="shared" si="29"/>
        <v>0</v>
      </c>
      <c r="BD84" s="140">
        <f t="shared" si="30"/>
        <v>0</v>
      </c>
      <c r="BE84" s="140">
        <f t="shared" si="31"/>
        <v>0</v>
      </c>
      <c r="CA84" s="166">
        <v>1</v>
      </c>
      <c r="CB84" s="166">
        <v>0</v>
      </c>
    </row>
    <row r="85" spans="1:80" x14ac:dyDescent="0.25">
      <c r="A85" s="167">
        <v>53</v>
      </c>
      <c r="B85" s="168" t="s">
        <v>218</v>
      </c>
      <c r="C85" s="169" t="s">
        <v>219</v>
      </c>
      <c r="D85" s="170" t="s">
        <v>75</v>
      </c>
      <c r="E85" s="171">
        <v>1</v>
      </c>
      <c r="F85" s="171"/>
      <c r="G85" s="172">
        <f t="shared" si="24"/>
        <v>0</v>
      </c>
      <c r="H85" s="173">
        <v>0</v>
      </c>
      <c r="I85" s="174">
        <f t="shared" si="25"/>
        <v>0</v>
      </c>
      <c r="J85" s="173">
        <v>0</v>
      </c>
      <c r="K85" s="174">
        <f t="shared" si="26"/>
        <v>0</v>
      </c>
      <c r="O85" s="166">
        <v>2</v>
      </c>
      <c r="AA85" s="140">
        <v>1</v>
      </c>
      <c r="AB85" s="140">
        <v>0</v>
      </c>
      <c r="AC85" s="140">
        <v>0</v>
      </c>
      <c r="AZ85" s="140">
        <v>2</v>
      </c>
      <c r="BA85" s="140">
        <f t="shared" si="27"/>
        <v>0</v>
      </c>
      <c r="BB85" s="140">
        <f t="shared" si="28"/>
        <v>0</v>
      </c>
      <c r="BC85" s="140">
        <f t="shared" si="29"/>
        <v>0</v>
      </c>
      <c r="BD85" s="140">
        <f t="shared" si="30"/>
        <v>0</v>
      </c>
      <c r="BE85" s="140">
        <f t="shared" si="31"/>
        <v>0</v>
      </c>
      <c r="CA85" s="166">
        <v>1</v>
      </c>
      <c r="CB85" s="166">
        <v>0</v>
      </c>
    </row>
    <row r="86" spans="1:80" ht="20" x14ac:dyDescent="0.25">
      <c r="A86" s="167">
        <v>54</v>
      </c>
      <c r="B86" s="168" t="s">
        <v>220</v>
      </c>
      <c r="C86" s="169" t="s">
        <v>221</v>
      </c>
      <c r="D86" s="170" t="s">
        <v>107</v>
      </c>
      <c r="E86" s="171">
        <v>1</v>
      </c>
      <c r="F86" s="171"/>
      <c r="G86" s="172">
        <f t="shared" si="24"/>
        <v>0</v>
      </c>
      <c r="H86" s="173">
        <v>0</v>
      </c>
      <c r="I86" s="174">
        <f t="shared" si="25"/>
        <v>0</v>
      </c>
      <c r="J86" s="173">
        <v>0</v>
      </c>
      <c r="K86" s="174">
        <f t="shared" si="26"/>
        <v>0</v>
      </c>
      <c r="O86" s="166">
        <v>2</v>
      </c>
      <c r="AA86" s="140">
        <v>1</v>
      </c>
      <c r="AB86" s="140">
        <v>0</v>
      </c>
      <c r="AC86" s="140">
        <v>0</v>
      </c>
      <c r="AZ86" s="140">
        <v>2</v>
      </c>
      <c r="BA86" s="140">
        <f t="shared" si="27"/>
        <v>0</v>
      </c>
      <c r="BB86" s="140">
        <f t="shared" si="28"/>
        <v>0</v>
      </c>
      <c r="BC86" s="140">
        <f t="shared" si="29"/>
        <v>0</v>
      </c>
      <c r="BD86" s="140">
        <f t="shared" si="30"/>
        <v>0</v>
      </c>
      <c r="BE86" s="140">
        <f t="shared" si="31"/>
        <v>0</v>
      </c>
      <c r="CA86" s="166">
        <v>1</v>
      </c>
      <c r="CB86" s="166">
        <v>0</v>
      </c>
    </row>
    <row r="87" spans="1:80" x14ac:dyDescent="0.25">
      <c r="A87" s="175"/>
      <c r="B87" s="176"/>
      <c r="C87" s="225" t="s">
        <v>222</v>
      </c>
      <c r="D87" s="226"/>
      <c r="E87" s="226"/>
      <c r="F87" s="226"/>
      <c r="G87" s="227"/>
      <c r="I87" s="177"/>
      <c r="K87" s="177"/>
      <c r="L87" s="178" t="s">
        <v>222</v>
      </c>
      <c r="O87" s="166">
        <v>3</v>
      </c>
    </row>
    <row r="88" spans="1:80" x14ac:dyDescent="0.25">
      <c r="A88" s="167">
        <v>55</v>
      </c>
      <c r="B88" s="168" t="s">
        <v>223</v>
      </c>
      <c r="C88" s="169" t="s">
        <v>224</v>
      </c>
      <c r="D88" s="170" t="s">
        <v>107</v>
      </c>
      <c r="E88" s="171">
        <v>1</v>
      </c>
      <c r="F88" s="171"/>
      <c r="G88" s="172">
        <f>E88*F88</f>
        <v>0</v>
      </c>
      <c r="H88" s="173">
        <v>0</v>
      </c>
      <c r="I88" s="174">
        <f>E88*H88</f>
        <v>0</v>
      </c>
      <c r="J88" s="173">
        <v>0</v>
      </c>
      <c r="K88" s="174">
        <f>E88*J88</f>
        <v>0</v>
      </c>
      <c r="O88" s="166">
        <v>2</v>
      </c>
      <c r="AA88" s="140">
        <v>1</v>
      </c>
      <c r="AB88" s="140">
        <v>0</v>
      </c>
      <c r="AC88" s="140">
        <v>0</v>
      </c>
      <c r="AZ88" s="140">
        <v>2</v>
      </c>
      <c r="BA88" s="140">
        <f>IF(AZ88=1,G88,0)</f>
        <v>0</v>
      </c>
      <c r="BB88" s="140">
        <f>IF(AZ88=2,G88,0)</f>
        <v>0</v>
      </c>
      <c r="BC88" s="140">
        <f>IF(AZ88=3,G88,0)</f>
        <v>0</v>
      </c>
      <c r="BD88" s="140">
        <f>IF(AZ88=4,G88,0)</f>
        <v>0</v>
      </c>
      <c r="BE88" s="140">
        <f>IF(AZ88=5,G88,0)</f>
        <v>0</v>
      </c>
      <c r="CA88" s="166">
        <v>1</v>
      </c>
      <c r="CB88" s="166">
        <v>0</v>
      </c>
    </row>
    <row r="89" spans="1:80" x14ac:dyDescent="0.25">
      <c r="A89" s="175"/>
      <c r="B89" s="176"/>
      <c r="C89" s="225" t="s">
        <v>222</v>
      </c>
      <c r="D89" s="226"/>
      <c r="E89" s="226"/>
      <c r="F89" s="226"/>
      <c r="G89" s="227"/>
      <c r="I89" s="177"/>
      <c r="K89" s="177"/>
      <c r="L89" s="178" t="s">
        <v>222</v>
      </c>
      <c r="O89" s="166">
        <v>3</v>
      </c>
    </row>
    <row r="90" spans="1:80" x14ac:dyDescent="0.25">
      <c r="A90" s="167">
        <v>56</v>
      </c>
      <c r="B90" s="168" t="s">
        <v>225</v>
      </c>
      <c r="C90" s="169" t="s">
        <v>226</v>
      </c>
      <c r="D90" s="170" t="s">
        <v>151</v>
      </c>
      <c r="E90" s="171">
        <v>4</v>
      </c>
      <c r="F90" s="171"/>
      <c r="G90" s="172">
        <f>E90*F90</f>
        <v>0</v>
      </c>
      <c r="H90" s="173">
        <v>0</v>
      </c>
      <c r="I90" s="174">
        <f>E90*H90</f>
        <v>0</v>
      </c>
      <c r="J90" s="173">
        <v>0</v>
      </c>
      <c r="K90" s="174">
        <f>E90*J90</f>
        <v>0</v>
      </c>
      <c r="O90" s="166">
        <v>2</v>
      </c>
      <c r="AA90" s="140">
        <v>1</v>
      </c>
      <c r="AB90" s="140">
        <v>0</v>
      </c>
      <c r="AC90" s="140">
        <v>0</v>
      </c>
      <c r="AZ90" s="140">
        <v>2</v>
      </c>
      <c r="BA90" s="140">
        <f>IF(AZ90=1,G90,0)</f>
        <v>0</v>
      </c>
      <c r="BB90" s="140">
        <f>IF(AZ90=2,G90,0)</f>
        <v>0</v>
      </c>
      <c r="BC90" s="140">
        <f>IF(AZ90=3,G90,0)</f>
        <v>0</v>
      </c>
      <c r="BD90" s="140">
        <f>IF(AZ90=4,G90,0)</f>
        <v>0</v>
      </c>
      <c r="BE90" s="140">
        <f>IF(AZ90=5,G90,0)</f>
        <v>0</v>
      </c>
      <c r="CA90" s="166">
        <v>1</v>
      </c>
      <c r="CB90" s="166">
        <v>0</v>
      </c>
    </row>
    <row r="91" spans="1:80" x14ac:dyDescent="0.25">
      <c r="A91" s="175"/>
      <c r="B91" s="176"/>
      <c r="C91" s="225" t="s">
        <v>222</v>
      </c>
      <c r="D91" s="226"/>
      <c r="E91" s="226"/>
      <c r="F91" s="226"/>
      <c r="G91" s="227"/>
      <c r="I91" s="177"/>
      <c r="K91" s="177"/>
      <c r="L91" s="178" t="s">
        <v>222</v>
      </c>
      <c r="O91" s="166">
        <v>3</v>
      </c>
    </row>
    <row r="92" spans="1:80" x14ac:dyDescent="0.25">
      <c r="A92" s="167">
        <v>57</v>
      </c>
      <c r="B92" s="168" t="s">
        <v>227</v>
      </c>
      <c r="C92" s="169" t="s">
        <v>228</v>
      </c>
      <c r="D92" s="170" t="s">
        <v>75</v>
      </c>
      <c r="E92" s="171">
        <v>1</v>
      </c>
      <c r="F92" s="171"/>
      <c r="G92" s="172">
        <f>E92*F92</f>
        <v>0</v>
      </c>
      <c r="H92" s="173">
        <v>0</v>
      </c>
      <c r="I92" s="174">
        <f>E92*H92</f>
        <v>0</v>
      </c>
      <c r="J92" s="173">
        <v>0</v>
      </c>
      <c r="K92" s="174">
        <f>E92*J92</f>
        <v>0</v>
      </c>
      <c r="O92" s="166">
        <v>2</v>
      </c>
      <c r="AA92" s="140">
        <v>1</v>
      </c>
      <c r="AB92" s="140">
        <v>7</v>
      </c>
      <c r="AC92" s="140">
        <v>7</v>
      </c>
      <c r="AZ92" s="140">
        <v>2</v>
      </c>
      <c r="BA92" s="140">
        <f>IF(AZ92=1,G92,0)</f>
        <v>0</v>
      </c>
      <c r="BB92" s="140">
        <f>IF(AZ92=2,G92,0)</f>
        <v>0</v>
      </c>
      <c r="BC92" s="140">
        <f>IF(AZ92=3,G92,0)</f>
        <v>0</v>
      </c>
      <c r="BD92" s="140">
        <f>IF(AZ92=4,G92,0)</f>
        <v>0</v>
      </c>
      <c r="BE92" s="140">
        <f>IF(AZ92=5,G92,0)</f>
        <v>0</v>
      </c>
      <c r="CA92" s="166">
        <v>1</v>
      </c>
      <c r="CB92" s="166">
        <v>7</v>
      </c>
    </row>
    <row r="93" spans="1:80" ht="20" x14ac:dyDescent="0.25">
      <c r="A93" s="167">
        <v>58</v>
      </c>
      <c r="B93" s="168" t="s">
        <v>229</v>
      </c>
      <c r="C93" s="169" t="s">
        <v>230</v>
      </c>
      <c r="D93" s="170" t="s">
        <v>151</v>
      </c>
      <c r="E93" s="171">
        <v>1</v>
      </c>
      <c r="F93" s="171"/>
      <c r="G93" s="172">
        <f>E93*F93</f>
        <v>0</v>
      </c>
      <c r="H93" s="173">
        <v>0</v>
      </c>
      <c r="I93" s="174">
        <f>E93*H93</f>
        <v>0</v>
      </c>
      <c r="J93" s="173">
        <v>0</v>
      </c>
      <c r="K93" s="174">
        <f>E93*J93</f>
        <v>0</v>
      </c>
      <c r="O93" s="166">
        <v>2</v>
      </c>
      <c r="AA93" s="140">
        <v>1</v>
      </c>
      <c r="AB93" s="140">
        <v>0</v>
      </c>
      <c r="AC93" s="140">
        <v>0</v>
      </c>
      <c r="AZ93" s="140">
        <v>2</v>
      </c>
      <c r="BA93" s="140">
        <f>IF(AZ93=1,G93,0)</f>
        <v>0</v>
      </c>
      <c r="BB93" s="140">
        <f>IF(AZ93=2,G93,0)</f>
        <v>0</v>
      </c>
      <c r="BC93" s="140">
        <f>IF(AZ93=3,G93,0)</f>
        <v>0</v>
      </c>
      <c r="BD93" s="140">
        <f>IF(AZ93=4,G93,0)</f>
        <v>0</v>
      </c>
      <c r="BE93" s="140">
        <f>IF(AZ93=5,G93,0)</f>
        <v>0</v>
      </c>
      <c r="CA93" s="166">
        <v>1</v>
      </c>
      <c r="CB93" s="166">
        <v>0</v>
      </c>
    </row>
    <row r="94" spans="1:80" x14ac:dyDescent="0.25">
      <c r="A94" s="175"/>
      <c r="B94" s="176"/>
      <c r="C94" s="225" t="s">
        <v>231</v>
      </c>
      <c r="D94" s="226"/>
      <c r="E94" s="226"/>
      <c r="F94" s="226"/>
      <c r="G94" s="227"/>
      <c r="I94" s="177"/>
      <c r="K94" s="177"/>
      <c r="L94" s="178" t="s">
        <v>231</v>
      </c>
      <c r="O94" s="166">
        <v>3</v>
      </c>
    </row>
    <row r="95" spans="1:80" x14ac:dyDescent="0.25">
      <c r="A95" s="167">
        <v>59</v>
      </c>
      <c r="B95" s="168" t="s">
        <v>232</v>
      </c>
      <c r="C95" s="169" t="s">
        <v>233</v>
      </c>
      <c r="D95" s="170" t="s">
        <v>169</v>
      </c>
      <c r="E95" s="171">
        <v>1</v>
      </c>
      <c r="F95" s="171"/>
      <c r="G95" s="172">
        <f t="shared" ref="G95:G101" si="32">E95*F95</f>
        <v>0</v>
      </c>
      <c r="H95" s="173">
        <v>0</v>
      </c>
      <c r="I95" s="174">
        <f t="shared" ref="I95:I101" si="33">E95*H95</f>
        <v>0</v>
      </c>
      <c r="J95" s="173">
        <v>0</v>
      </c>
      <c r="K95" s="174">
        <f t="shared" ref="K95:K101" si="34">E95*J95</f>
        <v>0</v>
      </c>
      <c r="O95" s="166">
        <v>2</v>
      </c>
      <c r="AA95" s="140">
        <v>1</v>
      </c>
      <c r="AB95" s="140">
        <v>7</v>
      </c>
      <c r="AC95" s="140">
        <v>7</v>
      </c>
      <c r="AZ95" s="140">
        <v>2</v>
      </c>
      <c r="BA95" s="140">
        <f t="shared" ref="BA95:BA101" si="35">IF(AZ95=1,G95,0)</f>
        <v>0</v>
      </c>
      <c r="BB95" s="140">
        <f t="shared" ref="BB95:BB101" si="36">IF(AZ95=2,G95,0)</f>
        <v>0</v>
      </c>
      <c r="BC95" s="140">
        <f t="shared" ref="BC95:BC101" si="37">IF(AZ95=3,G95,0)</f>
        <v>0</v>
      </c>
      <c r="BD95" s="140">
        <f t="shared" ref="BD95:BD101" si="38">IF(AZ95=4,G95,0)</f>
        <v>0</v>
      </c>
      <c r="BE95" s="140">
        <f t="shared" ref="BE95:BE101" si="39">IF(AZ95=5,G95,0)</f>
        <v>0</v>
      </c>
      <c r="CA95" s="166">
        <v>1</v>
      </c>
      <c r="CB95" s="166">
        <v>7</v>
      </c>
    </row>
    <row r="96" spans="1:80" x14ac:dyDescent="0.25">
      <c r="A96" s="167">
        <v>60</v>
      </c>
      <c r="B96" s="168" t="s">
        <v>234</v>
      </c>
      <c r="C96" s="169" t="s">
        <v>235</v>
      </c>
      <c r="D96" s="170" t="s">
        <v>75</v>
      </c>
      <c r="E96" s="171">
        <v>2</v>
      </c>
      <c r="F96" s="171"/>
      <c r="G96" s="172">
        <f t="shared" si="32"/>
        <v>0</v>
      </c>
      <c r="H96" s="173">
        <v>0</v>
      </c>
      <c r="I96" s="174">
        <f t="shared" si="33"/>
        <v>0</v>
      </c>
      <c r="J96" s="173">
        <v>0</v>
      </c>
      <c r="K96" s="174">
        <f t="shared" si="34"/>
        <v>0</v>
      </c>
      <c r="O96" s="166">
        <v>2</v>
      </c>
      <c r="AA96" s="140">
        <v>1</v>
      </c>
      <c r="AB96" s="140">
        <v>0</v>
      </c>
      <c r="AC96" s="140">
        <v>0</v>
      </c>
      <c r="AZ96" s="140">
        <v>2</v>
      </c>
      <c r="BA96" s="140">
        <f t="shared" si="35"/>
        <v>0</v>
      </c>
      <c r="BB96" s="140">
        <f t="shared" si="36"/>
        <v>0</v>
      </c>
      <c r="BC96" s="140">
        <f t="shared" si="37"/>
        <v>0</v>
      </c>
      <c r="BD96" s="140">
        <f t="shared" si="38"/>
        <v>0</v>
      </c>
      <c r="BE96" s="140">
        <f t="shared" si="39"/>
        <v>0</v>
      </c>
      <c r="CA96" s="166">
        <v>1</v>
      </c>
      <c r="CB96" s="166">
        <v>0</v>
      </c>
    </row>
    <row r="97" spans="1:80" x14ac:dyDescent="0.25">
      <c r="A97" s="167">
        <v>61</v>
      </c>
      <c r="B97" s="168" t="s">
        <v>236</v>
      </c>
      <c r="C97" s="169" t="s">
        <v>237</v>
      </c>
      <c r="D97" s="170" t="s">
        <v>75</v>
      </c>
      <c r="E97" s="171">
        <v>5</v>
      </c>
      <c r="F97" s="171"/>
      <c r="G97" s="172">
        <f t="shared" si="32"/>
        <v>0</v>
      </c>
      <c r="H97" s="173">
        <v>0</v>
      </c>
      <c r="I97" s="174">
        <f t="shared" si="33"/>
        <v>0</v>
      </c>
      <c r="J97" s="173">
        <v>0</v>
      </c>
      <c r="K97" s="174">
        <f t="shared" si="34"/>
        <v>0</v>
      </c>
      <c r="O97" s="166">
        <v>2</v>
      </c>
      <c r="AA97" s="140">
        <v>1</v>
      </c>
      <c r="AB97" s="140">
        <v>0</v>
      </c>
      <c r="AC97" s="140">
        <v>0</v>
      </c>
      <c r="AZ97" s="140">
        <v>2</v>
      </c>
      <c r="BA97" s="140">
        <f t="shared" si="35"/>
        <v>0</v>
      </c>
      <c r="BB97" s="140">
        <f t="shared" si="36"/>
        <v>0</v>
      </c>
      <c r="BC97" s="140">
        <f t="shared" si="37"/>
        <v>0</v>
      </c>
      <c r="BD97" s="140">
        <f t="shared" si="38"/>
        <v>0</v>
      </c>
      <c r="BE97" s="140">
        <f t="shared" si="39"/>
        <v>0</v>
      </c>
      <c r="CA97" s="166">
        <v>1</v>
      </c>
      <c r="CB97" s="166">
        <v>0</v>
      </c>
    </row>
    <row r="98" spans="1:80" ht="20" x14ac:dyDescent="0.25">
      <c r="A98" s="167">
        <v>62</v>
      </c>
      <c r="B98" s="168" t="s">
        <v>238</v>
      </c>
      <c r="C98" s="169" t="s">
        <v>239</v>
      </c>
      <c r="D98" s="170" t="s">
        <v>75</v>
      </c>
      <c r="E98" s="171">
        <v>1</v>
      </c>
      <c r="F98" s="171"/>
      <c r="G98" s="172">
        <f t="shared" si="32"/>
        <v>0</v>
      </c>
      <c r="H98" s="173">
        <v>0</v>
      </c>
      <c r="I98" s="174">
        <f t="shared" si="33"/>
        <v>0</v>
      </c>
      <c r="J98" s="173">
        <v>0</v>
      </c>
      <c r="K98" s="174">
        <f t="shared" si="34"/>
        <v>0</v>
      </c>
      <c r="O98" s="166">
        <v>2</v>
      </c>
      <c r="AA98" s="140">
        <v>1</v>
      </c>
      <c r="AB98" s="140">
        <v>0</v>
      </c>
      <c r="AC98" s="140">
        <v>0</v>
      </c>
      <c r="AZ98" s="140">
        <v>2</v>
      </c>
      <c r="BA98" s="140">
        <f t="shared" si="35"/>
        <v>0</v>
      </c>
      <c r="BB98" s="140">
        <f t="shared" si="36"/>
        <v>0</v>
      </c>
      <c r="BC98" s="140">
        <f t="shared" si="37"/>
        <v>0</v>
      </c>
      <c r="BD98" s="140">
        <f t="shared" si="38"/>
        <v>0</v>
      </c>
      <c r="BE98" s="140">
        <f t="shared" si="39"/>
        <v>0</v>
      </c>
      <c r="CA98" s="166">
        <v>1</v>
      </c>
      <c r="CB98" s="166">
        <v>0</v>
      </c>
    </row>
    <row r="99" spans="1:80" x14ac:dyDescent="0.25">
      <c r="A99" s="167">
        <v>63</v>
      </c>
      <c r="B99" s="168" t="s">
        <v>240</v>
      </c>
      <c r="C99" s="169" t="s">
        <v>241</v>
      </c>
      <c r="D99" s="170" t="s">
        <v>75</v>
      </c>
      <c r="E99" s="171">
        <v>2</v>
      </c>
      <c r="F99" s="171"/>
      <c r="G99" s="172">
        <f t="shared" si="32"/>
        <v>0</v>
      </c>
      <c r="H99" s="173">
        <v>0</v>
      </c>
      <c r="I99" s="174">
        <f t="shared" si="33"/>
        <v>0</v>
      </c>
      <c r="J99" s="173">
        <v>0</v>
      </c>
      <c r="K99" s="174">
        <f t="shared" si="34"/>
        <v>0</v>
      </c>
      <c r="O99" s="166">
        <v>2</v>
      </c>
      <c r="AA99" s="140">
        <v>1</v>
      </c>
      <c r="AB99" s="140">
        <v>0</v>
      </c>
      <c r="AC99" s="140">
        <v>0</v>
      </c>
      <c r="AZ99" s="140">
        <v>2</v>
      </c>
      <c r="BA99" s="140">
        <f t="shared" si="35"/>
        <v>0</v>
      </c>
      <c r="BB99" s="140">
        <f t="shared" si="36"/>
        <v>0</v>
      </c>
      <c r="BC99" s="140">
        <f t="shared" si="37"/>
        <v>0</v>
      </c>
      <c r="BD99" s="140">
        <f t="shared" si="38"/>
        <v>0</v>
      </c>
      <c r="BE99" s="140">
        <f t="shared" si="39"/>
        <v>0</v>
      </c>
      <c r="CA99" s="166">
        <v>1</v>
      </c>
      <c r="CB99" s="166">
        <v>0</v>
      </c>
    </row>
    <row r="100" spans="1:80" ht="20" x14ac:dyDescent="0.25">
      <c r="A100" s="167">
        <v>64</v>
      </c>
      <c r="B100" s="168" t="s">
        <v>242</v>
      </c>
      <c r="C100" s="169" t="s">
        <v>243</v>
      </c>
      <c r="D100" s="170" t="s">
        <v>75</v>
      </c>
      <c r="E100" s="171">
        <v>1</v>
      </c>
      <c r="F100" s="171"/>
      <c r="G100" s="172">
        <f t="shared" si="32"/>
        <v>0</v>
      </c>
      <c r="H100" s="173">
        <v>0</v>
      </c>
      <c r="I100" s="174">
        <f t="shared" si="33"/>
        <v>0</v>
      </c>
      <c r="J100" s="173">
        <v>0</v>
      </c>
      <c r="K100" s="174">
        <f t="shared" si="34"/>
        <v>0</v>
      </c>
      <c r="O100" s="166">
        <v>2</v>
      </c>
      <c r="AA100" s="140">
        <v>1</v>
      </c>
      <c r="AB100" s="140">
        <v>0</v>
      </c>
      <c r="AC100" s="140">
        <v>0</v>
      </c>
      <c r="AZ100" s="140">
        <v>2</v>
      </c>
      <c r="BA100" s="140">
        <f t="shared" si="35"/>
        <v>0</v>
      </c>
      <c r="BB100" s="140">
        <f t="shared" si="36"/>
        <v>0</v>
      </c>
      <c r="BC100" s="140">
        <f t="shared" si="37"/>
        <v>0</v>
      </c>
      <c r="BD100" s="140">
        <f t="shared" si="38"/>
        <v>0</v>
      </c>
      <c r="BE100" s="140">
        <f t="shared" si="39"/>
        <v>0</v>
      </c>
      <c r="CA100" s="166">
        <v>1</v>
      </c>
      <c r="CB100" s="166">
        <v>0</v>
      </c>
    </row>
    <row r="101" spans="1:80" x14ac:dyDescent="0.25">
      <c r="A101" s="167">
        <v>65</v>
      </c>
      <c r="B101" s="168" t="s">
        <v>244</v>
      </c>
      <c r="C101" s="169" t="s">
        <v>245</v>
      </c>
      <c r="D101" s="170" t="s">
        <v>126</v>
      </c>
      <c r="E101" s="171">
        <v>0</v>
      </c>
      <c r="F101" s="171"/>
      <c r="G101" s="172">
        <f t="shared" si="32"/>
        <v>0</v>
      </c>
      <c r="H101" s="173">
        <v>0</v>
      </c>
      <c r="I101" s="174">
        <f t="shared" si="33"/>
        <v>0</v>
      </c>
      <c r="J101" s="173"/>
      <c r="K101" s="174">
        <f t="shared" si="34"/>
        <v>0</v>
      </c>
      <c r="O101" s="166">
        <v>2</v>
      </c>
      <c r="AA101" s="140">
        <v>7</v>
      </c>
      <c r="AB101" s="140">
        <v>1001</v>
      </c>
      <c r="AC101" s="140">
        <v>5</v>
      </c>
      <c r="AZ101" s="140">
        <v>2</v>
      </c>
      <c r="BA101" s="140">
        <f t="shared" si="35"/>
        <v>0</v>
      </c>
      <c r="BB101" s="140">
        <f t="shared" si="36"/>
        <v>0</v>
      </c>
      <c r="BC101" s="140">
        <f t="shared" si="37"/>
        <v>0</v>
      </c>
      <c r="BD101" s="140">
        <f t="shared" si="38"/>
        <v>0</v>
      </c>
      <c r="BE101" s="140">
        <f t="shared" si="39"/>
        <v>0</v>
      </c>
      <c r="CA101" s="166">
        <v>7</v>
      </c>
      <c r="CB101" s="166">
        <v>1001</v>
      </c>
    </row>
    <row r="102" spans="1:80" ht="13" x14ac:dyDescent="0.3">
      <c r="A102" s="180"/>
      <c r="B102" s="181" t="s">
        <v>76</v>
      </c>
      <c r="C102" s="182" t="s">
        <v>203</v>
      </c>
      <c r="D102" s="183"/>
      <c r="E102" s="184"/>
      <c r="F102" s="185"/>
      <c r="G102" s="186">
        <f>SUM(G77:G101)</f>
        <v>0</v>
      </c>
      <c r="H102" s="187"/>
      <c r="I102" s="188">
        <f>SUM(I77:I101)</f>
        <v>0</v>
      </c>
      <c r="J102" s="187"/>
      <c r="K102" s="188">
        <f>SUM(K77:K101)</f>
        <v>0</v>
      </c>
      <c r="O102" s="166">
        <v>4</v>
      </c>
      <c r="BA102" s="189">
        <f>SUM(BA77:BA101)</f>
        <v>0</v>
      </c>
      <c r="BB102" s="189">
        <f>SUM(BB77:BB101)</f>
        <v>0</v>
      </c>
      <c r="BC102" s="189">
        <f>SUM(BC77:BC101)</f>
        <v>0</v>
      </c>
      <c r="BD102" s="189">
        <f>SUM(BD77:BD101)</f>
        <v>0</v>
      </c>
      <c r="BE102" s="189">
        <f>SUM(BE77:BE101)</f>
        <v>0</v>
      </c>
    </row>
    <row r="103" spans="1:80" ht="13" x14ac:dyDescent="0.3">
      <c r="A103" s="156" t="s">
        <v>74</v>
      </c>
      <c r="B103" s="157" t="s">
        <v>246</v>
      </c>
      <c r="C103" s="158" t="s">
        <v>247</v>
      </c>
      <c r="D103" s="159"/>
      <c r="E103" s="160"/>
      <c r="F103" s="160"/>
      <c r="G103" s="161"/>
      <c r="H103" s="162"/>
      <c r="I103" s="163"/>
      <c r="J103" s="164"/>
      <c r="K103" s="165"/>
      <c r="O103" s="166">
        <v>1</v>
      </c>
    </row>
    <row r="104" spans="1:80" ht="20" x14ac:dyDescent="0.25">
      <c r="A104" s="167">
        <v>66</v>
      </c>
      <c r="B104" s="168" t="s">
        <v>249</v>
      </c>
      <c r="C104" s="169" t="s">
        <v>250</v>
      </c>
      <c r="D104" s="170" t="s">
        <v>113</v>
      </c>
      <c r="E104" s="171">
        <v>34</v>
      </c>
      <c r="F104" s="171"/>
      <c r="G104" s="172">
        <f>E104*F104</f>
        <v>0</v>
      </c>
      <c r="H104" s="173">
        <v>7.6000000000000004E-4</v>
      </c>
      <c r="I104" s="174">
        <f>E104*H104</f>
        <v>2.5840000000000002E-2</v>
      </c>
      <c r="J104" s="173">
        <v>0</v>
      </c>
      <c r="K104" s="174">
        <f>E104*J104</f>
        <v>0</v>
      </c>
      <c r="O104" s="166">
        <v>2</v>
      </c>
      <c r="AA104" s="140">
        <v>1</v>
      </c>
      <c r="AB104" s="140">
        <v>7</v>
      </c>
      <c r="AC104" s="140">
        <v>7</v>
      </c>
      <c r="AZ104" s="140">
        <v>2</v>
      </c>
      <c r="BA104" s="140">
        <f>IF(AZ104=1,G104,0)</f>
        <v>0</v>
      </c>
      <c r="BB104" s="140">
        <f>IF(AZ104=2,G104,0)</f>
        <v>0</v>
      </c>
      <c r="BC104" s="140">
        <f>IF(AZ104=3,G104,0)</f>
        <v>0</v>
      </c>
      <c r="BD104" s="140">
        <f>IF(AZ104=4,G104,0)</f>
        <v>0</v>
      </c>
      <c r="BE104" s="140">
        <f>IF(AZ104=5,G104,0)</f>
        <v>0</v>
      </c>
      <c r="CA104" s="166">
        <v>1</v>
      </c>
      <c r="CB104" s="166">
        <v>7</v>
      </c>
    </row>
    <row r="105" spans="1:80" x14ac:dyDescent="0.25">
      <c r="A105" s="175"/>
      <c r="B105" s="176"/>
      <c r="C105" s="225" t="s">
        <v>251</v>
      </c>
      <c r="D105" s="226"/>
      <c r="E105" s="226"/>
      <c r="F105" s="226"/>
      <c r="G105" s="227"/>
      <c r="I105" s="177"/>
      <c r="K105" s="177"/>
      <c r="L105" s="178" t="s">
        <v>251</v>
      </c>
      <c r="O105" s="166">
        <v>3</v>
      </c>
    </row>
    <row r="106" spans="1:80" ht="20" x14ac:dyDescent="0.25">
      <c r="A106" s="167">
        <v>67</v>
      </c>
      <c r="B106" s="168" t="s">
        <v>252</v>
      </c>
      <c r="C106" s="169" t="s">
        <v>253</v>
      </c>
      <c r="D106" s="170" t="s">
        <v>113</v>
      </c>
      <c r="E106" s="171">
        <v>26</v>
      </c>
      <c r="F106" s="171"/>
      <c r="G106" s="172">
        <f>E106*F106</f>
        <v>0</v>
      </c>
      <c r="H106" s="173">
        <v>8.8000000000000003E-4</v>
      </c>
      <c r="I106" s="174">
        <f>E106*H106</f>
        <v>2.2880000000000001E-2</v>
      </c>
      <c r="J106" s="173">
        <v>0</v>
      </c>
      <c r="K106" s="174">
        <f>E106*J106</f>
        <v>0</v>
      </c>
      <c r="O106" s="166">
        <v>2</v>
      </c>
      <c r="AA106" s="140">
        <v>1</v>
      </c>
      <c r="AB106" s="140">
        <v>7</v>
      </c>
      <c r="AC106" s="140">
        <v>7</v>
      </c>
      <c r="AZ106" s="140">
        <v>2</v>
      </c>
      <c r="BA106" s="140">
        <f>IF(AZ106=1,G106,0)</f>
        <v>0</v>
      </c>
      <c r="BB106" s="140">
        <f>IF(AZ106=2,G106,0)</f>
        <v>0</v>
      </c>
      <c r="BC106" s="140">
        <f>IF(AZ106=3,G106,0)</f>
        <v>0</v>
      </c>
      <c r="BD106" s="140">
        <f>IF(AZ106=4,G106,0)</f>
        <v>0</v>
      </c>
      <c r="BE106" s="140">
        <f>IF(AZ106=5,G106,0)</f>
        <v>0</v>
      </c>
      <c r="CA106" s="166">
        <v>1</v>
      </c>
      <c r="CB106" s="166">
        <v>7</v>
      </c>
    </row>
    <row r="107" spans="1:80" x14ac:dyDescent="0.25">
      <c r="A107" s="175"/>
      <c r="B107" s="176"/>
      <c r="C107" s="225" t="s">
        <v>251</v>
      </c>
      <c r="D107" s="226"/>
      <c r="E107" s="226"/>
      <c r="F107" s="226"/>
      <c r="G107" s="227"/>
      <c r="I107" s="177"/>
      <c r="K107" s="177"/>
      <c r="L107" s="178" t="s">
        <v>251</v>
      </c>
      <c r="O107" s="166">
        <v>3</v>
      </c>
    </row>
    <row r="108" spans="1:80" x14ac:dyDescent="0.25">
      <c r="A108" s="167">
        <v>68</v>
      </c>
      <c r="B108" s="168" t="s">
        <v>254</v>
      </c>
      <c r="C108" s="169" t="s">
        <v>255</v>
      </c>
      <c r="D108" s="170" t="s">
        <v>113</v>
      </c>
      <c r="E108" s="171">
        <v>60</v>
      </c>
      <c r="F108" s="171"/>
      <c r="G108" s="172">
        <f>E108*F108</f>
        <v>0</v>
      </c>
      <c r="H108" s="173">
        <v>0</v>
      </c>
      <c r="I108" s="174">
        <f>E108*H108</f>
        <v>0</v>
      </c>
      <c r="J108" s="173">
        <v>0</v>
      </c>
      <c r="K108" s="174">
        <f>E108*J108</f>
        <v>0</v>
      </c>
      <c r="O108" s="166">
        <v>2</v>
      </c>
      <c r="AA108" s="140">
        <v>1</v>
      </c>
      <c r="AB108" s="140">
        <v>7</v>
      </c>
      <c r="AC108" s="140">
        <v>7</v>
      </c>
      <c r="AZ108" s="140">
        <v>2</v>
      </c>
      <c r="BA108" s="140">
        <f>IF(AZ108=1,G108,0)</f>
        <v>0</v>
      </c>
      <c r="BB108" s="140">
        <f>IF(AZ108=2,G108,0)</f>
        <v>0</v>
      </c>
      <c r="BC108" s="140">
        <f>IF(AZ108=3,G108,0)</f>
        <v>0</v>
      </c>
      <c r="BD108" s="140">
        <f>IF(AZ108=4,G108,0)</f>
        <v>0</v>
      </c>
      <c r="BE108" s="140">
        <f>IF(AZ108=5,G108,0)</f>
        <v>0</v>
      </c>
      <c r="CA108" s="166">
        <v>1</v>
      </c>
      <c r="CB108" s="166">
        <v>7</v>
      </c>
    </row>
    <row r="109" spans="1:80" x14ac:dyDescent="0.25">
      <c r="A109" s="167">
        <v>69</v>
      </c>
      <c r="B109" s="168" t="s">
        <v>256</v>
      </c>
      <c r="C109" s="169" t="s">
        <v>257</v>
      </c>
      <c r="D109" s="170" t="s">
        <v>169</v>
      </c>
      <c r="E109" s="171">
        <v>1</v>
      </c>
      <c r="F109" s="171"/>
      <c r="G109" s="172">
        <f>E109*F109</f>
        <v>0</v>
      </c>
      <c r="H109" s="173">
        <v>0</v>
      </c>
      <c r="I109" s="174">
        <f>E109*H109</f>
        <v>0</v>
      </c>
      <c r="J109" s="173">
        <v>0</v>
      </c>
      <c r="K109" s="174">
        <f>E109*J109</f>
        <v>0</v>
      </c>
      <c r="O109" s="166">
        <v>2</v>
      </c>
      <c r="AA109" s="140">
        <v>1</v>
      </c>
      <c r="AB109" s="140">
        <v>7</v>
      </c>
      <c r="AC109" s="140">
        <v>7</v>
      </c>
      <c r="AZ109" s="140">
        <v>2</v>
      </c>
      <c r="BA109" s="140">
        <f>IF(AZ109=1,G109,0)</f>
        <v>0</v>
      </c>
      <c r="BB109" s="140">
        <f>IF(AZ109=2,G109,0)</f>
        <v>0</v>
      </c>
      <c r="BC109" s="140">
        <f>IF(AZ109=3,G109,0)</f>
        <v>0</v>
      </c>
      <c r="BD109" s="140">
        <f>IF(AZ109=4,G109,0)</f>
        <v>0</v>
      </c>
      <c r="BE109" s="140">
        <f>IF(AZ109=5,G109,0)</f>
        <v>0</v>
      </c>
      <c r="CA109" s="166">
        <v>1</v>
      </c>
      <c r="CB109" s="166">
        <v>7</v>
      </c>
    </row>
    <row r="110" spans="1:80" x14ac:dyDescent="0.25">
      <c r="A110" s="167">
        <v>70</v>
      </c>
      <c r="B110" s="168" t="s">
        <v>258</v>
      </c>
      <c r="C110" s="169" t="s">
        <v>259</v>
      </c>
      <c r="D110" s="170" t="s">
        <v>126</v>
      </c>
      <c r="E110" s="171">
        <v>4.8719999999999999E-2</v>
      </c>
      <c r="F110" s="171"/>
      <c r="G110" s="172">
        <f>E110*F110</f>
        <v>0</v>
      </c>
      <c r="H110" s="173">
        <v>0</v>
      </c>
      <c r="I110" s="174">
        <f>E110*H110</f>
        <v>0</v>
      </c>
      <c r="J110" s="173"/>
      <c r="K110" s="174">
        <f>E110*J110</f>
        <v>0</v>
      </c>
      <c r="O110" s="166">
        <v>2</v>
      </c>
      <c r="AA110" s="140">
        <v>7</v>
      </c>
      <c r="AB110" s="140">
        <v>1001</v>
      </c>
      <c r="AC110" s="140">
        <v>5</v>
      </c>
      <c r="AZ110" s="140">
        <v>2</v>
      </c>
      <c r="BA110" s="140">
        <f>IF(AZ110=1,G110,0)</f>
        <v>0</v>
      </c>
      <c r="BB110" s="140">
        <f>IF(AZ110=2,G110,0)</f>
        <v>0</v>
      </c>
      <c r="BC110" s="140">
        <f>IF(AZ110=3,G110,0)</f>
        <v>0</v>
      </c>
      <c r="BD110" s="140">
        <f>IF(AZ110=4,G110,0)</f>
        <v>0</v>
      </c>
      <c r="BE110" s="140">
        <f>IF(AZ110=5,G110,0)</f>
        <v>0</v>
      </c>
      <c r="CA110" s="166">
        <v>7</v>
      </c>
      <c r="CB110" s="166">
        <v>1001</v>
      </c>
    </row>
    <row r="111" spans="1:80" ht="13" x14ac:dyDescent="0.3">
      <c r="A111" s="180"/>
      <c r="B111" s="181" t="s">
        <v>76</v>
      </c>
      <c r="C111" s="182" t="s">
        <v>248</v>
      </c>
      <c r="D111" s="183"/>
      <c r="E111" s="184"/>
      <c r="F111" s="185"/>
      <c r="G111" s="186">
        <f>SUM(G103:G110)</f>
        <v>0</v>
      </c>
      <c r="H111" s="187"/>
      <c r="I111" s="188">
        <f>SUM(I103:I110)</f>
        <v>4.8719999999999999E-2</v>
      </c>
      <c r="J111" s="187"/>
      <c r="K111" s="188">
        <f>SUM(K103:K110)</f>
        <v>0</v>
      </c>
      <c r="O111" s="166">
        <v>4</v>
      </c>
      <c r="BA111" s="189">
        <f>SUM(BA103:BA110)</f>
        <v>0</v>
      </c>
      <c r="BB111" s="189">
        <f>SUM(BB103:BB110)</f>
        <v>0</v>
      </c>
      <c r="BC111" s="189">
        <f>SUM(BC103:BC110)</f>
        <v>0</v>
      </c>
      <c r="BD111" s="189">
        <f>SUM(BD103:BD110)</f>
        <v>0</v>
      </c>
      <c r="BE111" s="189">
        <f>SUM(BE103:BE110)</f>
        <v>0</v>
      </c>
    </row>
    <row r="112" spans="1:80" ht="13" x14ac:dyDescent="0.3">
      <c r="A112" s="156" t="s">
        <v>74</v>
      </c>
      <c r="B112" s="157" t="s">
        <v>260</v>
      </c>
      <c r="C112" s="158" t="s">
        <v>261</v>
      </c>
      <c r="D112" s="159"/>
      <c r="E112" s="160"/>
      <c r="F112" s="160"/>
      <c r="G112" s="161"/>
      <c r="H112" s="162"/>
      <c r="I112" s="163"/>
      <c r="J112" s="164"/>
      <c r="K112" s="165"/>
      <c r="O112" s="166">
        <v>1</v>
      </c>
    </row>
    <row r="113" spans="1:80" x14ac:dyDescent="0.25">
      <c r="A113" s="167">
        <v>71</v>
      </c>
      <c r="B113" s="168" t="s">
        <v>263</v>
      </c>
      <c r="C113" s="169" t="s">
        <v>264</v>
      </c>
      <c r="D113" s="170" t="s">
        <v>151</v>
      </c>
      <c r="E113" s="171">
        <v>4</v>
      </c>
      <c r="F113" s="171"/>
      <c r="G113" s="172">
        <f t="shared" ref="G113:G122" si="40">E113*F113</f>
        <v>0</v>
      </c>
      <c r="H113" s="173">
        <v>2.0000000000000001E-4</v>
      </c>
      <c r="I113" s="174">
        <f t="shared" ref="I113:I122" si="41">E113*H113</f>
        <v>8.0000000000000004E-4</v>
      </c>
      <c r="J113" s="173">
        <v>0</v>
      </c>
      <c r="K113" s="174">
        <f t="shared" ref="K113:K122" si="42">E113*J113</f>
        <v>0</v>
      </c>
      <c r="O113" s="166">
        <v>2</v>
      </c>
      <c r="AA113" s="140">
        <v>1</v>
      </c>
      <c r="AB113" s="140">
        <v>7</v>
      </c>
      <c r="AC113" s="140">
        <v>7</v>
      </c>
      <c r="AZ113" s="140">
        <v>2</v>
      </c>
      <c r="BA113" s="140">
        <f t="shared" ref="BA113:BA122" si="43">IF(AZ113=1,G113,0)</f>
        <v>0</v>
      </c>
      <c r="BB113" s="140">
        <f t="shared" ref="BB113:BB122" si="44">IF(AZ113=2,G113,0)</f>
        <v>0</v>
      </c>
      <c r="BC113" s="140">
        <f t="shared" ref="BC113:BC122" si="45">IF(AZ113=3,G113,0)</f>
        <v>0</v>
      </c>
      <c r="BD113" s="140">
        <f t="shared" ref="BD113:BD122" si="46">IF(AZ113=4,G113,0)</f>
        <v>0</v>
      </c>
      <c r="BE113" s="140">
        <f t="shared" ref="BE113:BE122" si="47">IF(AZ113=5,G113,0)</f>
        <v>0</v>
      </c>
      <c r="CA113" s="166">
        <v>1</v>
      </c>
      <c r="CB113" s="166">
        <v>7</v>
      </c>
    </row>
    <row r="114" spans="1:80" x14ac:dyDescent="0.25">
      <c r="A114" s="167">
        <v>72</v>
      </c>
      <c r="B114" s="168" t="s">
        <v>392</v>
      </c>
      <c r="C114" s="169" t="s">
        <v>386</v>
      </c>
      <c r="D114" s="170" t="s">
        <v>151</v>
      </c>
      <c r="E114" s="171">
        <v>1</v>
      </c>
      <c r="F114" s="171"/>
      <c r="G114" s="172">
        <f t="shared" si="40"/>
        <v>0</v>
      </c>
      <c r="H114" s="173">
        <v>0</v>
      </c>
      <c r="I114" s="174">
        <f t="shared" si="41"/>
        <v>0</v>
      </c>
      <c r="J114" s="173">
        <v>0</v>
      </c>
      <c r="K114" s="174">
        <f t="shared" si="42"/>
        <v>0</v>
      </c>
      <c r="O114" s="166">
        <v>2</v>
      </c>
      <c r="AA114" s="140">
        <v>1</v>
      </c>
      <c r="AB114" s="140">
        <v>7</v>
      </c>
      <c r="AC114" s="140">
        <v>7</v>
      </c>
      <c r="AZ114" s="140">
        <v>2</v>
      </c>
      <c r="BA114" s="140">
        <f t="shared" si="43"/>
        <v>0</v>
      </c>
      <c r="BB114" s="140">
        <f t="shared" si="44"/>
        <v>0</v>
      </c>
      <c r="BC114" s="140">
        <f t="shared" si="45"/>
        <v>0</v>
      </c>
      <c r="BD114" s="140">
        <f t="shared" si="46"/>
        <v>0</v>
      </c>
      <c r="BE114" s="140">
        <f t="shared" si="47"/>
        <v>0</v>
      </c>
      <c r="CA114" s="166">
        <v>1</v>
      </c>
      <c r="CB114" s="166">
        <v>7</v>
      </c>
    </row>
    <row r="115" spans="1:80" x14ac:dyDescent="0.25">
      <c r="A115" s="167">
        <v>73</v>
      </c>
      <c r="B115" s="168" t="s">
        <v>265</v>
      </c>
      <c r="C115" s="169" t="s">
        <v>266</v>
      </c>
      <c r="D115" s="170" t="s">
        <v>151</v>
      </c>
      <c r="E115" s="171">
        <v>4</v>
      </c>
      <c r="F115" s="171"/>
      <c r="G115" s="172">
        <f t="shared" si="40"/>
        <v>0</v>
      </c>
      <c r="H115" s="173">
        <v>0</v>
      </c>
      <c r="I115" s="174">
        <f t="shared" si="41"/>
        <v>0</v>
      </c>
      <c r="J115" s="173">
        <v>0</v>
      </c>
      <c r="K115" s="174">
        <f t="shared" si="42"/>
        <v>0</v>
      </c>
      <c r="O115" s="166">
        <v>2</v>
      </c>
      <c r="AA115" s="140">
        <v>1</v>
      </c>
      <c r="AB115" s="140">
        <v>7</v>
      </c>
      <c r="AC115" s="140">
        <v>7</v>
      </c>
      <c r="AZ115" s="140">
        <v>2</v>
      </c>
      <c r="BA115" s="140">
        <f t="shared" si="43"/>
        <v>0</v>
      </c>
      <c r="BB115" s="140">
        <f t="shared" si="44"/>
        <v>0</v>
      </c>
      <c r="BC115" s="140">
        <f t="shared" si="45"/>
        <v>0</v>
      </c>
      <c r="BD115" s="140">
        <f t="shared" si="46"/>
        <v>0</v>
      </c>
      <c r="BE115" s="140">
        <f t="shared" si="47"/>
        <v>0</v>
      </c>
      <c r="CA115" s="166">
        <v>1</v>
      </c>
      <c r="CB115" s="166">
        <v>7</v>
      </c>
    </row>
    <row r="116" spans="1:80" x14ac:dyDescent="0.25">
      <c r="A116" s="167">
        <v>74</v>
      </c>
      <c r="B116" s="168" t="s">
        <v>267</v>
      </c>
      <c r="C116" s="169" t="s">
        <v>268</v>
      </c>
      <c r="D116" s="170" t="s">
        <v>151</v>
      </c>
      <c r="E116" s="171">
        <v>1</v>
      </c>
      <c r="F116" s="171"/>
      <c r="G116" s="172">
        <f t="shared" si="40"/>
        <v>0</v>
      </c>
      <c r="H116" s="173">
        <v>0</v>
      </c>
      <c r="I116" s="174">
        <f t="shared" si="41"/>
        <v>0</v>
      </c>
      <c r="J116" s="173">
        <v>0</v>
      </c>
      <c r="K116" s="174">
        <f t="shared" si="42"/>
        <v>0</v>
      </c>
      <c r="O116" s="166">
        <v>2</v>
      </c>
      <c r="AA116" s="140">
        <v>1</v>
      </c>
      <c r="AB116" s="140">
        <v>7</v>
      </c>
      <c r="AC116" s="140">
        <v>7</v>
      </c>
      <c r="AZ116" s="140">
        <v>2</v>
      </c>
      <c r="BA116" s="140">
        <f t="shared" si="43"/>
        <v>0</v>
      </c>
      <c r="BB116" s="140">
        <f t="shared" si="44"/>
        <v>0</v>
      </c>
      <c r="BC116" s="140">
        <f t="shared" si="45"/>
        <v>0</v>
      </c>
      <c r="BD116" s="140">
        <f t="shared" si="46"/>
        <v>0</v>
      </c>
      <c r="BE116" s="140">
        <f t="shared" si="47"/>
        <v>0</v>
      </c>
      <c r="CA116" s="166">
        <v>1</v>
      </c>
      <c r="CB116" s="166">
        <v>7</v>
      </c>
    </row>
    <row r="117" spans="1:80" x14ac:dyDescent="0.25">
      <c r="A117" s="167">
        <v>75</v>
      </c>
      <c r="B117" s="168" t="s">
        <v>269</v>
      </c>
      <c r="C117" s="169" t="s">
        <v>270</v>
      </c>
      <c r="D117" s="170" t="s">
        <v>151</v>
      </c>
      <c r="E117" s="171">
        <v>1</v>
      </c>
      <c r="F117" s="171"/>
      <c r="G117" s="172">
        <f t="shared" si="40"/>
        <v>0</v>
      </c>
      <c r="H117" s="173">
        <v>0</v>
      </c>
      <c r="I117" s="174">
        <f t="shared" si="41"/>
        <v>0</v>
      </c>
      <c r="J117" s="173">
        <v>0</v>
      </c>
      <c r="K117" s="174">
        <f t="shared" si="42"/>
        <v>0</v>
      </c>
      <c r="O117" s="166">
        <v>2</v>
      </c>
      <c r="AA117" s="140">
        <v>1</v>
      </c>
      <c r="AB117" s="140">
        <v>7</v>
      </c>
      <c r="AC117" s="140">
        <v>7</v>
      </c>
      <c r="AZ117" s="140">
        <v>2</v>
      </c>
      <c r="BA117" s="140">
        <f t="shared" si="43"/>
        <v>0</v>
      </c>
      <c r="BB117" s="140">
        <f t="shared" si="44"/>
        <v>0</v>
      </c>
      <c r="BC117" s="140">
        <f t="shared" si="45"/>
        <v>0</v>
      </c>
      <c r="BD117" s="140">
        <f t="shared" si="46"/>
        <v>0</v>
      </c>
      <c r="BE117" s="140">
        <f t="shared" si="47"/>
        <v>0</v>
      </c>
      <c r="CA117" s="166">
        <v>1</v>
      </c>
      <c r="CB117" s="166">
        <v>7</v>
      </c>
    </row>
    <row r="118" spans="1:80" x14ac:dyDescent="0.25">
      <c r="A118" s="167">
        <v>76</v>
      </c>
      <c r="B118" s="168" t="s">
        <v>387</v>
      </c>
      <c r="C118" s="169" t="s">
        <v>388</v>
      </c>
      <c r="D118" s="170" t="s">
        <v>151</v>
      </c>
      <c r="E118" s="171">
        <v>1</v>
      </c>
      <c r="F118" s="171"/>
      <c r="G118" s="172">
        <f t="shared" si="40"/>
        <v>0</v>
      </c>
      <c r="H118" s="173">
        <v>0</v>
      </c>
      <c r="I118" s="174">
        <f t="shared" si="41"/>
        <v>0</v>
      </c>
      <c r="J118" s="173">
        <v>0</v>
      </c>
      <c r="K118" s="174">
        <f t="shared" si="42"/>
        <v>0</v>
      </c>
      <c r="O118" s="166">
        <v>2</v>
      </c>
      <c r="AA118" s="140">
        <v>1</v>
      </c>
      <c r="AB118" s="140">
        <v>7</v>
      </c>
      <c r="AC118" s="140">
        <v>7</v>
      </c>
      <c r="AZ118" s="140">
        <v>2</v>
      </c>
      <c r="BA118" s="140">
        <f t="shared" si="43"/>
        <v>0</v>
      </c>
      <c r="BB118" s="140">
        <f t="shared" si="44"/>
        <v>0</v>
      </c>
      <c r="BC118" s="140">
        <f t="shared" si="45"/>
        <v>0</v>
      </c>
      <c r="BD118" s="140">
        <f t="shared" si="46"/>
        <v>0</v>
      </c>
      <c r="BE118" s="140">
        <f t="shared" si="47"/>
        <v>0</v>
      </c>
      <c r="CA118" s="166">
        <v>1</v>
      </c>
      <c r="CB118" s="166">
        <v>7</v>
      </c>
    </row>
    <row r="119" spans="1:80" x14ac:dyDescent="0.25">
      <c r="A119" s="167">
        <v>77</v>
      </c>
      <c r="B119" s="168" t="s">
        <v>271</v>
      </c>
      <c r="C119" s="169" t="s">
        <v>272</v>
      </c>
      <c r="D119" s="170" t="s">
        <v>169</v>
      </c>
      <c r="E119" s="171">
        <v>1</v>
      </c>
      <c r="F119" s="171"/>
      <c r="G119" s="172">
        <f t="shared" si="40"/>
        <v>0</v>
      </c>
      <c r="H119" s="173">
        <v>0</v>
      </c>
      <c r="I119" s="174">
        <f t="shared" si="41"/>
        <v>0</v>
      </c>
      <c r="J119" s="173">
        <v>0</v>
      </c>
      <c r="K119" s="174">
        <f t="shared" si="42"/>
        <v>0</v>
      </c>
      <c r="O119" s="166">
        <v>2</v>
      </c>
      <c r="AA119" s="140">
        <v>1</v>
      </c>
      <c r="AB119" s="140">
        <v>7</v>
      </c>
      <c r="AC119" s="140">
        <v>7</v>
      </c>
      <c r="AZ119" s="140">
        <v>2</v>
      </c>
      <c r="BA119" s="140">
        <f t="shared" si="43"/>
        <v>0</v>
      </c>
      <c r="BB119" s="140">
        <f t="shared" si="44"/>
        <v>0</v>
      </c>
      <c r="BC119" s="140">
        <f t="shared" si="45"/>
        <v>0</v>
      </c>
      <c r="BD119" s="140">
        <f t="shared" si="46"/>
        <v>0</v>
      </c>
      <c r="BE119" s="140">
        <f t="shared" si="47"/>
        <v>0</v>
      </c>
      <c r="CA119" s="166">
        <v>1</v>
      </c>
      <c r="CB119" s="166">
        <v>7</v>
      </c>
    </row>
    <row r="120" spans="1:80" x14ac:dyDescent="0.25">
      <c r="A120" s="167">
        <v>78</v>
      </c>
      <c r="B120" s="168" t="s">
        <v>273</v>
      </c>
      <c r="C120" s="169" t="s">
        <v>274</v>
      </c>
      <c r="D120" s="170" t="s">
        <v>75</v>
      </c>
      <c r="E120" s="171">
        <v>3</v>
      </c>
      <c r="F120" s="171"/>
      <c r="G120" s="172">
        <f t="shared" si="40"/>
        <v>0</v>
      </c>
      <c r="H120" s="173">
        <v>0</v>
      </c>
      <c r="I120" s="174">
        <f t="shared" si="41"/>
        <v>0</v>
      </c>
      <c r="J120" s="173">
        <v>0</v>
      </c>
      <c r="K120" s="174">
        <f t="shared" si="42"/>
        <v>0</v>
      </c>
      <c r="O120" s="166">
        <v>2</v>
      </c>
      <c r="AA120" s="140">
        <v>1</v>
      </c>
      <c r="AB120" s="140">
        <v>7</v>
      </c>
      <c r="AC120" s="140">
        <v>7</v>
      </c>
      <c r="AZ120" s="140">
        <v>2</v>
      </c>
      <c r="BA120" s="140">
        <f t="shared" si="43"/>
        <v>0</v>
      </c>
      <c r="BB120" s="140">
        <f t="shared" si="44"/>
        <v>0</v>
      </c>
      <c r="BC120" s="140">
        <f t="shared" si="45"/>
        <v>0</v>
      </c>
      <c r="BD120" s="140">
        <f t="shared" si="46"/>
        <v>0</v>
      </c>
      <c r="BE120" s="140">
        <f t="shared" si="47"/>
        <v>0</v>
      </c>
      <c r="CA120" s="166">
        <v>1</v>
      </c>
      <c r="CB120" s="166">
        <v>7</v>
      </c>
    </row>
    <row r="121" spans="1:80" x14ac:dyDescent="0.25">
      <c r="A121" s="167">
        <v>79</v>
      </c>
      <c r="B121" s="168" t="s">
        <v>275</v>
      </c>
      <c r="C121" s="169" t="s">
        <v>276</v>
      </c>
      <c r="D121" s="170" t="s">
        <v>75</v>
      </c>
      <c r="E121" s="171">
        <v>1</v>
      </c>
      <c r="F121" s="171"/>
      <c r="G121" s="172">
        <f t="shared" si="40"/>
        <v>0</v>
      </c>
      <c r="H121" s="173">
        <v>0</v>
      </c>
      <c r="I121" s="174">
        <f t="shared" si="41"/>
        <v>0</v>
      </c>
      <c r="J121" s="173">
        <v>0</v>
      </c>
      <c r="K121" s="174">
        <f t="shared" si="42"/>
        <v>0</v>
      </c>
      <c r="O121" s="166">
        <v>2</v>
      </c>
      <c r="AA121" s="140">
        <v>1</v>
      </c>
      <c r="AB121" s="140">
        <v>7</v>
      </c>
      <c r="AC121" s="140">
        <v>7</v>
      </c>
      <c r="AZ121" s="140">
        <v>2</v>
      </c>
      <c r="BA121" s="140">
        <f t="shared" si="43"/>
        <v>0</v>
      </c>
      <c r="BB121" s="140">
        <f t="shared" si="44"/>
        <v>0</v>
      </c>
      <c r="BC121" s="140">
        <f t="shared" si="45"/>
        <v>0</v>
      </c>
      <c r="BD121" s="140">
        <f t="shared" si="46"/>
        <v>0</v>
      </c>
      <c r="BE121" s="140">
        <f t="shared" si="47"/>
        <v>0</v>
      </c>
      <c r="CA121" s="166">
        <v>1</v>
      </c>
      <c r="CB121" s="166">
        <v>7</v>
      </c>
    </row>
    <row r="122" spans="1:80" x14ac:dyDescent="0.25">
      <c r="A122" s="167">
        <v>80</v>
      </c>
      <c r="B122" s="168" t="s">
        <v>277</v>
      </c>
      <c r="C122" s="169" t="s">
        <v>278</v>
      </c>
      <c r="D122" s="170" t="s">
        <v>126</v>
      </c>
      <c r="E122" s="171">
        <v>8.0000000000000004E-4</v>
      </c>
      <c r="F122" s="171"/>
      <c r="G122" s="172">
        <f t="shared" si="40"/>
        <v>0</v>
      </c>
      <c r="H122" s="173">
        <v>0</v>
      </c>
      <c r="I122" s="174">
        <f t="shared" si="41"/>
        <v>0</v>
      </c>
      <c r="J122" s="173"/>
      <c r="K122" s="174">
        <f t="shared" si="42"/>
        <v>0</v>
      </c>
      <c r="O122" s="166">
        <v>2</v>
      </c>
      <c r="AA122" s="140">
        <v>7</v>
      </c>
      <c r="AB122" s="140">
        <v>1001</v>
      </c>
      <c r="AC122" s="140">
        <v>5</v>
      </c>
      <c r="AZ122" s="140">
        <v>2</v>
      </c>
      <c r="BA122" s="140">
        <f t="shared" si="43"/>
        <v>0</v>
      </c>
      <c r="BB122" s="140">
        <f t="shared" si="44"/>
        <v>0</v>
      </c>
      <c r="BC122" s="140">
        <f t="shared" si="45"/>
        <v>0</v>
      </c>
      <c r="BD122" s="140">
        <f t="shared" si="46"/>
        <v>0</v>
      </c>
      <c r="BE122" s="140">
        <f t="shared" si="47"/>
        <v>0</v>
      </c>
      <c r="CA122" s="166">
        <v>7</v>
      </c>
      <c r="CB122" s="166">
        <v>1001</v>
      </c>
    </row>
    <row r="123" spans="1:80" ht="13" x14ac:dyDescent="0.3">
      <c r="A123" s="180"/>
      <c r="B123" s="181" t="s">
        <v>76</v>
      </c>
      <c r="C123" s="182" t="s">
        <v>262</v>
      </c>
      <c r="D123" s="183"/>
      <c r="E123" s="184"/>
      <c r="F123" s="185"/>
      <c r="G123" s="186">
        <f>SUM(G112:G122)</f>
        <v>0</v>
      </c>
      <c r="H123" s="187"/>
      <c r="I123" s="188">
        <f>SUM(I112:I122)</f>
        <v>8.0000000000000004E-4</v>
      </c>
      <c r="J123" s="187"/>
      <c r="K123" s="188">
        <f>SUM(K112:K122)</f>
        <v>0</v>
      </c>
      <c r="O123" s="166">
        <v>4</v>
      </c>
      <c r="BA123" s="189">
        <f>SUM(BA112:BA122)</f>
        <v>0</v>
      </c>
      <c r="BB123" s="189">
        <f>SUM(BB112:BB122)</f>
        <v>0</v>
      </c>
      <c r="BC123" s="189">
        <f>SUM(BC112:BC122)</f>
        <v>0</v>
      </c>
      <c r="BD123" s="189">
        <f>SUM(BD112:BD122)</f>
        <v>0</v>
      </c>
      <c r="BE123" s="189">
        <f>SUM(BE112:BE122)</f>
        <v>0</v>
      </c>
    </row>
    <row r="124" spans="1:80" ht="13" x14ac:dyDescent="0.3">
      <c r="A124" s="156" t="s">
        <v>74</v>
      </c>
      <c r="B124" s="157" t="s">
        <v>279</v>
      </c>
      <c r="C124" s="158" t="s">
        <v>280</v>
      </c>
      <c r="D124" s="159"/>
      <c r="E124" s="160"/>
      <c r="F124" s="160"/>
      <c r="G124" s="161"/>
      <c r="H124" s="162"/>
      <c r="I124" s="163"/>
      <c r="J124" s="164"/>
      <c r="K124" s="165"/>
      <c r="O124" s="166">
        <v>1</v>
      </c>
    </row>
    <row r="125" spans="1:80" ht="20" x14ac:dyDescent="0.25">
      <c r="A125" s="167">
        <v>81</v>
      </c>
      <c r="B125" s="168" t="s">
        <v>282</v>
      </c>
      <c r="C125" s="169" t="s">
        <v>283</v>
      </c>
      <c r="D125" s="170" t="s">
        <v>151</v>
      </c>
      <c r="E125" s="171">
        <v>1</v>
      </c>
      <c r="F125" s="171"/>
      <c r="G125" s="172">
        <f>E125*F125</f>
        <v>0</v>
      </c>
      <c r="H125" s="173">
        <v>5.6320000000000002E-2</v>
      </c>
      <c r="I125" s="174">
        <f>E125*H125</f>
        <v>5.6320000000000002E-2</v>
      </c>
      <c r="J125" s="173">
        <v>0</v>
      </c>
      <c r="K125" s="174">
        <f>E125*J125</f>
        <v>0</v>
      </c>
      <c r="O125" s="166">
        <v>2</v>
      </c>
      <c r="AA125" s="140">
        <v>1</v>
      </c>
      <c r="AB125" s="140">
        <v>7</v>
      </c>
      <c r="AC125" s="140">
        <v>7</v>
      </c>
      <c r="AZ125" s="140">
        <v>2</v>
      </c>
      <c r="BA125" s="140">
        <f>IF(AZ125=1,G125,0)</f>
        <v>0</v>
      </c>
      <c r="BB125" s="140">
        <f>IF(AZ125=2,G125,0)</f>
        <v>0</v>
      </c>
      <c r="BC125" s="140">
        <f>IF(AZ125=3,G125,0)</f>
        <v>0</v>
      </c>
      <c r="BD125" s="140">
        <f>IF(AZ125=4,G125,0)</f>
        <v>0</v>
      </c>
      <c r="BE125" s="140">
        <f>IF(AZ125=5,G125,0)</f>
        <v>0</v>
      </c>
      <c r="CA125" s="166">
        <v>1</v>
      </c>
      <c r="CB125" s="166">
        <v>7</v>
      </c>
    </row>
    <row r="126" spans="1:80" x14ac:dyDescent="0.25">
      <c r="A126" s="175"/>
      <c r="B126" s="176"/>
      <c r="C126" s="225" t="s">
        <v>284</v>
      </c>
      <c r="D126" s="226"/>
      <c r="E126" s="226"/>
      <c r="F126" s="226"/>
      <c r="G126" s="227"/>
      <c r="I126" s="177"/>
      <c r="K126" s="177"/>
      <c r="L126" s="178" t="s">
        <v>284</v>
      </c>
      <c r="O126" s="166">
        <v>3</v>
      </c>
    </row>
    <row r="127" spans="1:80" x14ac:dyDescent="0.25">
      <c r="A127" s="167">
        <v>82</v>
      </c>
      <c r="B127" s="168" t="s">
        <v>393</v>
      </c>
      <c r="C127" s="169" t="s">
        <v>394</v>
      </c>
      <c r="D127" s="170" t="s">
        <v>151</v>
      </c>
      <c r="E127" s="171">
        <v>2</v>
      </c>
      <c r="F127" s="171"/>
      <c r="G127" s="172">
        <f>E127*F127</f>
        <v>0</v>
      </c>
      <c r="H127" s="173">
        <v>4.9000000000000002E-2</v>
      </c>
      <c r="I127" s="174">
        <f>E127*H127</f>
        <v>9.8000000000000004E-2</v>
      </c>
      <c r="J127" s="173">
        <v>0</v>
      </c>
      <c r="K127" s="174">
        <f>E127*J127</f>
        <v>0</v>
      </c>
      <c r="O127" s="166">
        <v>2</v>
      </c>
      <c r="AA127" s="140">
        <v>1</v>
      </c>
      <c r="AB127" s="140">
        <v>7</v>
      </c>
      <c r="AC127" s="140">
        <v>7</v>
      </c>
      <c r="AZ127" s="140">
        <v>2</v>
      </c>
      <c r="BA127" s="140">
        <f>IF(AZ127=1,G127,0)</f>
        <v>0</v>
      </c>
      <c r="BB127" s="140">
        <f>IF(AZ127=2,G127,0)</f>
        <v>0</v>
      </c>
      <c r="BC127" s="140">
        <f>IF(AZ127=3,G127,0)</f>
        <v>0</v>
      </c>
      <c r="BD127" s="140">
        <f>IF(AZ127=4,G127,0)</f>
        <v>0</v>
      </c>
      <c r="BE127" s="140">
        <f>IF(AZ127=5,G127,0)</f>
        <v>0</v>
      </c>
      <c r="CA127" s="166">
        <v>1</v>
      </c>
      <c r="CB127" s="166">
        <v>7</v>
      </c>
    </row>
    <row r="128" spans="1:80" x14ac:dyDescent="0.25">
      <c r="A128" s="167">
        <v>83</v>
      </c>
      <c r="B128" s="168" t="s">
        <v>395</v>
      </c>
      <c r="C128" s="169" t="s">
        <v>396</v>
      </c>
      <c r="D128" s="170" t="s">
        <v>151</v>
      </c>
      <c r="E128" s="171">
        <v>2</v>
      </c>
      <c r="F128" s="171"/>
      <c r="G128" s="172">
        <f>E128*F128</f>
        <v>0</v>
      </c>
      <c r="H128" s="173">
        <v>7.8399999999999997E-2</v>
      </c>
      <c r="I128" s="174">
        <f>E128*H128</f>
        <v>0.15679999999999999</v>
      </c>
      <c r="J128" s="173">
        <v>0</v>
      </c>
      <c r="K128" s="174">
        <f>E128*J128</f>
        <v>0</v>
      </c>
      <c r="O128" s="166">
        <v>2</v>
      </c>
      <c r="AA128" s="140">
        <v>1</v>
      </c>
      <c r="AB128" s="140">
        <v>7</v>
      </c>
      <c r="AC128" s="140">
        <v>7</v>
      </c>
      <c r="AZ128" s="140">
        <v>2</v>
      </c>
      <c r="BA128" s="140">
        <f>IF(AZ128=1,G128,0)</f>
        <v>0</v>
      </c>
      <c r="BB128" s="140">
        <f>IF(AZ128=2,G128,0)</f>
        <v>0</v>
      </c>
      <c r="BC128" s="140">
        <f>IF(AZ128=3,G128,0)</f>
        <v>0</v>
      </c>
      <c r="BD128" s="140">
        <f>IF(AZ128=4,G128,0)</f>
        <v>0</v>
      </c>
      <c r="BE128" s="140">
        <f>IF(AZ128=5,G128,0)</f>
        <v>0</v>
      </c>
      <c r="CA128" s="166">
        <v>1</v>
      </c>
      <c r="CB128" s="166">
        <v>7</v>
      </c>
    </row>
    <row r="129" spans="1:80" x14ac:dyDescent="0.25">
      <c r="A129" s="167">
        <v>84</v>
      </c>
      <c r="B129" s="168" t="s">
        <v>285</v>
      </c>
      <c r="C129" s="169" t="s">
        <v>397</v>
      </c>
      <c r="D129" s="170" t="s">
        <v>151</v>
      </c>
      <c r="E129" s="171">
        <v>5</v>
      </c>
      <c r="F129" s="171"/>
      <c r="G129" s="172">
        <f>E129*F129</f>
        <v>0</v>
      </c>
      <c r="H129" s="173">
        <v>0</v>
      </c>
      <c r="I129" s="174">
        <f>E129*H129</f>
        <v>0</v>
      </c>
      <c r="J129" s="173">
        <v>0</v>
      </c>
      <c r="K129" s="174">
        <f>E129*J129</f>
        <v>0</v>
      </c>
      <c r="O129" s="166">
        <v>2</v>
      </c>
      <c r="AA129" s="140">
        <v>1</v>
      </c>
      <c r="AB129" s="140">
        <v>7</v>
      </c>
      <c r="AC129" s="140">
        <v>7</v>
      </c>
      <c r="AZ129" s="140">
        <v>2</v>
      </c>
      <c r="BA129" s="140">
        <f>IF(AZ129=1,G129,0)</f>
        <v>0</v>
      </c>
      <c r="BB129" s="140">
        <f>IF(AZ129=2,G129,0)</f>
        <v>0</v>
      </c>
      <c r="BC129" s="140">
        <f>IF(AZ129=3,G129,0)</f>
        <v>0</v>
      </c>
      <c r="BD129" s="140">
        <f>IF(AZ129=4,G129,0)</f>
        <v>0</v>
      </c>
      <c r="BE129" s="140">
        <f>IF(AZ129=5,G129,0)</f>
        <v>0</v>
      </c>
      <c r="CA129" s="166">
        <v>1</v>
      </c>
      <c r="CB129" s="166">
        <v>7</v>
      </c>
    </row>
    <row r="130" spans="1:80" x14ac:dyDescent="0.25">
      <c r="A130" s="167">
        <v>85</v>
      </c>
      <c r="B130" s="168" t="s">
        <v>286</v>
      </c>
      <c r="C130" s="169" t="s">
        <v>287</v>
      </c>
      <c r="D130" s="170" t="s">
        <v>126</v>
      </c>
      <c r="E130" s="171">
        <v>0.31112000000000001</v>
      </c>
      <c r="F130" s="171"/>
      <c r="G130" s="172">
        <f>E130*F130</f>
        <v>0</v>
      </c>
      <c r="H130" s="173">
        <v>0</v>
      </c>
      <c r="I130" s="174">
        <f>E130*H130</f>
        <v>0</v>
      </c>
      <c r="J130" s="173"/>
      <c r="K130" s="174">
        <f>E130*J130</f>
        <v>0</v>
      </c>
      <c r="O130" s="166">
        <v>2</v>
      </c>
      <c r="AA130" s="140">
        <v>7</v>
      </c>
      <c r="AB130" s="140">
        <v>1001</v>
      </c>
      <c r="AC130" s="140">
        <v>5</v>
      </c>
      <c r="AZ130" s="140">
        <v>2</v>
      </c>
      <c r="BA130" s="140">
        <f>IF(AZ130=1,G130,0)</f>
        <v>0</v>
      </c>
      <c r="BB130" s="140">
        <f>IF(AZ130=2,G130,0)</f>
        <v>0</v>
      </c>
      <c r="BC130" s="140">
        <f>IF(AZ130=3,G130,0)</f>
        <v>0</v>
      </c>
      <c r="BD130" s="140">
        <f>IF(AZ130=4,G130,0)</f>
        <v>0</v>
      </c>
      <c r="BE130" s="140">
        <f>IF(AZ130=5,G130,0)</f>
        <v>0</v>
      </c>
      <c r="CA130" s="166">
        <v>7</v>
      </c>
      <c r="CB130" s="166">
        <v>1001</v>
      </c>
    </row>
    <row r="131" spans="1:80" ht="13" x14ac:dyDescent="0.3">
      <c r="A131" s="180"/>
      <c r="B131" s="181" t="s">
        <v>76</v>
      </c>
      <c r="C131" s="182" t="s">
        <v>281</v>
      </c>
      <c r="D131" s="183"/>
      <c r="E131" s="184"/>
      <c r="F131" s="185"/>
      <c r="G131" s="186">
        <f>SUM(G124:G130)</f>
        <v>0</v>
      </c>
      <c r="H131" s="187"/>
      <c r="I131" s="188">
        <f>SUM(I124:I130)</f>
        <v>0.31112000000000001</v>
      </c>
      <c r="J131" s="187"/>
      <c r="K131" s="188">
        <f>SUM(K124:K130)</f>
        <v>0</v>
      </c>
      <c r="O131" s="166">
        <v>4</v>
      </c>
      <c r="BA131" s="189">
        <f>SUM(BA124:BA130)</f>
        <v>0</v>
      </c>
      <c r="BB131" s="189">
        <f>SUM(BB124:BB130)</f>
        <v>0</v>
      </c>
      <c r="BC131" s="189">
        <f>SUM(BC124:BC130)</f>
        <v>0</v>
      </c>
      <c r="BD131" s="189">
        <f>SUM(BD124:BD130)</f>
        <v>0</v>
      </c>
      <c r="BE131" s="189">
        <f>SUM(BE124:BE130)</f>
        <v>0</v>
      </c>
    </row>
    <row r="132" spans="1:80" ht="13" x14ac:dyDescent="0.3">
      <c r="A132" s="156" t="s">
        <v>74</v>
      </c>
      <c r="B132" s="157" t="s">
        <v>288</v>
      </c>
      <c r="C132" s="158" t="s">
        <v>289</v>
      </c>
      <c r="D132" s="159"/>
      <c r="E132" s="160"/>
      <c r="F132" s="160"/>
      <c r="G132" s="161"/>
      <c r="H132" s="162"/>
      <c r="I132" s="163"/>
      <c r="J132" s="164"/>
      <c r="K132" s="165"/>
      <c r="O132" s="166">
        <v>1</v>
      </c>
    </row>
    <row r="133" spans="1:80" ht="20" x14ac:dyDescent="0.25">
      <c r="A133" s="167">
        <v>86</v>
      </c>
      <c r="B133" s="168" t="s">
        <v>291</v>
      </c>
      <c r="C133" s="169" t="s">
        <v>292</v>
      </c>
      <c r="D133" s="170" t="s">
        <v>83</v>
      </c>
      <c r="E133" s="171">
        <v>5</v>
      </c>
      <c r="F133" s="171"/>
      <c r="G133" s="172">
        <f t="shared" ref="G133:G138" si="48">E133*F133</f>
        <v>0</v>
      </c>
      <c r="H133" s="173">
        <v>4.5100000000000001E-3</v>
      </c>
      <c r="I133" s="174">
        <f t="shared" ref="I133:I138" si="49">E133*H133</f>
        <v>2.2550000000000001E-2</v>
      </c>
      <c r="J133" s="173">
        <v>0</v>
      </c>
      <c r="K133" s="174">
        <f t="shared" ref="K133:K138" si="50">E133*J133</f>
        <v>0</v>
      </c>
      <c r="O133" s="166">
        <v>2</v>
      </c>
      <c r="AA133" s="140">
        <v>1</v>
      </c>
      <c r="AB133" s="140">
        <v>7</v>
      </c>
      <c r="AC133" s="140">
        <v>7</v>
      </c>
      <c r="AZ133" s="140">
        <v>2</v>
      </c>
      <c r="BA133" s="140">
        <f t="shared" ref="BA133:BA138" si="51">IF(AZ133=1,G133,0)</f>
        <v>0</v>
      </c>
      <c r="BB133" s="140">
        <f t="shared" ref="BB133:BB138" si="52">IF(AZ133=2,G133,0)</f>
        <v>0</v>
      </c>
      <c r="BC133" s="140">
        <f t="shared" ref="BC133:BC138" si="53">IF(AZ133=3,G133,0)</f>
        <v>0</v>
      </c>
      <c r="BD133" s="140">
        <f t="shared" ref="BD133:BD138" si="54">IF(AZ133=4,G133,0)</f>
        <v>0</v>
      </c>
      <c r="BE133" s="140">
        <f t="shared" ref="BE133:BE138" si="55">IF(AZ133=5,G133,0)</f>
        <v>0</v>
      </c>
      <c r="CA133" s="166">
        <v>1</v>
      </c>
      <c r="CB133" s="166">
        <v>7</v>
      </c>
    </row>
    <row r="134" spans="1:80" ht="20" x14ac:dyDescent="0.25">
      <c r="A134" s="167">
        <v>87</v>
      </c>
      <c r="B134" s="168" t="s">
        <v>293</v>
      </c>
      <c r="C134" s="169" t="s">
        <v>294</v>
      </c>
      <c r="D134" s="170" t="s">
        <v>83</v>
      </c>
      <c r="E134" s="171">
        <v>5</v>
      </c>
      <c r="F134" s="171"/>
      <c r="G134" s="172">
        <f t="shared" si="48"/>
        <v>0</v>
      </c>
      <c r="H134" s="173">
        <v>4.5100000000000001E-3</v>
      </c>
      <c r="I134" s="174">
        <f t="shared" si="49"/>
        <v>2.2550000000000001E-2</v>
      </c>
      <c r="J134" s="173">
        <v>0</v>
      </c>
      <c r="K134" s="174">
        <f t="shared" si="50"/>
        <v>0</v>
      </c>
      <c r="O134" s="166">
        <v>2</v>
      </c>
      <c r="AA134" s="140">
        <v>1</v>
      </c>
      <c r="AB134" s="140">
        <v>7</v>
      </c>
      <c r="AC134" s="140">
        <v>7</v>
      </c>
      <c r="AZ134" s="140">
        <v>2</v>
      </c>
      <c r="BA134" s="140">
        <f t="shared" si="51"/>
        <v>0</v>
      </c>
      <c r="BB134" s="140">
        <f t="shared" si="52"/>
        <v>0</v>
      </c>
      <c r="BC134" s="140">
        <f t="shared" si="53"/>
        <v>0</v>
      </c>
      <c r="BD134" s="140">
        <f t="shared" si="54"/>
        <v>0</v>
      </c>
      <c r="BE134" s="140">
        <f t="shared" si="55"/>
        <v>0</v>
      </c>
      <c r="CA134" s="166">
        <v>1</v>
      </c>
      <c r="CB134" s="166">
        <v>7</v>
      </c>
    </row>
    <row r="135" spans="1:80" x14ac:dyDescent="0.25">
      <c r="A135" s="167">
        <v>88</v>
      </c>
      <c r="B135" s="168" t="s">
        <v>295</v>
      </c>
      <c r="C135" s="169" t="s">
        <v>296</v>
      </c>
      <c r="D135" s="170" t="s">
        <v>83</v>
      </c>
      <c r="E135" s="171">
        <v>5</v>
      </c>
      <c r="F135" s="171"/>
      <c r="G135" s="172">
        <f t="shared" si="48"/>
        <v>0</v>
      </c>
      <c r="H135" s="173">
        <v>4.5100000000000001E-3</v>
      </c>
      <c r="I135" s="174">
        <f t="shared" si="49"/>
        <v>2.2550000000000001E-2</v>
      </c>
      <c r="J135" s="173">
        <v>0</v>
      </c>
      <c r="K135" s="174">
        <f t="shared" si="50"/>
        <v>0</v>
      </c>
      <c r="O135" s="166">
        <v>2</v>
      </c>
      <c r="AA135" s="140">
        <v>1</v>
      </c>
      <c r="AB135" s="140">
        <v>7</v>
      </c>
      <c r="AC135" s="140">
        <v>7</v>
      </c>
      <c r="AZ135" s="140">
        <v>2</v>
      </c>
      <c r="BA135" s="140">
        <f t="shared" si="51"/>
        <v>0</v>
      </c>
      <c r="BB135" s="140">
        <f t="shared" si="52"/>
        <v>0</v>
      </c>
      <c r="BC135" s="140">
        <f t="shared" si="53"/>
        <v>0</v>
      </c>
      <c r="BD135" s="140">
        <f t="shared" si="54"/>
        <v>0</v>
      </c>
      <c r="BE135" s="140">
        <f t="shared" si="55"/>
        <v>0</v>
      </c>
      <c r="CA135" s="166">
        <v>1</v>
      </c>
      <c r="CB135" s="166">
        <v>7</v>
      </c>
    </row>
    <row r="136" spans="1:80" x14ac:dyDescent="0.25">
      <c r="A136" s="167">
        <v>89</v>
      </c>
      <c r="B136" s="168" t="s">
        <v>297</v>
      </c>
      <c r="C136" s="169" t="s">
        <v>298</v>
      </c>
      <c r="D136" s="170" t="s">
        <v>75</v>
      </c>
      <c r="E136" s="171">
        <v>4</v>
      </c>
      <c r="F136" s="171"/>
      <c r="G136" s="172">
        <f t="shared" si="48"/>
        <v>0</v>
      </c>
      <c r="H136" s="173">
        <v>4.5100000000000001E-3</v>
      </c>
      <c r="I136" s="174">
        <f t="shared" si="49"/>
        <v>1.804E-2</v>
      </c>
      <c r="J136" s="173">
        <v>0</v>
      </c>
      <c r="K136" s="174">
        <f t="shared" si="50"/>
        <v>0</v>
      </c>
      <c r="O136" s="166">
        <v>2</v>
      </c>
      <c r="AA136" s="140">
        <v>1</v>
      </c>
      <c r="AB136" s="140">
        <v>7</v>
      </c>
      <c r="AC136" s="140">
        <v>7</v>
      </c>
      <c r="AZ136" s="140">
        <v>2</v>
      </c>
      <c r="BA136" s="140">
        <f t="shared" si="51"/>
        <v>0</v>
      </c>
      <c r="BB136" s="140">
        <f t="shared" si="52"/>
        <v>0</v>
      </c>
      <c r="BC136" s="140">
        <f t="shared" si="53"/>
        <v>0</v>
      </c>
      <c r="BD136" s="140">
        <f t="shared" si="54"/>
        <v>0</v>
      </c>
      <c r="BE136" s="140">
        <f t="shared" si="55"/>
        <v>0</v>
      </c>
      <c r="CA136" s="166">
        <v>1</v>
      </c>
      <c r="CB136" s="166">
        <v>7</v>
      </c>
    </row>
    <row r="137" spans="1:80" x14ac:dyDescent="0.25">
      <c r="A137" s="167">
        <v>90</v>
      </c>
      <c r="B137" s="168" t="s">
        <v>299</v>
      </c>
      <c r="C137" s="169" t="s">
        <v>300</v>
      </c>
      <c r="D137" s="170" t="s">
        <v>83</v>
      </c>
      <c r="E137" s="171">
        <v>5.5</v>
      </c>
      <c r="F137" s="171"/>
      <c r="G137" s="172">
        <f t="shared" si="48"/>
        <v>0</v>
      </c>
      <c r="H137" s="173">
        <v>1.9E-3</v>
      </c>
      <c r="I137" s="174">
        <f t="shared" si="49"/>
        <v>1.0449999999999999E-2</v>
      </c>
      <c r="J137" s="173"/>
      <c r="K137" s="174">
        <f t="shared" si="50"/>
        <v>0</v>
      </c>
      <c r="O137" s="166">
        <v>2</v>
      </c>
      <c r="AA137" s="140">
        <v>3</v>
      </c>
      <c r="AB137" s="140">
        <v>7</v>
      </c>
      <c r="AC137" s="140" t="s">
        <v>299</v>
      </c>
      <c r="AZ137" s="140">
        <v>2</v>
      </c>
      <c r="BA137" s="140">
        <f t="shared" si="51"/>
        <v>0</v>
      </c>
      <c r="BB137" s="140">
        <f t="shared" si="52"/>
        <v>0</v>
      </c>
      <c r="BC137" s="140">
        <f t="shared" si="53"/>
        <v>0</v>
      </c>
      <c r="BD137" s="140">
        <f t="shared" si="54"/>
        <v>0</v>
      </c>
      <c r="BE137" s="140">
        <f t="shared" si="55"/>
        <v>0</v>
      </c>
      <c r="CA137" s="166">
        <v>3</v>
      </c>
      <c r="CB137" s="166">
        <v>7</v>
      </c>
    </row>
    <row r="138" spans="1:80" x14ac:dyDescent="0.25">
      <c r="A138" s="167">
        <v>91</v>
      </c>
      <c r="B138" s="168" t="s">
        <v>301</v>
      </c>
      <c r="C138" s="169" t="s">
        <v>302</v>
      </c>
      <c r="D138" s="170" t="s">
        <v>126</v>
      </c>
      <c r="E138" s="171">
        <v>9.6140000000000003E-2</v>
      </c>
      <c r="F138" s="171"/>
      <c r="G138" s="172">
        <f t="shared" si="48"/>
        <v>0</v>
      </c>
      <c r="H138" s="173">
        <v>0</v>
      </c>
      <c r="I138" s="174">
        <f t="shared" si="49"/>
        <v>0</v>
      </c>
      <c r="J138" s="173"/>
      <c r="K138" s="174">
        <f t="shared" si="50"/>
        <v>0</v>
      </c>
      <c r="O138" s="166">
        <v>2</v>
      </c>
      <c r="AA138" s="140">
        <v>7</v>
      </c>
      <c r="AB138" s="140">
        <v>1001</v>
      </c>
      <c r="AC138" s="140">
        <v>5</v>
      </c>
      <c r="AZ138" s="140">
        <v>2</v>
      </c>
      <c r="BA138" s="140">
        <f t="shared" si="51"/>
        <v>0</v>
      </c>
      <c r="BB138" s="140">
        <f t="shared" si="52"/>
        <v>0</v>
      </c>
      <c r="BC138" s="140">
        <f t="shared" si="53"/>
        <v>0</v>
      </c>
      <c r="BD138" s="140">
        <f t="shared" si="54"/>
        <v>0</v>
      </c>
      <c r="BE138" s="140">
        <f t="shared" si="55"/>
        <v>0</v>
      </c>
      <c r="CA138" s="166">
        <v>7</v>
      </c>
      <c r="CB138" s="166">
        <v>1001</v>
      </c>
    </row>
    <row r="139" spans="1:80" ht="13" x14ac:dyDescent="0.3">
      <c r="A139" s="180"/>
      <c r="B139" s="181" t="s">
        <v>76</v>
      </c>
      <c r="C139" s="182" t="s">
        <v>290</v>
      </c>
      <c r="D139" s="183"/>
      <c r="E139" s="184"/>
      <c r="F139" s="185"/>
      <c r="G139" s="186">
        <f>SUM(G132:G138)</f>
        <v>0</v>
      </c>
      <c r="H139" s="187"/>
      <c r="I139" s="188">
        <f>SUM(I132:I138)</f>
        <v>9.6140000000000003E-2</v>
      </c>
      <c r="J139" s="187"/>
      <c r="K139" s="188">
        <f>SUM(K132:K138)</f>
        <v>0</v>
      </c>
      <c r="O139" s="166">
        <v>4</v>
      </c>
      <c r="BA139" s="189">
        <f>SUM(BA132:BA138)</f>
        <v>0</v>
      </c>
      <c r="BB139" s="189">
        <f>SUM(BB132:BB138)</f>
        <v>0</v>
      </c>
      <c r="BC139" s="189">
        <f>SUM(BC132:BC138)</f>
        <v>0</v>
      </c>
      <c r="BD139" s="189">
        <f>SUM(BD132:BD138)</f>
        <v>0</v>
      </c>
      <c r="BE139" s="189">
        <f>SUM(BE132:BE138)</f>
        <v>0</v>
      </c>
    </row>
    <row r="140" spans="1:80" ht="13" x14ac:dyDescent="0.3">
      <c r="A140" s="156" t="s">
        <v>74</v>
      </c>
      <c r="B140" s="157" t="s">
        <v>303</v>
      </c>
      <c r="C140" s="158" t="s">
        <v>304</v>
      </c>
      <c r="D140" s="159"/>
      <c r="E140" s="160"/>
      <c r="F140" s="160"/>
      <c r="G140" s="161"/>
      <c r="H140" s="162"/>
      <c r="I140" s="163"/>
      <c r="J140" s="164"/>
      <c r="K140" s="165"/>
      <c r="O140" s="166">
        <v>1</v>
      </c>
    </row>
    <row r="141" spans="1:80" x14ac:dyDescent="0.25">
      <c r="A141" s="167">
        <v>92</v>
      </c>
      <c r="B141" s="168" t="s">
        <v>306</v>
      </c>
      <c r="C141" s="169" t="s">
        <v>307</v>
      </c>
      <c r="D141" s="170" t="s">
        <v>83</v>
      </c>
      <c r="E141" s="171">
        <v>312</v>
      </c>
      <c r="F141" s="171"/>
      <c r="G141" s="172">
        <f>E141*F141</f>
        <v>0</v>
      </c>
      <c r="H141" s="173">
        <v>4.6000000000000001E-4</v>
      </c>
      <c r="I141" s="174">
        <f>E141*H141</f>
        <v>0.14352000000000001</v>
      </c>
      <c r="J141" s="173">
        <v>0</v>
      </c>
      <c r="K141" s="174">
        <f>E141*J141</f>
        <v>0</v>
      </c>
      <c r="O141" s="166">
        <v>2</v>
      </c>
      <c r="AA141" s="140">
        <v>1</v>
      </c>
      <c r="AB141" s="140">
        <v>7</v>
      </c>
      <c r="AC141" s="140">
        <v>7</v>
      </c>
      <c r="AZ141" s="140">
        <v>2</v>
      </c>
      <c r="BA141" s="140">
        <f>IF(AZ141=1,G141,0)</f>
        <v>0</v>
      </c>
      <c r="BB141" s="140">
        <f>IF(AZ141=2,G141,0)</f>
        <v>0</v>
      </c>
      <c r="BC141" s="140">
        <f>IF(AZ141=3,G141,0)</f>
        <v>0</v>
      </c>
      <c r="BD141" s="140">
        <f>IF(AZ141=4,G141,0)</f>
        <v>0</v>
      </c>
      <c r="BE141" s="140">
        <f>IF(AZ141=5,G141,0)</f>
        <v>0</v>
      </c>
      <c r="CA141" s="166">
        <v>1</v>
      </c>
      <c r="CB141" s="166">
        <v>7</v>
      </c>
    </row>
    <row r="142" spans="1:80" ht="13" x14ac:dyDescent="0.3">
      <c r="A142" s="180"/>
      <c r="B142" s="181" t="s">
        <v>76</v>
      </c>
      <c r="C142" s="182" t="s">
        <v>305</v>
      </c>
      <c r="D142" s="183"/>
      <c r="E142" s="184"/>
      <c r="F142" s="185"/>
      <c r="G142" s="186">
        <f>SUM(G140:G141)</f>
        <v>0</v>
      </c>
      <c r="H142" s="187"/>
      <c r="I142" s="188">
        <f>SUM(I140:I141)</f>
        <v>0.14352000000000001</v>
      </c>
      <c r="J142" s="187"/>
      <c r="K142" s="188">
        <f>SUM(K140:K141)</f>
        <v>0</v>
      </c>
      <c r="O142" s="166">
        <v>4</v>
      </c>
      <c r="BA142" s="189">
        <f>SUM(BA140:BA141)</f>
        <v>0</v>
      </c>
      <c r="BB142" s="189">
        <f>SUM(BB140:BB141)</f>
        <v>0</v>
      </c>
      <c r="BC142" s="189">
        <f>SUM(BC140:BC141)</f>
        <v>0</v>
      </c>
      <c r="BD142" s="189">
        <f>SUM(BD140:BD141)</f>
        <v>0</v>
      </c>
      <c r="BE142" s="189">
        <f>SUM(BE140:BE141)</f>
        <v>0</v>
      </c>
    </row>
    <row r="143" spans="1:80" ht="13" x14ac:dyDescent="0.3">
      <c r="A143" s="156" t="s">
        <v>74</v>
      </c>
      <c r="B143" s="157" t="s">
        <v>308</v>
      </c>
      <c r="C143" s="158" t="s">
        <v>309</v>
      </c>
      <c r="D143" s="159"/>
      <c r="E143" s="160"/>
      <c r="F143" s="160"/>
      <c r="G143" s="161"/>
      <c r="H143" s="162"/>
      <c r="I143" s="163"/>
      <c r="J143" s="164"/>
      <c r="K143" s="165"/>
      <c r="O143" s="166">
        <v>1</v>
      </c>
    </row>
    <row r="144" spans="1:80" x14ac:dyDescent="0.25">
      <c r="A144" s="167">
        <v>93</v>
      </c>
      <c r="B144" s="168" t="s">
        <v>311</v>
      </c>
      <c r="C144" s="169" t="s">
        <v>312</v>
      </c>
      <c r="D144" s="170" t="s">
        <v>169</v>
      </c>
      <c r="E144" s="171">
        <v>1</v>
      </c>
      <c r="F144" s="171"/>
      <c r="G144" s="172">
        <f t="shared" ref="G144:G156" si="56">E144*F144</f>
        <v>0</v>
      </c>
      <c r="H144" s="173">
        <v>0</v>
      </c>
      <c r="I144" s="174">
        <f t="shared" ref="I144:I156" si="57">E144*H144</f>
        <v>0</v>
      </c>
      <c r="J144" s="173">
        <v>0</v>
      </c>
      <c r="K144" s="174">
        <f t="shared" ref="K144:K156" si="58">E144*J144</f>
        <v>0</v>
      </c>
      <c r="O144" s="166">
        <v>2</v>
      </c>
      <c r="AA144" s="140">
        <v>1</v>
      </c>
      <c r="AB144" s="140">
        <v>0</v>
      </c>
      <c r="AC144" s="140">
        <v>0</v>
      </c>
      <c r="AZ144" s="140">
        <v>2</v>
      </c>
      <c r="BA144" s="140">
        <f t="shared" ref="BA144:BA156" si="59">IF(AZ144=1,G144,0)</f>
        <v>0</v>
      </c>
      <c r="BB144" s="140">
        <f t="shared" ref="BB144:BB156" si="60">IF(AZ144=2,G144,0)</f>
        <v>0</v>
      </c>
      <c r="BC144" s="140">
        <f t="shared" ref="BC144:BC156" si="61">IF(AZ144=3,G144,0)</f>
        <v>0</v>
      </c>
      <c r="BD144" s="140">
        <f t="shared" ref="BD144:BD156" si="62">IF(AZ144=4,G144,0)</f>
        <v>0</v>
      </c>
      <c r="BE144" s="140">
        <f t="shared" ref="BE144:BE156" si="63">IF(AZ144=5,G144,0)</f>
        <v>0</v>
      </c>
      <c r="CA144" s="166">
        <v>1</v>
      </c>
      <c r="CB144" s="166">
        <v>0</v>
      </c>
    </row>
    <row r="145" spans="1:80" x14ac:dyDescent="0.25">
      <c r="A145" s="167">
        <v>94</v>
      </c>
      <c r="B145" s="168" t="s">
        <v>313</v>
      </c>
      <c r="C145" s="169" t="s">
        <v>314</v>
      </c>
      <c r="D145" s="170" t="s">
        <v>169</v>
      </c>
      <c r="E145" s="171">
        <v>1</v>
      </c>
      <c r="F145" s="171"/>
      <c r="G145" s="172">
        <f t="shared" si="56"/>
        <v>0</v>
      </c>
      <c r="H145" s="173">
        <v>0</v>
      </c>
      <c r="I145" s="174">
        <f t="shared" si="57"/>
        <v>0</v>
      </c>
      <c r="J145" s="173">
        <v>0</v>
      </c>
      <c r="K145" s="174">
        <f t="shared" si="58"/>
        <v>0</v>
      </c>
      <c r="O145" s="166">
        <v>2</v>
      </c>
      <c r="AA145" s="140">
        <v>1</v>
      </c>
      <c r="AB145" s="140">
        <v>0</v>
      </c>
      <c r="AC145" s="140">
        <v>0</v>
      </c>
      <c r="AZ145" s="140">
        <v>2</v>
      </c>
      <c r="BA145" s="140">
        <f t="shared" si="59"/>
        <v>0</v>
      </c>
      <c r="BB145" s="140">
        <f t="shared" si="60"/>
        <v>0</v>
      </c>
      <c r="BC145" s="140">
        <f t="shared" si="61"/>
        <v>0</v>
      </c>
      <c r="BD145" s="140">
        <f t="shared" si="62"/>
        <v>0</v>
      </c>
      <c r="BE145" s="140">
        <f t="shared" si="63"/>
        <v>0</v>
      </c>
      <c r="CA145" s="166">
        <v>1</v>
      </c>
      <c r="CB145" s="166">
        <v>0</v>
      </c>
    </row>
    <row r="146" spans="1:80" x14ac:dyDescent="0.25">
      <c r="A146" s="167">
        <v>95</v>
      </c>
      <c r="B146" s="168" t="s">
        <v>315</v>
      </c>
      <c r="C146" s="169" t="s">
        <v>316</v>
      </c>
      <c r="D146" s="170" t="s">
        <v>169</v>
      </c>
      <c r="E146" s="171">
        <v>1</v>
      </c>
      <c r="F146" s="171"/>
      <c r="G146" s="172">
        <f t="shared" si="56"/>
        <v>0</v>
      </c>
      <c r="H146" s="173">
        <v>0</v>
      </c>
      <c r="I146" s="174">
        <f t="shared" si="57"/>
        <v>0</v>
      </c>
      <c r="J146" s="173">
        <v>0</v>
      </c>
      <c r="K146" s="174">
        <f t="shared" si="58"/>
        <v>0</v>
      </c>
      <c r="O146" s="166">
        <v>2</v>
      </c>
      <c r="AA146" s="140">
        <v>1</v>
      </c>
      <c r="AB146" s="140">
        <v>0</v>
      </c>
      <c r="AC146" s="140">
        <v>0</v>
      </c>
      <c r="AZ146" s="140">
        <v>2</v>
      </c>
      <c r="BA146" s="140">
        <f t="shared" si="59"/>
        <v>0</v>
      </c>
      <c r="BB146" s="140">
        <f t="shared" si="60"/>
        <v>0</v>
      </c>
      <c r="BC146" s="140">
        <f t="shared" si="61"/>
        <v>0</v>
      </c>
      <c r="BD146" s="140">
        <f t="shared" si="62"/>
        <v>0</v>
      </c>
      <c r="BE146" s="140">
        <f t="shared" si="63"/>
        <v>0</v>
      </c>
      <c r="CA146" s="166">
        <v>1</v>
      </c>
      <c r="CB146" s="166">
        <v>0</v>
      </c>
    </row>
    <row r="147" spans="1:80" x14ac:dyDescent="0.25">
      <c r="A147" s="167">
        <v>96</v>
      </c>
      <c r="B147" s="168" t="s">
        <v>317</v>
      </c>
      <c r="C147" s="169" t="s">
        <v>318</v>
      </c>
      <c r="D147" s="170" t="s">
        <v>319</v>
      </c>
      <c r="E147" s="171">
        <v>10</v>
      </c>
      <c r="F147" s="171"/>
      <c r="G147" s="172">
        <f t="shared" si="56"/>
        <v>0</v>
      </c>
      <c r="H147" s="173">
        <v>0</v>
      </c>
      <c r="I147" s="174">
        <f t="shared" si="57"/>
        <v>0</v>
      </c>
      <c r="J147" s="173">
        <v>0</v>
      </c>
      <c r="K147" s="174">
        <f t="shared" si="58"/>
        <v>0</v>
      </c>
      <c r="O147" s="166">
        <v>2</v>
      </c>
      <c r="AA147" s="140">
        <v>1</v>
      </c>
      <c r="AB147" s="140">
        <v>0</v>
      </c>
      <c r="AC147" s="140">
        <v>0</v>
      </c>
      <c r="AZ147" s="140">
        <v>2</v>
      </c>
      <c r="BA147" s="140">
        <f t="shared" si="59"/>
        <v>0</v>
      </c>
      <c r="BB147" s="140">
        <f t="shared" si="60"/>
        <v>0</v>
      </c>
      <c r="BC147" s="140">
        <f t="shared" si="61"/>
        <v>0</v>
      </c>
      <c r="BD147" s="140">
        <f t="shared" si="62"/>
        <v>0</v>
      </c>
      <c r="BE147" s="140">
        <f t="shared" si="63"/>
        <v>0</v>
      </c>
      <c r="CA147" s="166">
        <v>1</v>
      </c>
      <c r="CB147" s="166">
        <v>0</v>
      </c>
    </row>
    <row r="148" spans="1:80" x14ac:dyDescent="0.25">
      <c r="A148" s="167">
        <v>97</v>
      </c>
      <c r="B148" s="168" t="s">
        <v>320</v>
      </c>
      <c r="C148" s="169" t="s">
        <v>321</v>
      </c>
      <c r="D148" s="170" t="s">
        <v>319</v>
      </c>
      <c r="E148" s="171">
        <v>40</v>
      </c>
      <c r="F148" s="171"/>
      <c r="G148" s="172">
        <f t="shared" si="56"/>
        <v>0</v>
      </c>
      <c r="H148" s="173">
        <v>0</v>
      </c>
      <c r="I148" s="174">
        <f t="shared" si="57"/>
        <v>0</v>
      </c>
      <c r="J148" s="173">
        <v>0</v>
      </c>
      <c r="K148" s="174">
        <f t="shared" si="58"/>
        <v>0</v>
      </c>
      <c r="O148" s="166">
        <v>2</v>
      </c>
      <c r="AA148" s="140">
        <v>1</v>
      </c>
      <c r="AB148" s="140">
        <v>0</v>
      </c>
      <c r="AC148" s="140">
        <v>0</v>
      </c>
      <c r="AZ148" s="140">
        <v>2</v>
      </c>
      <c r="BA148" s="140">
        <f t="shared" si="59"/>
        <v>0</v>
      </c>
      <c r="BB148" s="140">
        <f t="shared" si="60"/>
        <v>0</v>
      </c>
      <c r="BC148" s="140">
        <f t="shared" si="61"/>
        <v>0</v>
      </c>
      <c r="BD148" s="140">
        <f t="shared" si="62"/>
        <v>0</v>
      </c>
      <c r="BE148" s="140">
        <f t="shared" si="63"/>
        <v>0</v>
      </c>
      <c r="CA148" s="166">
        <v>1</v>
      </c>
      <c r="CB148" s="166">
        <v>0</v>
      </c>
    </row>
    <row r="149" spans="1:80" x14ac:dyDescent="0.25">
      <c r="A149" s="167">
        <v>98</v>
      </c>
      <c r="B149" s="168" t="s">
        <v>322</v>
      </c>
      <c r="C149" s="169" t="s">
        <v>323</v>
      </c>
      <c r="D149" s="170" t="s">
        <v>319</v>
      </c>
      <c r="E149" s="171">
        <v>20</v>
      </c>
      <c r="F149" s="171"/>
      <c r="G149" s="172">
        <f t="shared" si="56"/>
        <v>0</v>
      </c>
      <c r="H149" s="173">
        <v>0</v>
      </c>
      <c r="I149" s="174">
        <f t="shared" si="57"/>
        <v>0</v>
      </c>
      <c r="J149" s="173">
        <v>0</v>
      </c>
      <c r="K149" s="174">
        <f t="shared" si="58"/>
        <v>0</v>
      </c>
      <c r="O149" s="166">
        <v>2</v>
      </c>
      <c r="AA149" s="140">
        <v>1</v>
      </c>
      <c r="AB149" s="140">
        <v>0</v>
      </c>
      <c r="AC149" s="140">
        <v>0</v>
      </c>
      <c r="AZ149" s="140">
        <v>2</v>
      </c>
      <c r="BA149" s="140">
        <f t="shared" si="59"/>
        <v>0</v>
      </c>
      <c r="BB149" s="140">
        <f t="shared" si="60"/>
        <v>0</v>
      </c>
      <c r="BC149" s="140">
        <f t="shared" si="61"/>
        <v>0</v>
      </c>
      <c r="BD149" s="140">
        <f t="shared" si="62"/>
        <v>0</v>
      </c>
      <c r="BE149" s="140">
        <f t="shared" si="63"/>
        <v>0</v>
      </c>
      <c r="CA149" s="166">
        <v>1</v>
      </c>
      <c r="CB149" s="166">
        <v>0</v>
      </c>
    </row>
    <row r="150" spans="1:80" x14ac:dyDescent="0.25">
      <c r="A150" s="167">
        <v>99</v>
      </c>
      <c r="B150" s="168" t="s">
        <v>324</v>
      </c>
      <c r="C150" s="169" t="s">
        <v>325</v>
      </c>
      <c r="D150" s="170" t="s">
        <v>319</v>
      </c>
      <c r="E150" s="171">
        <v>24</v>
      </c>
      <c r="F150" s="171"/>
      <c r="G150" s="172">
        <f t="shared" si="56"/>
        <v>0</v>
      </c>
      <c r="H150" s="173">
        <v>0</v>
      </c>
      <c r="I150" s="174">
        <f t="shared" si="57"/>
        <v>0</v>
      </c>
      <c r="J150" s="173">
        <v>0</v>
      </c>
      <c r="K150" s="174">
        <f t="shared" si="58"/>
        <v>0</v>
      </c>
      <c r="O150" s="166">
        <v>2</v>
      </c>
      <c r="AA150" s="140">
        <v>1</v>
      </c>
      <c r="AB150" s="140">
        <v>0</v>
      </c>
      <c r="AC150" s="140">
        <v>0</v>
      </c>
      <c r="AZ150" s="140">
        <v>2</v>
      </c>
      <c r="BA150" s="140">
        <f t="shared" si="59"/>
        <v>0</v>
      </c>
      <c r="BB150" s="140">
        <f t="shared" si="60"/>
        <v>0</v>
      </c>
      <c r="BC150" s="140">
        <f t="shared" si="61"/>
        <v>0</v>
      </c>
      <c r="BD150" s="140">
        <f t="shared" si="62"/>
        <v>0</v>
      </c>
      <c r="BE150" s="140">
        <f t="shared" si="63"/>
        <v>0</v>
      </c>
      <c r="CA150" s="166">
        <v>1</v>
      </c>
      <c r="CB150" s="166">
        <v>0</v>
      </c>
    </row>
    <row r="151" spans="1:80" x14ac:dyDescent="0.25">
      <c r="A151" s="167">
        <v>100</v>
      </c>
      <c r="B151" s="168" t="s">
        <v>326</v>
      </c>
      <c r="C151" s="169" t="s">
        <v>327</v>
      </c>
      <c r="D151" s="170" t="s">
        <v>319</v>
      </c>
      <c r="E151" s="171">
        <v>72</v>
      </c>
      <c r="F151" s="171"/>
      <c r="G151" s="172">
        <f t="shared" si="56"/>
        <v>0</v>
      </c>
      <c r="H151" s="173">
        <v>0</v>
      </c>
      <c r="I151" s="174">
        <f t="shared" si="57"/>
        <v>0</v>
      </c>
      <c r="J151" s="173">
        <v>0</v>
      </c>
      <c r="K151" s="174">
        <f t="shared" si="58"/>
        <v>0</v>
      </c>
      <c r="O151" s="166">
        <v>2</v>
      </c>
      <c r="AA151" s="140">
        <v>1</v>
      </c>
      <c r="AB151" s="140">
        <v>0</v>
      </c>
      <c r="AC151" s="140">
        <v>0</v>
      </c>
      <c r="AZ151" s="140">
        <v>2</v>
      </c>
      <c r="BA151" s="140">
        <f t="shared" si="59"/>
        <v>0</v>
      </c>
      <c r="BB151" s="140">
        <f t="shared" si="60"/>
        <v>0</v>
      </c>
      <c r="BC151" s="140">
        <f t="shared" si="61"/>
        <v>0</v>
      </c>
      <c r="BD151" s="140">
        <f t="shared" si="62"/>
        <v>0</v>
      </c>
      <c r="BE151" s="140">
        <f t="shared" si="63"/>
        <v>0</v>
      </c>
      <c r="CA151" s="166">
        <v>1</v>
      </c>
      <c r="CB151" s="166">
        <v>0</v>
      </c>
    </row>
    <row r="152" spans="1:80" x14ac:dyDescent="0.25">
      <c r="A152" s="167">
        <v>101</v>
      </c>
      <c r="B152" s="168" t="s">
        <v>328</v>
      </c>
      <c r="C152" s="169" t="s">
        <v>329</v>
      </c>
      <c r="D152" s="170" t="s">
        <v>319</v>
      </c>
      <c r="E152" s="171">
        <v>5</v>
      </c>
      <c r="F152" s="171"/>
      <c r="G152" s="172">
        <f t="shared" si="56"/>
        <v>0</v>
      </c>
      <c r="H152" s="173">
        <v>0</v>
      </c>
      <c r="I152" s="174">
        <f t="shared" si="57"/>
        <v>0</v>
      </c>
      <c r="J152" s="173">
        <v>0</v>
      </c>
      <c r="K152" s="174">
        <f t="shared" si="58"/>
        <v>0</v>
      </c>
      <c r="O152" s="166">
        <v>2</v>
      </c>
      <c r="AA152" s="140">
        <v>1</v>
      </c>
      <c r="AB152" s="140">
        <v>0</v>
      </c>
      <c r="AC152" s="140">
        <v>0</v>
      </c>
      <c r="AZ152" s="140">
        <v>2</v>
      </c>
      <c r="BA152" s="140">
        <f t="shared" si="59"/>
        <v>0</v>
      </c>
      <c r="BB152" s="140">
        <f t="shared" si="60"/>
        <v>0</v>
      </c>
      <c r="BC152" s="140">
        <f t="shared" si="61"/>
        <v>0</v>
      </c>
      <c r="BD152" s="140">
        <f t="shared" si="62"/>
        <v>0</v>
      </c>
      <c r="BE152" s="140">
        <f t="shared" si="63"/>
        <v>0</v>
      </c>
      <c r="CA152" s="166">
        <v>1</v>
      </c>
      <c r="CB152" s="166">
        <v>0</v>
      </c>
    </row>
    <row r="153" spans="1:80" x14ac:dyDescent="0.25">
      <c r="A153" s="167">
        <v>102</v>
      </c>
      <c r="B153" s="168" t="s">
        <v>330</v>
      </c>
      <c r="C153" s="169" t="s">
        <v>331</v>
      </c>
      <c r="D153" s="170" t="s">
        <v>169</v>
      </c>
      <c r="E153" s="171">
        <v>1</v>
      </c>
      <c r="F153" s="171"/>
      <c r="G153" s="172">
        <f t="shared" si="56"/>
        <v>0</v>
      </c>
      <c r="H153" s="173">
        <v>0</v>
      </c>
      <c r="I153" s="174">
        <f t="shared" si="57"/>
        <v>0</v>
      </c>
      <c r="J153" s="173">
        <v>0</v>
      </c>
      <c r="K153" s="174">
        <f t="shared" si="58"/>
        <v>0</v>
      </c>
      <c r="O153" s="166">
        <v>2</v>
      </c>
      <c r="AA153" s="140">
        <v>1</v>
      </c>
      <c r="AB153" s="140">
        <v>0</v>
      </c>
      <c r="AC153" s="140">
        <v>0</v>
      </c>
      <c r="AZ153" s="140">
        <v>2</v>
      </c>
      <c r="BA153" s="140">
        <f t="shared" si="59"/>
        <v>0</v>
      </c>
      <c r="BB153" s="140">
        <f t="shared" si="60"/>
        <v>0</v>
      </c>
      <c r="BC153" s="140">
        <f t="shared" si="61"/>
        <v>0</v>
      </c>
      <c r="BD153" s="140">
        <f t="shared" si="62"/>
        <v>0</v>
      </c>
      <c r="BE153" s="140">
        <f t="shared" si="63"/>
        <v>0</v>
      </c>
      <c r="CA153" s="166">
        <v>1</v>
      </c>
      <c r="CB153" s="166">
        <v>0</v>
      </c>
    </row>
    <row r="154" spans="1:80" x14ac:dyDescent="0.25">
      <c r="A154" s="167">
        <v>103</v>
      </c>
      <c r="B154" s="168" t="s">
        <v>332</v>
      </c>
      <c r="C154" s="169" t="s">
        <v>333</v>
      </c>
      <c r="D154" s="170" t="s">
        <v>169</v>
      </c>
      <c r="E154" s="171">
        <v>1</v>
      </c>
      <c r="F154" s="171"/>
      <c r="G154" s="172">
        <f t="shared" si="56"/>
        <v>0</v>
      </c>
      <c r="H154" s="173">
        <v>0</v>
      </c>
      <c r="I154" s="174">
        <f t="shared" si="57"/>
        <v>0</v>
      </c>
      <c r="J154" s="173">
        <v>0</v>
      </c>
      <c r="K154" s="174">
        <f t="shared" si="58"/>
        <v>0</v>
      </c>
      <c r="O154" s="166">
        <v>2</v>
      </c>
      <c r="AA154" s="140">
        <v>1</v>
      </c>
      <c r="AB154" s="140">
        <v>0</v>
      </c>
      <c r="AC154" s="140">
        <v>0</v>
      </c>
      <c r="AZ154" s="140">
        <v>2</v>
      </c>
      <c r="BA154" s="140">
        <f t="shared" si="59"/>
        <v>0</v>
      </c>
      <c r="BB154" s="140">
        <f t="shared" si="60"/>
        <v>0</v>
      </c>
      <c r="BC154" s="140">
        <f t="shared" si="61"/>
        <v>0</v>
      </c>
      <c r="BD154" s="140">
        <f t="shared" si="62"/>
        <v>0</v>
      </c>
      <c r="BE154" s="140">
        <f t="shared" si="63"/>
        <v>0</v>
      </c>
      <c r="CA154" s="166">
        <v>1</v>
      </c>
      <c r="CB154" s="166">
        <v>0</v>
      </c>
    </row>
    <row r="155" spans="1:80" x14ac:dyDescent="0.25">
      <c r="A155" s="167">
        <v>104</v>
      </c>
      <c r="B155" s="168" t="s">
        <v>334</v>
      </c>
      <c r="C155" s="169" t="s">
        <v>335</v>
      </c>
      <c r="D155" s="170" t="s">
        <v>169</v>
      </c>
      <c r="E155" s="171">
        <v>1</v>
      </c>
      <c r="F155" s="171"/>
      <c r="G155" s="172">
        <f t="shared" si="56"/>
        <v>0</v>
      </c>
      <c r="H155" s="173">
        <v>0</v>
      </c>
      <c r="I155" s="174">
        <f t="shared" si="57"/>
        <v>0</v>
      </c>
      <c r="J155" s="173">
        <v>0</v>
      </c>
      <c r="K155" s="174">
        <f t="shared" si="58"/>
        <v>0</v>
      </c>
      <c r="O155" s="166">
        <v>2</v>
      </c>
      <c r="AA155" s="140">
        <v>1</v>
      </c>
      <c r="AB155" s="140">
        <v>0</v>
      </c>
      <c r="AC155" s="140">
        <v>0</v>
      </c>
      <c r="AZ155" s="140">
        <v>2</v>
      </c>
      <c r="BA155" s="140">
        <f t="shared" si="59"/>
        <v>0</v>
      </c>
      <c r="BB155" s="140">
        <f t="shared" si="60"/>
        <v>0</v>
      </c>
      <c r="BC155" s="140">
        <f t="shared" si="61"/>
        <v>0</v>
      </c>
      <c r="BD155" s="140">
        <f t="shared" si="62"/>
        <v>0</v>
      </c>
      <c r="BE155" s="140">
        <f t="shared" si="63"/>
        <v>0</v>
      </c>
      <c r="CA155" s="166">
        <v>1</v>
      </c>
      <c r="CB155" s="166">
        <v>0</v>
      </c>
    </row>
    <row r="156" spans="1:80" x14ac:dyDescent="0.25">
      <c r="A156" s="167">
        <v>105</v>
      </c>
      <c r="B156" s="168" t="s">
        <v>336</v>
      </c>
      <c r="C156" s="169" t="s">
        <v>337</v>
      </c>
      <c r="D156" s="170" t="s">
        <v>169</v>
      </c>
      <c r="E156" s="171">
        <v>1</v>
      </c>
      <c r="F156" s="171"/>
      <c r="G156" s="172">
        <f t="shared" si="56"/>
        <v>0</v>
      </c>
      <c r="H156" s="173">
        <v>0</v>
      </c>
      <c r="I156" s="174">
        <f t="shared" si="57"/>
        <v>0</v>
      </c>
      <c r="J156" s="173">
        <v>0</v>
      </c>
      <c r="K156" s="174">
        <f t="shared" si="58"/>
        <v>0</v>
      </c>
      <c r="O156" s="166">
        <v>2</v>
      </c>
      <c r="AA156" s="140">
        <v>1</v>
      </c>
      <c r="AB156" s="140">
        <v>0</v>
      </c>
      <c r="AC156" s="140">
        <v>0</v>
      </c>
      <c r="AZ156" s="140">
        <v>2</v>
      </c>
      <c r="BA156" s="140">
        <f t="shared" si="59"/>
        <v>0</v>
      </c>
      <c r="BB156" s="140">
        <f t="shared" si="60"/>
        <v>0</v>
      </c>
      <c r="BC156" s="140">
        <f t="shared" si="61"/>
        <v>0</v>
      </c>
      <c r="BD156" s="140">
        <f t="shared" si="62"/>
        <v>0</v>
      </c>
      <c r="BE156" s="140">
        <f t="shared" si="63"/>
        <v>0</v>
      </c>
      <c r="CA156" s="166">
        <v>1</v>
      </c>
      <c r="CB156" s="166">
        <v>0</v>
      </c>
    </row>
    <row r="157" spans="1:80" ht="13" x14ac:dyDescent="0.3">
      <c r="A157" s="180"/>
      <c r="B157" s="181" t="s">
        <v>76</v>
      </c>
      <c r="C157" s="182" t="s">
        <v>310</v>
      </c>
      <c r="D157" s="183"/>
      <c r="E157" s="184"/>
      <c r="F157" s="185"/>
      <c r="G157" s="186">
        <f>SUM(G143:G156)</f>
        <v>0</v>
      </c>
      <c r="H157" s="187"/>
      <c r="I157" s="188">
        <f>SUM(I143:I156)</f>
        <v>0</v>
      </c>
      <c r="J157" s="187"/>
      <c r="K157" s="188">
        <f>SUM(K143:K156)</f>
        <v>0</v>
      </c>
      <c r="O157" s="166">
        <v>4</v>
      </c>
      <c r="BA157" s="189">
        <f>SUM(BA143:BA156)</f>
        <v>0</v>
      </c>
      <c r="BB157" s="189">
        <f>SUM(BB143:BB156)</f>
        <v>0</v>
      </c>
      <c r="BC157" s="189">
        <f>SUM(BC143:BC156)</f>
        <v>0</v>
      </c>
      <c r="BD157" s="189">
        <f>SUM(BD143:BD156)</f>
        <v>0</v>
      </c>
      <c r="BE157" s="189">
        <f>SUM(BE143:BE156)</f>
        <v>0</v>
      </c>
    </row>
    <row r="158" spans="1:80" ht="13" x14ac:dyDescent="0.3">
      <c r="A158" s="156" t="s">
        <v>74</v>
      </c>
      <c r="B158" s="157" t="s">
        <v>338</v>
      </c>
      <c r="C158" s="158" t="s">
        <v>339</v>
      </c>
      <c r="D158" s="159"/>
      <c r="E158" s="160"/>
      <c r="F158" s="160"/>
      <c r="G158" s="161"/>
      <c r="H158" s="162"/>
      <c r="I158" s="163"/>
      <c r="J158" s="164"/>
      <c r="K158" s="165"/>
      <c r="O158" s="166">
        <v>1</v>
      </c>
    </row>
    <row r="159" spans="1:80" x14ac:dyDescent="0.25">
      <c r="A159" s="167">
        <v>106</v>
      </c>
      <c r="B159" s="168" t="s">
        <v>341</v>
      </c>
      <c r="C159" s="169" t="s">
        <v>342</v>
      </c>
      <c r="D159" s="170" t="s">
        <v>151</v>
      </c>
      <c r="E159" s="171">
        <v>10</v>
      </c>
      <c r="F159" s="171"/>
      <c r="G159" s="172">
        <f>E159*F159</f>
        <v>0</v>
      </c>
      <c r="H159" s="173">
        <v>0</v>
      </c>
      <c r="I159" s="174">
        <f>E159*H159</f>
        <v>0</v>
      </c>
      <c r="J159" s="173">
        <v>0</v>
      </c>
      <c r="K159" s="174">
        <f>E159*J159</f>
        <v>0</v>
      </c>
      <c r="O159" s="166">
        <v>2</v>
      </c>
      <c r="AA159" s="140">
        <v>1</v>
      </c>
      <c r="AB159" s="140">
        <v>9</v>
      </c>
      <c r="AC159" s="140">
        <v>9</v>
      </c>
      <c r="AZ159" s="140">
        <v>4</v>
      </c>
      <c r="BA159" s="140">
        <f>IF(AZ159=1,G159,0)</f>
        <v>0</v>
      </c>
      <c r="BB159" s="140">
        <f>IF(AZ159=2,G159,0)</f>
        <v>0</v>
      </c>
      <c r="BC159" s="140">
        <f>IF(AZ159=3,G159,0)</f>
        <v>0</v>
      </c>
      <c r="BD159" s="140">
        <f>IF(AZ159=4,G159,0)</f>
        <v>0</v>
      </c>
      <c r="BE159" s="140">
        <f>IF(AZ159=5,G159,0)</f>
        <v>0</v>
      </c>
      <c r="CA159" s="166">
        <v>1</v>
      </c>
      <c r="CB159" s="166">
        <v>9</v>
      </c>
    </row>
    <row r="160" spans="1:80" ht="20" x14ac:dyDescent="0.25">
      <c r="A160" s="167">
        <v>107</v>
      </c>
      <c r="B160" s="168" t="s">
        <v>343</v>
      </c>
      <c r="C160" s="169" t="s">
        <v>344</v>
      </c>
      <c r="D160" s="170" t="s">
        <v>151</v>
      </c>
      <c r="E160" s="171">
        <v>1</v>
      </c>
      <c r="F160" s="171"/>
      <c r="G160" s="172">
        <f>E160*F160</f>
        <v>0</v>
      </c>
      <c r="H160" s="173">
        <v>6.0000000000000002E-5</v>
      </c>
      <c r="I160" s="174">
        <f>E160*H160</f>
        <v>6.0000000000000002E-5</v>
      </c>
      <c r="J160" s="173">
        <v>0</v>
      </c>
      <c r="K160" s="174">
        <f>E160*J160</f>
        <v>0</v>
      </c>
      <c r="O160" s="166">
        <v>2</v>
      </c>
      <c r="AA160" s="140">
        <v>1</v>
      </c>
      <c r="AB160" s="140">
        <v>9</v>
      </c>
      <c r="AC160" s="140">
        <v>9</v>
      </c>
      <c r="AZ160" s="140">
        <v>4</v>
      </c>
      <c r="BA160" s="140">
        <f>IF(AZ160=1,G160,0)</f>
        <v>0</v>
      </c>
      <c r="BB160" s="140">
        <f>IF(AZ160=2,G160,0)</f>
        <v>0</v>
      </c>
      <c r="BC160" s="140">
        <f>IF(AZ160=3,G160,0)</f>
        <v>0</v>
      </c>
      <c r="BD160" s="140">
        <f>IF(AZ160=4,G160,0)</f>
        <v>0</v>
      </c>
      <c r="BE160" s="140">
        <f>IF(AZ160=5,G160,0)</f>
        <v>0</v>
      </c>
      <c r="CA160" s="166">
        <v>1</v>
      </c>
      <c r="CB160" s="166">
        <v>9</v>
      </c>
    </row>
    <row r="161" spans="1:80" x14ac:dyDescent="0.25">
      <c r="A161" s="167">
        <v>108</v>
      </c>
      <c r="B161" s="168" t="s">
        <v>345</v>
      </c>
      <c r="C161" s="169" t="s">
        <v>346</v>
      </c>
      <c r="D161" s="170" t="s">
        <v>151</v>
      </c>
      <c r="E161" s="171">
        <v>1</v>
      </c>
      <c r="F161" s="171"/>
      <c r="G161" s="172">
        <f>E161*F161</f>
        <v>0</v>
      </c>
      <c r="H161" s="173">
        <v>0</v>
      </c>
      <c r="I161" s="174">
        <f>E161*H161</f>
        <v>0</v>
      </c>
      <c r="J161" s="173">
        <v>0</v>
      </c>
      <c r="K161" s="174">
        <f>E161*J161</f>
        <v>0</v>
      </c>
      <c r="O161" s="166">
        <v>2</v>
      </c>
      <c r="AA161" s="140">
        <v>1</v>
      </c>
      <c r="AB161" s="140">
        <v>9</v>
      </c>
      <c r="AC161" s="140">
        <v>9</v>
      </c>
      <c r="AZ161" s="140">
        <v>4</v>
      </c>
      <c r="BA161" s="140">
        <f>IF(AZ161=1,G161,0)</f>
        <v>0</v>
      </c>
      <c r="BB161" s="140">
        <f>IF(AZ161=2,G161,0)</f>
        <v>0</v>
      </c>
      <c r="BC161" s="140">
        <f>IF(AZ161=3,G161,0)</f>
        <v>0</v>
      </c>
      <c r="BD161" s="140">
        <f>IF(AZ161=4,G161,0)</f>
        <v>0</v>
      </c>
      <c r="BE161" s="140">
        <f>IF(AZ161=5,G161,0)</f>
        <v>0</v>
      </c>
      <c r="CA161" s="166">
        <v>1</v>
      </c>
      <c r="CB161" s="166">
        <v>9</v>
      </c>
    </row>
    <row r="162" spans="1:80" x14ac:dyDescent="0.25">
      <c r="A162" s="167">
        <v>109</v>
      </c>
      <c r="B162" s="168" t="s">
        <v>347</v>
      </c>
      <c r="C162" s="169" t="s">
        <v>348</v>
      </c>
      <c r="D162" s="170" t="s">
        <v>151</v>
      </c>
      <c r="E162" s="171">
        <v>1</v>
      </c>
      <c r="F162" s="171"/>
      <c r="G162" s="172">
        <f>E162*F162</f>
        <v>0</v>
      </c>
      <c r="H162" s="173">
        <v>0</v>
      </c>
      <c r="I162" s="174">
        <f>E162*H162</f>
        <v>0</v>
      </c>
      <c r="J162" s="173">
        <v>0</v>
      </c>
      <c r="K162" s="174">
        <f>E162*J162</f>
        <v>0</v>
      </c>
      <c r="O162" s="166">
        <v>2</v>
      </c>
      <c r="AA162" s="140">
        <v>1</v>
      </c>
      <c r="AB162" s="140">
        <v>9</v>
      </c>
      <c r="AC162" s="140">
        <v>9</v>
      </c>
      <c r="AZ162" s="140">
        <v>4</v>
      </c>
      <c r="BA162" s="140">
        <f>IF(AZ162=1,G162,0)</f>
        <v>0</v>
      </c>
      <c r="BB162" s="140">
        <f>IF(AZ162=2,G162,0)</f>
        <v>0</v>
      </c>
      <c r="BC162" s="140">
        <f>IF(AZ162=3,G162,0)</f>
        <v>0</v>
      </c>
      <c r="BD162" s="140">
        <f>IF(AZ162=4,G162,0)</f>
        <v>0</v>
      </c>
      <c r="BE162" s="140">
        <f>IF(AZ162=5,G162,0)</f>
        <v>0</v>
      </c>
      <c r="CA162" s="166">
        <v>1</v>
      </c>
      <c r="CB162" s="166">
        <v>9</v>
      </c>
    </row>
    <row r="163" spans="1:80" x14ac:dyDescent="0.25">
      <c r="A163" s="175"/>
      <c r="B163" s="176"/>
      <c r="C163" s="225" t="s">
        <v>349</v>
      </c>
      <c r="D163" s="226"/>
      <c r="E163" s="226"/>
      <c r="F163" s="226"/>
      <c r="G163" s="227"/>
      <c r="I163" s="177"/>
      <c r="K163" s="177"/>
      <c r="L163" s="178" t="s">
        <v>349</v>
      </c>
      <c r="O163" s="166">
        <v>3</v>
      </c>
    </row>
    <row r="164" spans="1:80" ht="20" x14ac:dyDescent="0.25">
      <c r="A164" s="167">
        <v>110</v>
      </c>
      <c r="B164" s="168" t="s">
        <v>350</v>
      </c>
      <c r="C164" s="169" t="s">
        <v>351</v>
      </c>
      <c r="D164" s="170" t="s">
        <v>113</v>
      </c>
      <c r="E164" s="171">
        <v>12</v>
      </c>
      <c r="F164" s="171"/>
      <c r="G164" s="172">
        <f>E164*F164</f>
        <v>0</v>
      </c>
      <c r="H164" s="173">
        <v>0</v>
      </c>
      <c r="I164" s="174">
        <f>E164*H164</f>
        <v>0</v>
      </c>
      <c r="J164" s="173">
        <v>0</v>
      </c>
      <c r="K164" s="174">
        <f>E164*J164</f>
        <v>0</v>
      </c>
      <c r="O164" s="166">
        <v>2</v>
      </c>
      <c r="AA164" s="140">
        <v>1</v>
      </c>
      <c r="AB164" s="140">
        <v>9</v>
      </c>
      <c r="AC164" s="140">
        <v>9</v>
      </c>
      <c r="AZ164" s="140">
        <v>4</v>
      </c>
      <c r="BA164" s="140">
        <f>IF(AZ164=1,G164,0)</f>
        <v>0</v>
      </c>
      <c r="BB164" s="140">
        <f>IF(AZ164=2,G164,0)</f>
        <v>0</v>
      </c>
      <c r="BC164" s="140">
        <f>IF(AZ164=3,G164,0)</f>
        <v>0</v>
      </c>
      <c r="BD164" s="140">
        <f>IF(AZ164=4,G164,0)</f>
        <v>0</v>
      </c>
      <c r="BE164" s="140">
        <f>IF(AZ164=5,G164,0)</f>
        <v>0</v>
      </c>
      <c r="CA164" s="166">
        <v>1</v>
      </c>
      <c r="CB164" s="166">
        <v>9</v>
      </c>
    </row>
    <row r="165" spans="1:80" ht="20" x14ac:dyDescent="0.25">
      <c r="A165" s="167">
        <v>111</v>
      </c>
      <c r="B165" s="168" t="s">
        <v>352</v>
      </c>
      <c r="C165" s="169" t="s">
        <v>353</v>
      </c>
      <c r="D165" s="170" t="s">
        <v>113</v>
      </c>
      <c r="E165" s="171">
        <v>7</v>
      </c>
      <c r="F165" s="171"/>
      <c r="G165" s="172">
        <f>E165*F165</f>
        <v>0</v>
      </c>
      <c r="H165" s="173">
        <v>0</v>
      </c>
      <c r="I165" s="174">
        <f>E165*H165</f>
        <v>0</v>
      </c>
      <c r="J165" s="173">
        <v>0</v>
      </c>
      <c r="K165" s="174">
        <f>E165*J165</f>
        <v>0</v>
      </c>
      <c r="O165" s="166">
        <v>2</v>
      </c>
      <c r="AA165" s="140">
        <v>1</v>
      </c>
      <c r="AB165" s="140">
        <v>9</v>
      </c>
      <c r="AC165" s="140">
        <v>9</v>
      </c>
      <c r="AZ165" s="140">
        <v>4</v>
      </c>
      <c r="BA165" s="140">
        <f>IF(AZ165=1,G165,0)</f>
        <v>0</v>
      </c>
      <c r="BB165" s="140">
        <f>IF(AZ165=2,G165,0)</f>
        <v>0</v>
      </c>
      <c r="BC165" s="140">
        <f>IF(AZ165=3,G165,0)</f>
        <v>0</v>
      </c>
      <c r="BD165" s="140">
        <f>IF(AZ165=4,G165,0)</f>
        <v>0</v>
      </c>
      <c r="BE165" s="140">
        <f>IF(AZ165=5,G165,0)</f>
        <v>0</v>
      </c>
      <c r="CA165" s="166">
        <v>1</v>
      </c>
      <c r="CB165" s="166">
        <v>9</v>
      </c>
    </row>
    <row r="166" spans="1:80" x14ac:dyDescent="0.25">
      <c r="A166" s="167">
        <v>112</v>
      </c>
      <c r="B166" s="168" t="s">
        <v>354</v>
      </c>
      <c r="C166" s="169" t="s">
        <v>398</v>
      </c>
      <c r="D166" s="170" t="s">
        <v>107</v>
      </c>
      <c r="E166" s="171">
        <v>1</v>
      </c>
      <c r="F166" s="171"/>
      <c r="G166" s="172">
        <f>E166*F166</f>
        <v>0</v>
      </c>
      <c r="H166" s="173">
        <v>6.0000000000000002E-5</v>
      </c>
      <c r="I166" s="174">
        <f>E166*H166</f>
        <v>6.0000000000000002E-5</v>
      </c>
      <c r="J166" s="173">
        <v>0</v>
      </c>
      <c r="K166" s="174">
        <f>E166*J166</f>
        <v>0</v>
      </c>
      <c r="O166" s="166">
        <v>2</v>
      </c>
      <c r="AA166" s="140">
        <v>1</v>
      </c>
      <c r="AB166" s="140">
        <v>9</v>
      </c>
      <c r="AC166" s="140">
        <v>9</v>
      </c>
      <c r="AZ166" s="140">
        <v>4</v>
      </c>
      <c r="BA166" s="140">
        <f>IF(AZ166=1,G166,0)</f>
        <v>0</v>
      </c>
      <c r="BB166" s="140">
        <f>IF(AZ166=2,G166,0)</f>
        <v>0</v>
      </c>
      <c r="BC166" s="140">
        <f>IF(AZ166=3,G166,0)</f>
        <v>0</v>
      </c>
      <c r="BD166" s="140">
        <f>IF(AZ166=4,G166,0)</f>
        <v>0</v>
      </c>
      <c r="BE166" s="140">
        <f>IF(AZ166=5,G166,0)</f>
        <v>0</v>
      </c>
      <c r="CA166" s="166">
        <v>1</v>
      </c>
      <c r="CB166" s="166">
        <v>9</v>
      </c>
    </row>
    <row r="167" spans="1:80" ht="20" x14ac:dyDescent="0.25">
      <c r="A167" s="167">
        <v>113</v>
      </c>
      <c r="B167" s="168" t="s">
        <v>355</v>
      </c>
      <c r="C167" s="169" t="s">
        <v>356</v>
      </c>
      <c r="D167" s="170" t="s">
        <v>75</v>
      </c>
      <c r="E167" s="171">
        <v>1</v>
      </c>
      <c r="F167" s="171"/>
      <c r="G167" s="172">
        <f>E167*F167</f>
        <v>0</v>
      </c>
      <c r="H167" s="173">
        <v>0</v>
      </c>
      <c r="I167" s="174">
        <f>E167*H167</f>
        <v>0</v>
      </c>
      <c r="J167" s="173">
        <v>0</v>
      </c>
      <c r="K167" s="174">
        <f>E167*J167</f>
        <v>0</v>
      </c>
      <c r="O167" s="166">
        <v>2</v>
      </c>
      <c r="AA167" s="140">
        <v>1</v>
      </c>
      <c r="AB167" s="140">
        <v>9</v>
      </c>
      <c r="AC167" s="140">
        <v>9</v>
      </c>
      <c r="AZ167" s="140">
        <v>4</v>
      </c>
      <c r="BA167" s="140">
        <f>IF(AZ167=1,G167,0)</f>
        <v>0</v>
      </c>
      <c r="BB167" s="140">
        <f>IF(AZ167=2,G167,0)</f>
        <v>0</v>
      </c>
      <c r="BC167" s="140">
        <f>IF(AZ167=3,G167,0)</f>
        <v>0</v>
      </c>
      <c r="BD167" s="140">
        <f>IF(AZ167=4,G167,0)</f>
        <v>0</v>
      </c>
      <c r="BE167" s="140">
        <f>IF(AZ167=5,G167,0)</f>
        <v>0</v>
      </c>
      <c r="CA167" s="166">
        <v>1</v>
      </c>
      <c r="CB167" s="166">
        <v>9</v>
      </c>
    </row>
    <row r="168" spans="1:80" x14ac:dyDescent="0.25">
      <c r="A168" s="167">
        <v>114</v>
      </c>
      <c r="B168" s="168" t="s">
        <v>357</v>
      </c>
      <c r="C168" s="169" t="s">
        <v>358</v>
      </c>
      <c r="D168" s="170" t="s">
        <v>151</v>
      </c>
      <c r="E168" s="171">
        <v>1</v>
      </c>
      <c r="F168" s="171"/>
      <c r="G168" s="172">
        <f>E168*F168</f>
        <v>0</v>
      </c>
      <c r="H168" s="173">
        <v>2.0000000000000001E-4</v>
      </c>
      <c r="I168" s="174">
        <f>E168*H168</f>
        <v>2.0000000000000001E-4</v>
      </c>
      <c r="J168" s="173"/>
      <c r="K168" s="174">
        <f>E168*J168</f>
        <v>0</v>
      </c>
      <c r="O168" s="166">
        <v>2</v>
      </c>
      <c r="AA168" s="140">
        <v>3</v>
      </c>
      <c r="AB168" s="140">
        <v>9</v>
      </c>
      <c r="AC168" s="140">
        <v>405619910</v>
      </c>
      <c r="AZ168" s="140">
        <v>3</v>
      </c>
      <c r="BA168" s="140">
        <f>IF(AZ168=1,G168,0)</f>
        <v>0</v>
      </c>
      <c r="BB168" s="140">
        <f>IF(AZ168=2,G168,0)</f>
        <v>0</v>
      </c>
      <c r="BC168" s="140">
        <f>IF(AZ168=3,G168,0)</f>
        <v>0</v>
      </c>
      <c r="BD168" s="140">
        <f>IF(AZ168=4,G168,0)</f>
        <v>0</v>
      </c>
      <c r="BE168" s="140">
        <f>IF(AZ168=5,G168,0)</f>
        <v>0</v>
      </c>
      <c r="CA168" s="166">
        <v>3</v>
      </c>
      <c r="CB168" s="166">
        <v>9</v>
      </c>
    </row>
    <row r="169" spans="1:80" x14ac:dyDescent="0.25">
      <c r="A169" s="175"/>
      <c r="B169" s="176"/>
      <c r="C169" s="225" t="s">
        <v>349</v>
      </c>
      <c r="D169" s="226"/>
      <c r="E169" s="226"/>
      <c r="F169" s="226"/>
      <c r="G169" s="227"/>
      <c r="I169" s="177"/>
      <c r="K169" s="177"/>
      <c r="L169" s="178" t="s">
        <v>349</v>
      </c>
      <c r="O169" s="166">
        <v>3</v>
      </c>
    </row>
    <row r="170" spans="1:80" ht="13" x14ac:dyDescent="0.3">
      <c r="A170" s="180"/>
      <c r="B170" s="181" t="s">
        <v>76</v>
      </c>
      <c r="C170" s="182" t="s">
        <v>340</v>
      </c>
      <c r="D170" s="183"/>
      <c r="E170" s="184"/>
      <c r="F170" s="185"/>
      <c r="G170" s="186">
        <f>SUM(G158:G169)</f>
        <v>0</v>
      </c>
      <c r="H170" s="187"/>
      <c r="I170" s="188">
        <f>SUM(I158:I169)</f>
        <v>3.2000000000000003E-4</v>
      </c>
      <c r="J170" s="187"/>
      <c r="K170" s="188">
        <f>SUM(K158:K169)</f>
        <v>0</v>
      </c>
      <c r="O170" s="166">
        <v>4</v>
      </c>
      <c r="BA170" s="189">
        <f>SUM(BA158:BA169)</f>
        <v>0</v>
      </c>
      <c r="BB170" s="189">
        <f>SUM(BB158:BB169)</f>
        <v>0</v>
      </c>
      <c r="BC170" s="189">
        <f>SUM(BC158:BC169)</f>
        <v>0</v>
      </c>
      <c r="BD170" s="189">
        <f>SUM(BD158:BD169)</f>
        <v>0</v>
      </c>
      <c r="BE170" s="189">
        <f>SUM(BE158:BE169)</f>
        <v>0</v>
      </c>
    </row>
    <row r="171" spans="1:80" ht="13" x14ac:dyDescent="0.3">
      <c r="A171" s="156" t="s">
        <v>74</v>
      </c>
      <c r="B171" s="157" t="s">
        <v>359</v>
      </c>
      <c r="C171" s="158" t="s">
        <v>360</v>
      </c>
      <c r="D171" s="159"/>
      <c r="E171" s="160"/>
      <c r="F171" s="160"/>
      <c r="G171" s="161"/>
      <c r="H171" s="162"/>
      <c r="I171" s="163"/>
      <c r="J171" s="164"/>
      <c r="K171" s="165"/>
      <c r="O171" s="166">
        <v>1</v>
      </c>
    </row>
    <row r="172" spans="1:80" x14ac:dyDescent="0.25">
      <c r="A172" s="167">
        <v>115</v>
      </c>
      <c r="B172" s="168" t="s">
        <v>362</v>
      </c>
      <c r="C172" s="169" t="s">
        <v>363</v>
      </c>
      <c r="D172" s="170" t="s">
        <v>169</v>
      </c>
      <c r="E172" s="171">
        <v>1</v>
      </c>
      <c r="F172" s="171"/>
      <c r="G172" s="172">
        <f>E172*F172</f>
        <v>0</v>
      </c>
      <c r="H172" s="173">
        <v>0</v>
      </c>
      <c r="I172" s="174">
        <f>E172*H172</f>
        <v>0</v>
      </c>
      <c r="J172" s="173">
        <v>0</v>
      </c>
      <c r="K172" s="174">
        <f>E172*J172</f>
        <v>0</v>
      </c>
      <c r="O172" s="166">
        <v>2</v>
      </c>
      <c r="AA172" s="140">
        <v>1</v>
      </c>
      <c r="AB172" s="140">
        <v>9</v>
      </c>
      <c r="AC172" s="140">
        <v>9</v>
      </c>
      <c r="AZ172" s="140">
        <v>4</v>
      </c>
      <c r="BA172" s="140">
        <f>IF(AZ172=1,G172,0)</f>
        <v>0</v>
      </c>
      <c r="BB172" s="140">
        <f>IF(AZ172=2,G172,0)</f>
        <v>0</v>
      </c>
      <c r="BC172" s="140">
        <f>IF(AZ172=3,G172,0)</f>
        <v>0</v>
      </c>
      <c r="BD172" s="140">
        <f>IF(AZ172=4,G172,0)</f>
        <v>0</v>
      </c>
      <c r="BE172" s="140">
        <f>IF(AZ172=5,G172,0)</f>
        <v>0</v>
      </c>
      <c r="CA172" s="166">
        <v>1</v>
      </c>
      <c r="CB172" s="166">
        <v>9</v>
      </c>
    </row>
    <row r="173" spans="1:80" x14ac:dyDescent="0.25">
      <c r="A173" s="167">
        <v>116</v>
      </c>
      <c r="B173" s="168" t="s">
        <v>364</v>
      </c>
      <c r="C173" s="169" t="s">
        <v>365</v>
      </c>
      <c r="D173" s="170" t="s">
        <v>366</v>
      </c>
      <c r="E173" s="171">
        <v>1</v>
      </c>
      <c r="F173" s="171"/>
      <c r="G173" s="172">
        <f>E173*F173</f>
        <v>0</v>
      </c>
      <c r="H173" s="173">
        <v>0</v>
      </c>
      <c r="I173" s="174">
        <f>E173*H173</f>
        <v>0</v>
      </c>
      <c r="J173" s="173">
        <v>0</v>
      </c>
      <c r="K173" s="174">
        <f>E173*J173</f>
        <v>0</v>
      </c>
      <c r="O173" s="166">
        <v>2</v>
      </c>
      <c r="AA173" s="140">
        <v>1</v>
      </c>
      <c r="AB173" s="140">
        <v>9</v>
      </c>
      <c r="AC173" s="140">
        <v>9</v>
      </c>
      <c r="AZ173" s="140">
        <v>4</v>
      </c>
      <c r="BA173" s="140">
        <f>IF(AZ173=1,G173,0)</f>
        <v>0</v>
      </c>
      <c r="BB173" s="140">
        <f>IF(AZ173=2,G173,0)</f>
        <v>0</v>
      </c>
      <c r="BC173" s="140">
        <f>IF(AZ173=3,G173,0)</f>
        <v>0</v>
      </c>
      <c r="BD173" s="140">
        <f>IF(AZ173=4,G173,0)</f>
        <v>0</v>
      </c>
      <c r="BE173" s="140">
        <f>IF(AZ173=5,G173,0)</f>
        <v>0</v>
      </c>
      <c r="CA173" s="166">
        <v>1</v>
      </c>
      <c r="CB173" s="166">
        <v>9</v>
      </c>
    </row>
    <row r="174" spans="1:80" x14ac:dyDescent="0.25">
      <c r="A174" s="167">
        <v>117</v>
      </c>
      <c r="B174" s="168" t="s">
        <v>367</v>
      </c>
      <c r="C174" s="169" t="s">
        <v>368</v>
      </c>
      <c r="D174" s="170" t="s">
        <v>366</v>
      </c>
      <c r="E174" s="171">
        <v>1</v>
      </c>
      <c r="F174" s="171"/>
      <c r="G174" s="172">
        <f>E174*F174</f>
        <v>0</v>
      </c>
      <c r="H174" s="173">
        <v>0</v>
      </c>
      <c r="I174" s="174">
        <f>E174*H174</f>
        <v>0</v>
      </c>
      <c r="J174" s="173">
        <v>0</v>
      </c>
      <c r="K174" s="174">
        <f>E174*J174</f>
        <v>0</v>
      </c>
      <c r="O174" s="166">
        <v>2</v>
      </c>
      <c r="AA174" s="140">
        <v>1</v>
      </c>
      <c r="AB174" s="140">
        <v>9</v>
      </c>
      <c r="AC174" s="140">
        <v>9</v>
      </c>
      <c r="AZ174" s="140">
        <v>4</v>
      </c>
      <c r="BA174" s="140">
        <f>IF(AZ174=1,G174,0)</f>
        <v>0</v>
      </c>
      <c r="BB174" s="140">
        <f>IF(AZ174=2,G174,0)</f>
        <v>0</v>
      </c>
      <c r="BC174" s="140">
        <f>IF(AZ174=3,G174,0)</f>
        <v>0</v>
      </c>
      <c r="BD174" s="140">
        <f>IF(AZ174=4,G174,0)</f>
        <v>0</v>
      </c>
      <c r="BE174" s="140">
        <f>IF(AZ174=5,G174,0)</f>
        <v>0</v>
      </c>
      <c r="CA174" s="166">
        <v>1</v>
      </c>
      <c r="CB174" s="166">
        <v>9</v>
      </c>
    </row>
    <row r="175" spans="1:80" x14ac:dyDescent="0.25">
      <c r="A175" s="167">
        <v>118</v>
      </c>
      <c r="B175" s="168" t="s">
        <v>369</v>
      </c>
      <c r="C175" s="169" t="s">
        <v>370</v>
      </c>
      <c r="D175" s="170" t="s">
        <v>169</v>
      </c>
      <c r="E175" s="171">
        <v>1</v>
      </c>
      <c r="F175" s="171"/>
      <c r="G175" s="172">
        <f>E175*F175</f>
        <v>0</v>
      </c>
      <c r="H175" s="173">
        <v>0</v>
      </c>
      <c r="I175" s="174">
        <f>E175*H175</f>
        <v>0</v>
      </c>
      <c r="J175" s="173">
        <v>0</v>
      </c>
      <c r="K175" s="174">
        <f>E175*J175</f>
        <v>0</v>
      </c>
      <c r="O175" s="166">
        <v>2</v>
      </c>
      <c r="AA175" s="140">
        <v>1</v>
      </c>
      <c r="AB175" s="140">
        <v>9</v>
      </c>
      <c r="AC175" s="140">
        <v>9</v>
      </c>
      <c r="AZ175" s="140">
        <v>4</v>
      </c>
      <c r="BA175" s="140">
        <f>IF(AZ175=1,G175,0)</f>
        <v>0</v>
      </c>
      <c r="BB175" s="140">
        <f>IF(AZ175=2,G175,0)</f>
        <v>0</v>
      </c>
      <c r="BC175" s="140">
        <f>IF(AZ175=3,G175,0)</f>
        <v>0</v>
      </c>
      <c r="BD175" s="140">
        <f>IF(AZ175=4,G175,0)</f>
        <v>0</v>
      </c>
      <c r="BE175" s="140">
        <f>IF(AZ175=5,G175,0)</f>
        <v>0</v>
      </c>
      <c r="CA175" s="166">
        <v>1</v>
      </c>
      <c r="CB175" s="166">
        <v>9</v>
      </c>
    </row>
    <row r="176" spans="1:80" ht="13" x14ac:dyDescent="0.3">
      <c r="A176" s="180"/>
      <c r="B176" s="181" t="s">
        <v>76</v>
      </c>
      <c r="C176" s="182" t="s">
        <v>361</v>
      </c>
      <c r="D176" s="183"/>
      <c r="E176" s="184"/>
      <c r="F176" s="185"/>
      <c r="G176" s="186">
        <f>SUM(G171:G175)</f>
        <v>0</v>
      </c>
      <c r="H176" s="187"/>
      <c r="I176" s="188">
        <f>SUM(I171:I175)</f>
        <v>0</v>
      </c>
      <c r="J176" s="187"/>
      <c r="K176" s="188">
        <f>SUM(K171:K175)</f>
        <v>0</v>
      </c>
      <c r="O176" s="166">
        <v>4</v>
      </c>
      <c r="BA176" s="189">
        <f>SUM(BA171:BA175)</f>
        <v>0</v>
      </c>
      <c r="BB176" s="189">
        <f>SUM(BB171:BB175)</f>
        <v>0</v>
      </c>
      <c r="BC176" s="189">
        <f>SUM(BC171:BC175)</f>
        <v>0</v>
      </c>
      <c r="BD176" s="189">
        <f>SUM(BD171:BD175)</f>
        <v>0</v>
      </c>
      <c r="BE176" s="189">
        <f>SUM(BE171:BE175)</f>
        <v>0</v>
      </c>
    </row>
    <row r="177" spans="1:80" ht="13" x14ac:dyDescent="0.3">
      <c r="A177" s="156" t="s">
        <v>74</v>
      </c>
      <c r="B177" s="157" t="s">
        <v>371</v>
      </c>
      <c r="C177" s="158" t="s">
        <v>372</v>
      </c>
      <c r="D177" s="159"/>
      <c r="E177" s="160"/>
      <c r="F177" s="160"/>
      <c r="G177" s="161"/>
      <c r="H177" s="162"/>
      <c r="I177" s="163"/>
      <c r="J177" s="164"/>
      <c r="K177" s="165"/>
      <c r="O177" s="166">
        <v>1</v>
      </c>
    </row>
    <row r="178" spans="1:80" ht="20" x14ac:dyDescent="0.25">
      <c r="A178" s="167">
        <v>119</v>
      </c>
      <c r="B178" s="168" t="s">
        <v>374</v>
      </c>
      <c r="C178" s="169" t="s">
        <v>375</v>
      </c>
      <c r="D178" s="170" t="s">
        <v>126</v>
      </c>
      <c r="E178" s="171">
        <v>3.0851600000000001</v>
      </c>
      <c r="F178" s="171"/>
      <c r="G178" s="172">
        <f>E178*F178</f>
        <v>0</v>
      </c>
      <c r="H178" s="173">
        <v>0</v>
      </c>
      <c r="I178" s="174">
        <f>E178*H178</f>
        <v>0</v>
      </c>
      <c r="J178" s="173"/>
      <c r="K178" s="174">
        <f>E178*J178</f>
        <v>0</v>
      </c>
      <c r="O178" s="166">
        <v>2</v>
      </c>
      <c r="AA178" s="140">
        <v>8</v>
      </c>
      <c r="AB178" s="140">
        <v>0</v>
      </c>
      <c r="AC178" s="140">
        <v>3</v>
      </c>
      <c r="AZ178" s="140">
        <v>1</v>
      </c>
      <c r="BA178" s="140">
        <f>IF(AZ178=1,G178,0)</f>
        <v>0</v>
      </c>
      <c r="BB178" s="140">
        <f>IF(AZ178=2,G178,0)</f>
        <v>0</v>
      </c>
      <c r="BC178" s="140">
        <f>IF(AZ178=3,G178,0)</f>
        <v>0</v>
      </c>
      <c r="BD178" s="140">
        <f>IF(AZ178=4,G178,0)</f>
        <v>0</v>
      </c>
      <c r="BE178" s="140">
        <f>IF(AZ178=5,G178,0)</f>
        <v>0</v>
      </c>
      <c r="CA178" s="166">
        <v>8</v>
      </c>
      <c r="CB178" s="166">
        <v>0</v>
      </c>
    </row>
    <row r="179" spans="1:80" ht="13" x14ac:dyDescent="0.3">
      <c r="A179" s="180"/>
      <c r="B179" s="181" t="s">
        <v>76</v>
      </c>
      <c r="C179" s="182" t="s">
        <v>373</v>
      </c>
      <c r="D179" s="183"/>
      <c r="E179" s="184"/>
      <c r="F179" s="185"/>
      <c r="G179" s="186">
        <f>SUM(G177:G178)</f>
        <v>0</v>
      </c>
      <c r="H179" s="187"/>
      <c r="I179" s="188">
        <f>SUM(I177:I178)</f>
        <v>0</v>
      </c>
      <c r="J179" s="187"/>
      <c r="K179" s="188">
        <f>SUM(K177:K178)</f>
        <v>0</v>
      </c>
      <c r="O179" s="166">
        <v>4</v>
      </c>
      <c r="BA179" s="189">
        <f>SUM(BA177:BA178)</f>
        <v>0</v>
      </c>
      <c r="BB179" s="189">
        <f>SUM(BB177:BB178)</f>
        <v>0</v>
      </c>
      <c r="BC179" s="189">
        <f>SUM(BC177:BC178)</f>
        <v>0</v>
      </c>
      <c r="BD179" s="189">
        <f>SUM(BD177:BD178)</f>
        <v>0</v>
      </c>
      <c r="BE179" s="189">
        <f>SUM(BE177:BE178)</f>
        <v>0</v>
      </c>
    </row>
    <row r="180" spans="1:80" x14ac:dyDescent="0.25">
      <c r="E180" s="140"/>
    </row>
    <row r="181" spans="1:80" x14ac:dyDescent="0.25">
      <c r="E181" s="140"/>
    </row>
    <row r="182" spans="1:80" x14ac:dyDescent="0.25">
      <c r="E182" s="140"/>
    </row>
    <row r="183" spans="1:80" x14ac:dyDescent="0.25">
      <c r="E183" s="140"/>
    </row>
    <row r="184" spans="1:80" x14ac:dyDescent="0.25">
      <c r="E184" s="140"/>
    </row>
    <row r="185" spans="1:80" x14ac:dyDescent="0.25">
      <c r="E185" s="140"/>
    </row>
    <row r="186" spans="1:80" x14ac:dyDescent="0.25">
      <c r="E186" s="140"/>
    </row>
    <row r="187" spans="1:80" x14ac:dyDescent="0.25">
      <c r="E187" s="140"/>
    </row>
    <row r="188" spans="1:80" x14ac:dyDescent="0.25">
      <c r="E188" s="140"/>
    </row>
    <row r="189" spans="1:80" x14ac:dyDescent="0.25">
      <c r="E189" s="140"/>
    </row>
    <row r="190" spans="1:80" x14ac:dyDescent="0.25">
      <c r="E190" s="140"/>
    </row>
    <row r="191" spans="1:80" x14ac:dyDescent="0.25">
      <c r="E191" s="140"/>
    </row>
    <row r="192" spans="1:80" x14ac:dyDescent="0.25">
      <c r="E192" s="140"/>
    </row>
    <row r="193" spans="1:7" x14ac:dyDescent="0.25">
      <c r="E193" s="140"/>
    </row>
    <row r="194" spans="1:7" x14ac:dyDescent="0.25">
      <c r="E194" s="140"/>
    </row>
    <row r="195" spans="1:7" x14ac:dyDescent="0.25">
      <c r="E195" s="140"/>
    </row>
    <row r="196" spans="1:7" x14ac:dyDescent="0.25">
      <c r="E196" s="140"/>
    </row>
    <row r="197" spans="1:7" x14ac:dyDescent="0.25">
      <c r="E197" s="140"/>
    </row>
    <row r="198" spans="1:7" x14ac:dyDescent="0.25">
      <c r="E198" s="140"/>
    </row>
    <row r="199" spans="1:7" x14ac:dyDescent="0.25">
      <c r="E199" s="140"/>
    </row>
    <row r="200" spans="1:7" x14ac:dyDescent="0.25">
      <c r="E200" s="140"/>
    </row>
    <row r="201" spans="1:7" x14ac:dyDescent="0.25">
      <c r="E201" s="140"/>
    </row>
    <row r="202" spans="1:7" x14ac:dyDescent="0.25">
      <c r="E202" s="140"/>
    </row>
    <row r="203" spans="1:7" x14ac:dyDescent="0.25">
      <c r="A203" s="179"/>
      <c r="B203" s="179"/>
      <c r="C203" s="179"/>
      <c r="D203" s="179"/>
      <c r="E203" s="179"/>
      <c r="F203" s="179"/>
      <c r="G203" s="179"/>
    </row>
    <row r="204" spans="1:7" x14ac:dyDescent="0.25">
      <c r="A204" s="179"/>
      <c r="B204" s="179"/>
      <c r="C204" s="179"/>
      <c r="D204" s="179"/>
      <c r="E204" s="179"/>
      <c r="F204" s="179"/>
      <c r="G204" s="179"/>
    </row>
    <row r="205" spans="1:7" x14ac:dyDescent="0.25">
      <c r="A205" s="179"/>
      <c r="B205" s="179"/>
      <c r="C205" s="179"/>
      <c r="D205" s="179"/>
      <c r="E205" s="179"/>
      <c r="F205" s="179"/>
      <c r="G205" s="179"/>
    </row>
    <row r="206" spans="1:7" x14ac:dyDescent="0.25">
      <c r="A206" s="179"/>
      <c r="B206" s="179"/>
      <c r="C206" s="179"/>
      <c r="D206" s="179"/>
      <c r="E206" s="179"/>
      <c r="F206" s="179"/>
      <c r="G206" s="179"/>
    </row>
    <row r="207" spans="1:7" x14ac:dyDescent="0.25">
      <c r="E207" s="140"/>
    </row>
    <row r="208" spans="1:7" x14ac:dyDescent="0.25">
      <c r="E208" s="140"/>
    </row>
    <row r="209" spans="5:5" x14ac:dyDescent="0.25">
      <c r="E209" s="140"/>
    </row>
    <row r="210" spans="5:5" x14ac:dyDescent="0.25">
      <c r="E210" s="140"/>
    </row>
    <row r="211" spans="5:5" x14ac:dyDescent="0.25">
      <c r="E211" s="140"/>
    </row>
    <row r="212" spans="5:5" x14ac:dyDescent="0.25">
      <c r="E212" s="140"/>
    </row>
    <row r="213" spans="5:5" x14ac:dyDescent="0.25">
      <c r="E213" s="140"/>
    </row>
    <row r="214" spans="5:5" x14ac:dyDescent="0.25">
      <c r="E214" s="140"/>
    </row>
    <row r="215" spans="5:5" x14ac:dyDescent="0.25">
      <c r="E215" s="140"/>
    </row>
    <row r="216" spans="5:5" x14ac:dyDescent="0.25">
      <c r="E216" s="140"/>
    </row>
    <row r="217" spans="5:5" x14ac:dyDescent="0.25">
      <c r="E217" s="140"/>
    </row>
    <row r="218" spans="5:5" x14ac:dyDescent="0.25">
      <c r="E218" s="140"/>
    </row>
    <row r="219" spans="5:5" x14ac:dyDescent="0.25">
      <c r="E219" s="140"/>
    </row>
    <row r="220" spans="5:5" x14ac:dyDescent="0.25">
      <c r="E220" s="140"/>
    </row>
    <row r="221" spans="5:5" x14ac:dyDescent="0.25">
      <c r="E221" s="140"/>
    </row>
    <row r="222" spans="5:5" x14ac:dyDescent="0.25">
      <c r="E222" s="140"/>
    </row>
    <row r="223" spans="5:5" x14ac:dyDescent="0.25">
      <c r="E223" s="140"/>
    </row>
    <row r="224" spans="5:5" x14ac:dyDescent="0.25">
      <c r="E224" s="140"/>
    </row>
    <row r="225" spans="1:7" x14ac:dyDescent="0.25">
      <c r="E225" s="140"/>
    </row>
    <row r="226" spans="1:7" x14ac:dyDescent="0.25">
      <c r="E226" s="140"/>
    </row>
    <row r="227" spans="1:7" x14ac:dyDescent="0.25">
      <c r="E227" s="140"/>
    </row>
    <row r="228" spans="1:7" x14ac:dyDescent="0.25">
      <c r="E228" s="140"/>
    </row>
    <row r="229" spans="1:7" x14ac:dyDescent="0.25">
      <c r="E229" s="140"/>
    </row>
    <row r="230" spans="1:7" x14ac:dyDescent="0.25">
      <c r="E230" s="140"/>
    </row>
    <row r="231" spans="1:7" x14ac:dyDescent="0.25">
      <c r="E231" s="140"/>
    </row>
    <row r="232" spans="1:7" x14ac:dyDescent="0.25">
      <c r="E232" s="140"/>
    </row>
    <row r="233" spans="1:7" x14ac:dyDescent="0.25">
      <c r="E233" s="140"/>
    </row>
    <row r="234" spans="1:7" x14ac:dyDescent="0.25">
      <c r="E234" s="140"/>
    </row>
    <row r="235" spans="1:7" x14ac:dyDescent="0.25">
      <c r="E235" s="140"/>
    </row>
    <row r="236" spans="1:7" x14ac:dyDescent="0.25">
      <c r="E236" s="140"/>
    </row>
    <row r="237" spans="1:7" x14ac:dyDescent="0.25">
      <c r="E237" s="140"/>
    </row>
    <row r="238" spans="1:7" x14ac:dyDescent="0.25">
      <c r="A238" s="190"/>
      <c r="B238" s="190"/>
    </row>
    <row r="239" spans="1:7" ht="13" x14ac:dyDescent="0.3">
      <c r="A239" s="179"/>
      <c r="B239" s="179"/>
      <c r="C239" s="191"/>
      <c r="D239" s="191"/>
      <c r="E239" s="192"/>
      <c r="F239" s="191"/>
      <c r="G239" s="193"/>
    </row>
    <row r="240" spans="1:7" x14ac:dyDescent="0.25">
      <c r="A240" s="194"/>
      <c r="B240" s="194"/>
      <c r="C240" s="179"/>
      <c r="D240" s="179"/>
      <c r="E240" s="195"/>
      <c r="F240" s="179"/>
      <c r="G240" s="179"/>
    </row>
    <row r="241" spans="1:7" x14ac:dyDescent="0.25">
      <c r="A241" s="179"/>
      <c r="B241" s="179"/>
      <c r="C241" s="179"/>
      <c r="D241" s="179"/>
      <c r="E241" s="195"/>
      <c r="F241" s="179"/>
      <c r="G241" s="179"/>
    </row>
    <row r="242" spans="1:7" x14ac:dyDescent="0.25">
      <c r="A242" s="179"/>
      <c r="B242" s="179"/>
      <c r="C242" s="179"/>
      <c r="D242" s="179"/>
      <c r="E242" s="195"/>
      <c r="F242" s="179"/>
      <c r="G242" s="179"/>
    </row>
    <row r="243" spans="1:7" x14ac:dyDescent="0.25">
      <c r="A243" s="179"/>
      <c r="B243" s="179"/>
      <c r="C243" s="179"/>
      <c r="D243" s="179"/>
      <c r="E243" s="195"/>
      <c r="F243" s="179"/>
      <c r="G243" s="179"/>
    </row>
    <row r="244" spans="1:7" x14ac:dyDescent="0.25">
      <c r="A244" s="179"/>
      <c r="B244" s="179"/>
      <c r="C244" s="179"/>
      <c r="D244" s="179"/>
      <c r="E244" s="195"/>
      <c r="F244" s="179"/>
      <c r="G244" s="179"/>
    </row>
    <row r="245" spans="1:7" x14ac:dyDescent="0.25">
      <c r="A245" s="179"/>
      <c r="B245" s="179"/>
      <c r="C245" s="179"/>
      <c r="D245" s="179"/>
      <c r="E245" s="195"/>
      <c r="F245" s="179"/>
      <c r="G245" s="179"/>
    </row>
    <row r="246" spans="1:7" x14ac:dyDescent="0.25">
      <c r="A246" s="179"/>
      <c r="B246" s="179"/>
      <c r="C246" s="179"/>
      <c r="D246" s="179"/>
      <c r="E246" s="195"/>
      <c r="F246" s="179"/>
      <c r="G246" s="179"/>
    </row>
    <row r="247" spans="1:7" x14ac:dyDescent="0.25">
      <c r="A247" s="179"/>
      <c r="B247" s="179"/>
      <c r="C247" s="179"/>
      <c r="D247" s="179"/>
      <c r="E247" s="195"/>
      <c r="F247" s="179"/>
      <c r="G247" s="179"/>
    </row>
    <row r="248" spans="1:7" x14ac:dyDescent="0.25">
      <c r="A248" s="179"/>
      <c r="B248" s="179"/>
      <c r="C248" s="179"/>
      <c r="D248" s="179"/>
      <c r="E248" s="195"/>
      <c r="F248" s="179"/>
      <c r="G248" s="179"/>
    </row>
    <row r="249" spans="1:7" x14ac:dyDescent="0.25">
      <c r="A249" s="179"/>
      <c r="B249" s="179"/>
      <c r="C249" s="179"/>
      <c r="D249" s="179"/>
      <c r="E249" s="195"/>
      <c r="F249" s="179"/>
      <c r="G249" s="179"/>
    </row>
    <row r="250" spans="1:7" x14ac:dyDescent="0.25">
      <c r="A250" s="179"/>
      <c r="B250" s="179"/>
      <c r="C250" s="179"/>
      <c r="D250" s="179"/>
      <c r="E250" s="195"/>
      <c r="F250" s="179"/>
      <c r="G250" s="179"/>
    </row>
    <row r="251" spans="1:7" x14ac:dyDescent="0.25">
      <c r="A251" s="179"/>
      <c r="B251" s="179"/>
      <c r="C251" s="179"/>
      <c r="D251" s="179"/>
      <c r="E251" s="195"/>
      <c r="F251" s="179"/>
      <c r="G251" s="179"/>
    </row>
    <row r="252" spans="1:7" x14ac:dyDescent="0.25">
      <c r="A252" s="179"/>
      <c r="B252" s="179"/>
      <c r="C252" s="179"/>
      <c r="D252" s="179"/>
      <c r="E252" s="195"/>
      <c r="F252" s="179"/>
      <c r="G252" s="179"/>
    </row>
  </sheetData>
  <mergeCells count="25">
    <mergeCell ref="C163:G163"/>
    <mergeCell ref="C169:G169"/>
    <mergeCell ref="C126:G126"/>
    <mergeCell ref="C105:G105"/>
    <mergeCell ref="C107:G107"/>
    <mergeCell ref="C55:G55"/>
    <mergeCell ref="C87:G87"/>
    <mergeCell ref="C89:G89"/>
    <mergeCell ref="C91:G91"/>
    <mergeCell ref="C94:G94"/>
    <mergeCell ref="C44:G44"/>
    <mergeCell ref="C46:G46"/>
    <mergeCell ref="C48:G48"/>
    <mergeCell ref="C50:G50"/>
    <mergeCell ref="C18:G18"/>
    <mergeCell ref="C20:G20"/>
    <mergeCell ref="C12:G12"/>
    <mergeCell ref="C14:G14"/>
    <mergeCell ref="C16:G16"/>
    <mergeCell ref="C3:D3"/>
    <mergeCell ref="A1:G1"/>
    <mergeCell ref="A3:B3"/>
    <mergeCell ref="A4:B4"/>
    <mergeCell ref="E4:G4"/>
    <mergeCell ref="C10:G10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01818 018185 KL</vt:lpstr>
      <vt:lpstr>01818 018185 Rek</vt:lpstr>
      <vt:lpstr>01818 018185 Pol</vt:lpstr>
      <vt:lpstr>'01818 018185 Pol'!Názvy_tisku</vt:lpstr>
      <vt:lpstr>'01818 018185 Rek'!Názvy_tisku</vt:lpstr>
      <vt:lpstr>'01818 018185 KL'!Oblast_tisku</vt:lpstr>
      <vt:lpstr>'01818 018185 Pol'!Oblast_tisku</vt:lpstr>
      <vt:lpstr>'01818 018185 Rek'!Oblast_tisku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Tawa</dc:creator>
  <cp:lastModifiedBy>PK</cp:lastModifiedBy>
  <cp:lastPrinted>2018-04-25T19:17:26Z</cp:lastPrinted>
  <dcterms:created xsi:type="dcterms:W3CDTF">2018-04-24T20:59:16Z</dcterms:created>
  <dcterms:modified xsi:type="dcterms:W3CDTF">2018-07-12T17:50:49Z</dcterms:modified>
</cp:coreProperties>
</file>