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K\Disk Google\Enlytech\Enlytech_Project\Akce\Byty Moravské nám. a Beethovenova\Od Michala\"/>
    </mc:Choice>
  </mc:AlternateContent>
  <xr:revisionPtr revIDLastSave="0" documentId="8_{9373B905-DB11-48D2-A65E-E5EB32FAC295}" xr6:coauthVersionLast="33" xr6:coauthVersionMax="33" xr10:uidLastSave="{00000000-0000-0000-0000-000000000000}"/>
  <bookViews>
    <workbookView xWindow="360" yWindow="270" windowWidth="18740" windowHeight="12210" xr2:uid="{00000000-000D-0000-FFFF-FFFF00000000}"/>
  </bookViews>
  <sheets>
    <sheet name="Stavba" sheetId="1" r:id="rId1"/>
    <sheet name="VzorPolozky" sheetId="10" state="hidden" r:id="rId2"/>
    <sheet name="180601 1806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'180601 180601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'180601 180601 Pol'!$A$1:$W$193</definedName>
    <definedName name="_xlnm.Print_Area" localSheetId="0">Stavba!$A$1:$J$73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1" i="1"/>
  <c r="F41" i="1"/>
  <c r="G40" i="1"/>
  <c r="F40" i="1"/>
  <c r="G39" i="1"/>
  <c r="F39" i="1"/>
  <c r="G183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3" i="12"/>
  <c r="G22" i="12" s="1"/>
  <c r="I23" i="12"/>
  <c r="I22" i="12" s="1"/>
  <c r="K23" i="12"/>
  <c r="K22" i="12" s="1"/>
  <c r="O23" i="12"/>
  <c r="O22" i="12" s="1"/>
  <c r="Q23" i="12"/>
  <c r="Q22" i="12" s="1"/>
  <c r="V23" i="12"/>
  <c r="V22" i="12" s="1"/>
  <c r="I24" i="12"/>
  <c r="Q24" i="12"/>
  <c r="G25" i="12"/>
  <c r="G24" i="12" s="1"/>
  <c r="I25" i="12"/>
  <c r="K25" i="12"/>
  <c r="K24" i="12" s="1"/>
  <c r="M25" i="12"/>
  <c r="M24" i="12" s="1"/>
  <c r="O25" i="12"/>
  <c r="O24" i="12" s="1"/>
  <c r="Q25" i="12"/>
  <c r="V25" i="12"/>
  <c r="V24" i="12" s="1"/>
  <c r="G27" i="12"/>
  <c r="G26" i="12" s="1"/>
  <c r="I27" i="12"/>
  <c r="I26" i="12" s="1"/>
  <c r="K27" i="12"/>
  <c r="K26" i="12" s="1"/>
  <c r="O27" i="12"/>
  <c r="O26" i="12" s="1"/>
  <c r="Q27" i="12"/>
  <c r="Q26" i="12" s="1"/>
  <c r="V27" i="12"/>
  <c r="V26" i="12" s="1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O36" i="12"/>
  <c r="Q36" i="12"/>
  <c r="G37" i="12"/>
  <c r="I37" i="12"/>
  <c r="K37" i="12"/>
  <c r="K36" i="12" s="1"/>
  <c r="M37" i="12"/>
  <c r="M36" i="12" s="1"/>
  <c r="O37" i="12"/>
  <c r="Q37" i="12"/>
  <c r="V37" i="12"/>
  <c r="V36" i="12" s="1"/>
  <c r="G39" i="12"/>
  <c r="G38" i="12" s="1"/>
  <c r="I39" i="12"/>
  <c r="I38" i="12" s="1"/>
  <c r="K39" i="12"/>
  <c r="O39" i="12"/>
  <c r="O38" i="12" s="1"/>
  <c r="Q39" i="12"/>
  <c r="Q38" i="12" s="1"/>
  <c r="V39" i="12"/>
  <c r="G41" i="12"/>
  <c r="M41" i="12" s="1"/>
  <c r="I41" i="12"/>
  <c r="K41" i="12"/>
  <c r="K38" i="12" s="1"/>
  <c r="O41" i="12"/>
  <c r="Q41" i="12"/>
  <c r="V41" i="12"/>
  <c r="V38" i="12" s="1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6" i="12"/>
  <c r="I56" i="12"/>
  <c r="K56" i="12"/>
  <c r="K55" i="12" s="1"/>
  <c r="M56" i="12"/>
  <c r="O56" i="12"/>
  <c r="Q56" i="12"/>
  <c r="V56" i="12"/>
  <c r="V55" i="12" s="1"/>
  <c r="G57" i="12"/>
  <c r="G55" i="12" s="1"/>
  <c r="I57" i="12"/>
  <c r="K57" i="12"/>
  <c r="M57" i="12"/>
  <c r="O57" i="12"/>
  <c r="O55" i="12" s="1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I55" i="12" s="1"/>
  <c r="K59" i="12"/>
  <c r="O59" i="12"/>
  <c r="Q59" i="12"/>
  <c r="Q55" i="12" s="1"/>
  <c r="V59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8" i="12"/>
  <c r="I68" i="12"/>
  <c r="K68" i="12"/>
  <c r="K67" i="12" s="1"/>
  <c r="M68" i="12"/>
  <c r="O68" i="12"/>
  <c r="Q68" i="12"/>
  <c r="V68" i="12"/>
  <c r="V67" i="12" s="1"/>
  <c r="G69" i="12"/>
  <c r="G67" i="12" s="1"/>
  <c r="I69" i="12"/>
  <c r="K69" i="12"/>
  <c r="M69" i="12"/>
  <c r="O69" i="12"/>
  <c r="O67" i="12" s="1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I67" i="12" s="1"/>
  <c r="K71" i="12"/>
  <c r="O71" i="12"/>
  <c r="Q71" i="12"/>
  <c r="Q67" i="12" s="1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9" i="12"/>
  <c r="I79" i="12"/>
  <c r="K79" i="12"/>
  <c r="M79" i="12"/>
  <c r="O79" i="12"/>
  <c r="Q79" i="12"/>
  <c r="V79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4" i="12"/>
  <c r="G93" i="12" s="1"/>
  <c r="I94" i="12"/>
  <c r="I93" i="12" s="1"/>
  <c r="K94" i="12"/>
  <c r="O94" i="12"/>
  <c r="O93" i="12" s="1"/>
  <c r="Q94" i="12"/>
  <c r="Q93" i="12" s="1"/>
  <c r="V94" i="12"/>
  <c r="G96" i="12"/>
  <c r="M96" i="12" s="1"/>
  <c r="I96" i="12"/>
  <c r="K96" i="12"/>
  <c r="K93" i="12" s="1"/>
  <c r="O96" i="12"/>
  <c r="Q96" i="12"/>
  <c r="V96" i="12"/>
  <c r="V93" i="12" s="1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3" i="12"/>
  <c r="G112" i="12" s="1"/>
  <c r="I113" i="12"/>
  <c r="K113" i="12"/>
  <c r="M113" i="12"/>
  <c r="O113" i="12"/>
  <c r="O112" i="12" s="1"/>
  <c r="Q113" i="12"/>
  <c r="V113" i="12"/>
  <c r="G114" i="12"/>
  <c r="M114" i="12" s="1"/>
  <c r="I114" i="12"/>
  <c r="I112" i="12" s="1"/>
  <c r="K114" i="12"/>
  <c r="O114" i="12"/>
  <c r="Q114" i="12"/>
  <c r="Q112" i="12" s="1"/>
  <c r="V114" i="12"/>
  <c r="G115" i="12"/>
  <c r="M115" i="12" s="1"/>
  <c r="I115" i="12"/>
  <c r="K115" i="12"/>
  <c r="O115" i="12"/>
  <c r="Q115" i="12"/>
  <c r="V115" i="12"/>
  <c r="G116" i="12"/>
  <c r="I116" i="12"/>
  <c r="K116" i="12"/>
  <c r="K112" i="12" s="1"/>
  <c r="M116" i="12"/>
  <c r="O116" i="12"/>
  <c r="Q116" i="12"/>
  <c r="V116" i="12"/>
  <c r="V112" i="12" s="1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4" i="12"/>
  <c r="I124" i="12"/>
  <c r="K124" i="12"/>
  <c r="K123" i="12" s="1"/>
  <c r="M124" i="12"/>
  <c r="O124" i="12"/>
  <c r="Q124" i="12"/>
  <c r="V124" i="12"/>
  <c r="V123" i="12" s="1"/>
  <c r="G125" i="12"/>
  <c r="G123" i="12" s="1"/>
  <c r="I125" i="12"/>
  <c r="K125" i="12"/>
  <c r="M125" i="12"/>
  <c r="O125" i="12"/>
  <c r="O123" i="12" s="1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I123" i="12" s="1"/>
  <c r="K127" i="12"/>
  <c r="O127" i="12"/>
  <c r="Q127" i="12"/>
  <c r="Q123" i="12" s="1"/>
  <c r="V127" i="12"/>
  <c r="G128" i="12"/>
  <c r="I128" i="12"/>
  <c r="K128" i="12"/>
  <c r="M128" i="12"/>
  <c r="O128" i="12"/>
  <c r="Q128" i="12"/>
  <c r="V128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2" i="12"/>
  <c r="I132" i="12"/>
  <c r="K132" i="12"/>
  <c r="K131" i="12" s="1"/>
  <c r="M132" i="12"/>
  <c r="O132" i="12"/>
  <c r="Q132" i="12"/>
  <c r="V132" i="12"/>
  <c r="V131" i="12" s="1"/>
  <c r="G133" i="12"/>
  <c r="G131" i="12" s="1"/>
  <c r="I133" i="12"/>
  <c r="K133" i="12"/>
  <c r="M133" i="12"/>
  <c r="O133" i="12"/>
  <c r="O131" i="12" s="1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I131" i="12" s="1"/>
  <c r="K135" i="12"/>
  <c r="O135" i="12"/>
  <c r="Q135" i="12"/>
  <c r="Q131" i="12" s="1"/>
  <c r="V135" i="12"/>
  <c r="G136" i="12"/>
  <c r="I136" i="12"/>
  <c r="K136" i="12"/>
  <c r="M136" i="12"/>
  <c r="O136" i="12"/>
  <c r="Q136" i="12"/>
  <c r="V136" i="12"/>
  <c r="G137" i="12"/>
  <c r="I137" i="12"/>
  <c r="K137" i="12"/>
  <c r="M137" i="12"/>
  <c r="O137" i="12"/>
  <c r="Q137" i="12"/>
  <c r="V137" i="12"/>
  <c r="G138" i="12"/>
  <c r="O138" i="12"/>
  <c r="G139" i="12"/>
  <c r="M139" i="12" s="1"/>
  <c r="M138" i="12" s="1"/>
  <c r="I139" i="12"/>
  <c r="I138" i="12" s="1"/>
  <c r="K139" i="12"/>
  <c r="K138" i="12" s="1"/>
  <c r="O139" i="12"/>
  <c r="Q139" i="12"/>
  <c r="Q138" i="12" s="1"/>
  <c r="V139" i="12"/>
  <c r="V138" i="12" s="1"/>
  <c r="G141" i="12"/>
  <c r="G140" i="12" s="1"/>
  <c r="I141" i="12"/>
  <c r="K141" i="12"/>
  <c r="M141" i="12"/>
  <c r="O141" i="12"/>
  <c r="O140" i="12" s="1"/>
  <c r="Q141" i="12"/>
  <c r="V141" i="12"/>
  <c r="G142" i="12"/>
  <c r="M142" i="12" s="1"/>
  <c r="I142" i="12"/>
  <c r="I140" i="12" s="1"/>
  <c r="K142" i="12"/>
  <c r="O142" i="12"/>
  <c r="Q142" i="12"/>
  <c r="Q140" i="12" s="1"/>
  <c r="V142" i="12"/>
  <c r="G143" i="12"/>
  <c r="M143" i="12" s="1"/>
  <c r="I143" i="12"/>
  <c r="K143" i="12"/>
  <c r="O143" i="12"/>
  <c r="Q143" i="12"/>
  <c r="V143" i="12"/>
  <c r="G144" i="12"/>
  <c r="I144" i="12"/>
  <c r="K144" i="12"/>
  <c r="K140" i="12" s="1"/>
  <c r="M144" i="12"/>
  <c r="O144" i="12"/>
  <c r="Q144" i="12"/>
  <c r="V144" i="12"/>
  <c r="V140" i="12" s="1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I148" i="12"/>
  <c r="K148" i="12"/>
  <c r="M148" i="12"/>
  <c r="O148" i="12"/>
  <c r="Q148" i="12"/>
  <c r="V148" i="12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I152" i="12"/>
  <c r="K152" i="12"/>
  <c r="M152" i="12"/>
  <c r="O152" i="12"/>
  <c r="Q152" i="12"/>
  <c r="V152" i="12"/>
  <c r="G153" i="12"/>
  <c r="I153" i="12"/>
  <c r="K153" i="12"/>
  <c r="M153" i="12"/>
  <c r="O153" i="12"/>
  <c r="Q153" i="12"/>
  <c r="V153" i="12"/>
  <c r="G154" i="12"/>
  <c r="G155" i="12"/>
  <c r="M155" i="12" s="1"/>
  <c r="I155" i="12"/>
  <c r="I154" i="12" s="1"/>
  <c r="K155" i="12"/>
  <c r="K154" i="12" s="1"/>
  <c r="O155" i="12"/>
  <c r="Q155" i="12"/>
  <c r="Q154" i="12" s="1"/>
  <c r="V155" i="12"/>
  <c r="V154" i="12" s="1"/>
  <c r="G156" i="12"/>
  <c r="I156" i="12"/>
  <c r="K156" i="12"/>
  <c r="M156" i="12"/>
  <c r="O156" i="12"/>
  <c r="Q156" i="12"/>
  <c r="V156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O154" i="12" s="1"/>
  <c r="Q158" i="12"/>
  <c r="V158" i="12"/>
  <c r="G160" i="12"/>
  <c r="M160" i="12" s="1"/>
  <c r="I160" i="12"/>
  <c r="K160" i="12"/>
  <c r="O160" i="12"/>
  <c r="Q160" i="12"/>
  <c r="V160" i="12"/>
  <c r="G161" i="12"/>
  <c r="I161" i="12"/>
  <c r="K161" i="12"/>
  <c r="M161" i="12"/>
  <c r="O161" i="12"/>
  <c r="Q161" i="12"/>
  <c r="V161" i="12"/>
  <c r="G162" i="12"/>
  <c r="I162" i="12"/>
  <c r="K162" i="12"/>
  <c r="M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7" i="12"/>
  <c r="G166" i="12" s="1"/>
  <c r="I167" i="12"/>
  <c r="K167" i="12"/>
  <c r="M167" i="12"/>
  <c r="O167" i="12"/>
  <c r="O166" i="12" s="1"/>
  <c r="Q167" i="12"/>
  <c r="V167" i="12"/>
  <c r="G168" i="12"/>
  <c r="M168" i="12" s="1"/>
  <c r="I168" i="12"/>
  <c r="I166" i="12" s="1"/>
  <c r="K168" i="12"/>
  <c r="O168" i="12"/>
  <c r="Q168" i="12"/>
  <c r="Q166" i="12" s="1"/>
  <c r="V168" i="12"/>
  <c r="G169" i="12"/>
  <c r="M169" i="12" s="1"/>
  <c r="I169" i="12"/>
  <c r="K169" i="12"/>
  <c r="O169" i="12"/>
  <c r="Q169" i="12"/>
  <c r="V169" i="12"/>
  <c r="G170" i="12"/>
  <c r="I170" i="12"/>
  <c r="K170" i="12"/>
  <c r="K166" i="12" s="1"/>
  <c r="M170" i="12"/>
  <c r="O170" i="12"/>
  <c r="Q170" i="12"/>
  <c r="V170" i="12"/>
  <c r="V166" i="12" s="1"/>
  <c r="K171" i="12"/>
  <c r="V171" i="12"/>
  <c r="G172" i="12"/>
  <c r="G171" i="12" s="1"/>
  <c r="I172" i="12"/>
  <c r="I171" i="12" s="1"/>
  <c r="K172" i="12"/>
  <c r="O172" i="12"/>
  <c r="O171" i="12" s="1"/>
  <c r="Q172" i="12"/>
  <c r="Q171" i="12" s="1"/>
  <c r="V172" i="12"/>
  <c r="G174" i="12"/>
  <c r="I174" i="12"/>
  <c r="K174" i="12"/>
  <c r="K173" i="12" s="1"/>
  <c r="M174" i="12"/>
  <c r="M173" i="12" s="1"/>
  <c r="O174" i="12"/>
  <c r="Q174" i="12"/>
  <c r="V174" i="12"/>
  <c r="V173" i="12" s="1"/>
  <c r="G175" i="12"/>
  <c r="G173" i="12" s="1"/>
  <c r="I175" i="12"/>
  <c r="K175" i="12"/>
  <c r="M175" i="12"/>
  <c r="O175" i="12"/>
  <c r="O173" i="12" s="1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I173" i="12" s="1"/>
  <c r="K177" i="12"/>
  <c r="O177" i="12"/>
  <c r="Q177" i="12"/>
  <c r="Q173" i="12" s="1"/>
  <c r="V177" i="12"/>
  <c r="G178" i="12"/>
  <c r="I178" i="12"/>
  <c r="K178" i="12"/>
  <c r="M178" i="12"/>
  <c r="O178" i="12"/>
  <c r="Q178" i="12"/>
  <c r="V178" i="12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I20" i="1"/>
  <c r="I19" i="1"/>
  <c r="I18" i="1"/>
  <c r="I17" i="1"/>
  <c r="I16" i="1"/>
  <c r="I73" i="1"/>
  <c r="J72" i="1" s="1"/>
  <c r="AZ49" i="1"/>
  <c r="AZ48" i="1"/>
  <c r="AZ47" i="1"/>
  <c r="AZ46" i="1"/>
  <c r="AZ45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63" i="1" l="1"/>
  <c r="J67" i="1"/>
  <c r="J59" i="1"/>
  <c r="J61" i="1"/>
  <c r="J57" i="1"/>
  <c r="J65" i="1"/>
  <c r="J58" i="1"/>
  <c r="J62" i="1"/>
  <c r="J64" i="1"/>
  <c r="J71" i="1"/>
  <c r="J55" i="1"/>
  <c r="J56" i="1"/>
  <c r="J60" i="1"/>
  <c r="J66" i="1"/>
  <c r="J69" i="1"/>
  <c r="G28" i="1"/>
  <c r="G23" i="1"/>
  <c r="M140" i="12"/>
  <c r="M131" i="12"/>
  <c r="M112" i="12"/>
  <c r="M166" i="12"/>
  <c r="M154" i="12"/>
  <c r="M123" i="12"/>
  <c r="M67" i="12"/>
  <c r="M55" i="12"/>
  <c r="AF183" i="12"/>
  <c r="M172" i="12"/>
  <c r="M171" i="12" s="1"/>
  <c r="M94" i="12"/>
  <c r="M93" i="12" s="1"/>
  <c r="M39" i="12"/>
  <c r="M38" i="12" s="1"/>
  <c r="M27" i="12"/>
  <c r="M26" i="12" s="1"/>
  <c r="M23" i="12"/>
  <c r="M22" i="12" s="1"/>
  <c r="M9" i="12"/>
  <c r="M8" i="12" s="1"/>
  <c r="AE183" i="12"/>
  <c r="J68" i="1"/>
  <c r="J70" i="1"/>
  <c r="J40" i="1"/>
  <c r="J41" i="1"/>
  <c r="J39" i="1"/>
  <c r="J42" i="1" s="1"/>
  <c r="H42" i="1"/>
  <c r="I21" i="1"/>
  <c r="J28" i="1"/>
  <c r="J26" i="1"/>
  <c r="G38" i="1"/>
  <c r="F38" i="1"/>
  <c r="H32" i="1"/>
  <c r="J23" i="1"/>
  <c r="J24" i="1"/>
  <c r="J25" i="1"/>
  <c r="J27" i="1"/>
  <c r="E24" i="1"/>
  <c r="E26" i="1"/>
  <c r="J73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<sst xmlns="http://schemas.openxmlformats.org/spreadsheetml/2006/main" count="1123" uniqueCount="427">
  <si>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</si>
  <si>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</si>
  <si>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</si>
  <si>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</si>
  <si>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</si>
  <si>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</si>
  <si>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</si>
  <si>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</si>
  <si>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</si>
  <si>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</si>
  <si>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</si>
  <si>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</si>
  <si>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</si>
  <si>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</si>
  <si>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</si>
  <si>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</si>
  <si>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</si>
  <si>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</si>
  <si>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</si>
  <si>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</si>
  <si>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</si>
  <si>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</si>
  <si>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</si>
  <si>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</si>
  <si>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</si>
  <si>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</si>
  <si>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</si>
  <si>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</si>
  <si>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</si>
  <si>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</si>
  <si>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</si>
  <si>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</si>
  <si>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</si>
  <si>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</si>
  <si>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</si>
  <si>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</si>
  <si>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</si>
  <si>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</si>
  <si>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</si>
  <si>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</si>
  <si>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</si>
  <si>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180601</t>
  </si>
  <si>
    <t>Byt č. 33</t>
  </si>
  <si>
    <t>BD Moravské náměstí 12 - BYT ČÍSLO 33</t>
  </si>
  <si>
    <t>Objekt:</t>
  </si>
  <si>
    <t>Rozpočet:</t>
  </si>
  <si>
    <t xml:space="preserve">Ing. Petr Komínek </t>
  </si>
  <si>
    <t>Stavba</t>
  </si>
  <si>
    <t>Celkem za stavbu</t>
  </si>
  <si>
    <t>CZK</t>
  </si>
  <si>
    <t>Popis rozpočtu: 180601 - Byt č. 33</t>
  </si>
  <si>
    <t>Úpřesňující údaje</t>
  </si>
  <si>
    <t xml:space="preserve">     Jedná se o materiálovou specifikaci nenahrazující výrobní přípravu dodavatele. Výpis obsahuje pouze základní položky ve smyslu dodávka.</t>
  </si>
  <si>
    <t xml:space="preserve">     Při zpracování nabídky je nutné vycházet ze všech částí dokumentace (tj. technické zprávy, všech výkresů i specifikace materiálu. Pouhým oceněním výkazu výměr není možné vypracovat kvalitní nabídku.</t>
  </si>
  <si>
    <t xml:space="preserve">    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 nabízené ceně je navrženo veškeré potřebné zařízení a výkony.</t>
  </si>
  <si>
    <t xml:space="preserve">     Předpokládá se, že dodávka je nabízena jako kompletní dílo včetně kompletní montáže, veškerého souvisejícího doplňkového, podružného a montážního materiálu tak, aby celé zařízení bylo funkční a splňovalo všechny předpisy, které se na ně vztahují (součástí potrubí jsou nejen kolena, oblouky, redukce, šroubení, prostupové manžety ale i podpěry, konzoly a závěsy a veškeré ocelové konstrukce nezbytné pro uložení.</t>
  </si>
  <si>
    <t>Rekapitulace dílů</t>
  </si>
  <si>
    <t>Typ dílu</t>
  </si>
  <si>
    <t>61</t>
  </si>
  <si>
    <t>Upravy povrchů vnitřní</t>
  </si>
  <si>
    <t>94</t>
  </si>
  <si>
    <t>Lešení a stavební výtahy</t>
  </si>
  <si>
    <t>95</t>
  </si>
  <si>
    <t>Dokončovací konstrukce na pozemních stavbách</t>
  </si>
  <si>
    <t>97</t>
  </si>
  <si>
    <t>Prorážení otvorů</t>
  </si>
  <si>
    <t>99</t>
  </si>
  <si>
    <t>Staveništní přesun hmot</t>
  </si>
  <si>
    <t>722</t>
  </si>
  <si>
    <t>Vnitřní vodovod</t>
  </si>
  <si>
    <t>723</t>
  </si>
  <si>
    <t>Vnitřní plynovod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</si>
  <si>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</si>
  <si>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</si>
  <si>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</si>
  <si>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</si>
  <si>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</si>
  <si>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</si>
  <si>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</si>
  <si>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</si>
  <si>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781</t>
  </si>
  <si>
    <t>Obklady keramické</t>
  </si>
  <si>
    <t>784</t>
  </si>
  <si>
    <t>Malby</t>
  </si>
  <si>
    <t>799</t>
  </si>
  <si>
    <t>Ostatní</t>
  </si>
  <si>
    <t>M21</t>
  </si>
  <si>
    <t>Elektromontáže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</si>
  <si>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</si>
  <si>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</si>
  <si>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</si>
  <si>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</si>
  <si>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</si>
  <si>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</si>
  <si>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</si>
  <si>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</si>
  <si>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</si>
  <si>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</si>
  <si>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</si>
  <si>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</si>
  <si>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</si>
  <si>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</si>
  <si>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</si>
  <si>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</si>
  <si>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</si>
  <si>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</si>
  <si>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</si>
  <si>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</si>
  <si>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</si>
  <si>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</si>
  <si>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</si>
  <si>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</si>
  <si>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</si>
  <si>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</si>
  <si>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</si>
  <si>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</si>
  <si>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</si>
  <si>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</si>
  <si>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</si>
  <si>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</si>
  <si>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</si>
  <si>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612443641</t>
  </si>
  <si>
    <t>Zapravení rýh stěn maltou o šířce do 3 cm tl.20mm, po stávajícím potrubí plyn</t>
  </si>
  <si>
    <t>m2</t>
  </si>
  <si>
    <t>RTS 16/ II</t>
  </si>
  <si>
    <t>Indiv</t>
  </si>
  <si>
    <t>POL1_1</t>
  </si>
  <si>
    <t>Zapravení rýh stěn maltou o šířce do 10 cm tl.20mm</t>
  </si>
  <si>
    <t>elektroinstalace silová</t>
  </si>
  <si>
    <t>POP</t>
  </si>
  <si>
    <t>612443741</t>
  </si>
  <si>
    <t>Zapravení rýh stěn maltou o šířce do 10 cm tl.50mm</t>
  </si>
  <si>
    <t>zti a út</t>
  </si>
  <si>
    <t>rýhy potrubí plynu</t>
  </si>
  <si>
    <t>612453521</t>
  </si>
  <si>
    <t>Omítka rýh MC šířky do 15 cm,hlaz.dřev.hladítkem</t>
  </si>
  <si>
    <t>zti, út a plyn</t>
  </si>
  <si>
    <t>po stávajících rozvodech</t>
  </si>
  <si>
    <t>elektro</t>
  </si>
  <si>
    <t>941955004</t>
  </si>
  <si>
    <t>Lešení lehké pomocné, výška podlahy do 3,5 m</t>
  </si>
  <si>
    <t>952901114R003</t>
  </si>
  <si>
    <t>Úklid bytu č. 33</t>
  </si>
  <si>
    <t>kpl</t>
  </si>
  <si>
    <t>Vlastní</t>
  </si>
  <si>
    <t>974031121</t>
  </si>
  <si>
    <t>Vysekání rýh ve zdi cihelné 3 x 3 cm, pro elektroinstalace</t>
  </si>
  <si>
    <t>m</t>
  </si>
  <si>
    <t>974031121R01</t>
  </si>
  <si>
    <t>Vysekání rýh ve zdi cihelné 3 x 3 cm, plynoinstalace</t>
  </si>
  <si>
    <t>974031121R03</t>
  </si>
  <si>
    <t>Vysekání rýh ve zdi cihelné 3 x 3 cm, ZTI</t>
  </si>
  <si>
    <t>974031133</t>
  </si>
  <si>
    <t>Vysekání rýh ve zdi cihelné 5 x 10 cm,  ÚT</t>
  </si>
  <si>
    <t>978R1</t>
  </si>
  <si>
    <t>Vysekání otvoru do komín. průduchu pro umístění, nového kouřovodu</t>
  </si>
  <si>
    <t>979R1</t>
  </si>
  <si>
    <t>Likvidace demontovaných zařízní</t>
  </si>
  <si>
    <t>979012212</t>
  </si>
  <si>
    <t>Svislá doprava suti a vybour. hmot na H do 4 m</t>
  </si>
  <si>
    <t>t</t>
  </si>
  <si>
    <t>POL8_0</t>
  </si>
  <si>
    <t>979081111</t>
  </si>
  <si>
    <t>Odvoz suti a vybour. hmot na skládku do 1 km</t>
  </si>
  <si>
    <t>979093111</t>
  </si>
  <si>
    <t>Uložení suti na skládku bez zhutnění</t>
  </si>
  <si>
    <t>998011003</t>
  </si>
  <si>
    <t>Přesun hmot pro budovy zděné výšky do 24 m</t>
  </si>
  <si>
    <t>POL7_1</t>
  </si>
  <si>
    <t>722172612</t>
  </si>
  <si>
    <t>Potrubí z PPR Instaplast, studená,, D 20x3,5 mm D+M</t>
  </si>
  <si>
    <t>POL1_7</t>
  </si>
  <si>
    <t>včetně fitinek</t>
  </si>
  <si>
    <t>722172631</t>
  </si>
  <si>
    <t>Potrubí z PPR Instaplast, teplá,, D 20x3,5 mm D+M</t>
  </si>
  <si>
    <t>722190901</t>
  </si>
  <si>
    <t>Uzavření/otevření vodovodního potrubí při opravě, včetně vypuštění</t>
  </si>
  <si>
    <t>kus</t>
  </si>
  <si>
    <t>722191131R00</t>
  </si>
  <si>
    <t>Hadice na vodu F1/2" a M1/2"</t>
  </si>
  <si>
    <t>ks</t>
  </si>
  <si>
    <t>722202412</t>
  </si>
  <si>
    <t>Kulový kohout s varným PPR šroubením 20x1/2", vnější závit</t>
  </si>
  <si>
    <t>722280109</t>
  </si>
  <si>
    <t>Tlaková zkouška vodovodního potrubí DN 63</t>
  </si>
  <si>
    <t>Včetně dodávky vody, uzavření a zabezpečení konců potrubí.</t>
  </si>
  <si>
    <t>722290234</t>
  </si>
  <si>
    <t>Proplach a dezinfekce vodovod.potrubí DN 63, Včetně dodání desinfekčního prostředku.</t>
  </si>
  <si>
    <t>722R1</t>
  </si>
  <si>
    <t>Hadice na odvod kondenzátu plastové ohebné potrubí</t>
  </si>
  <si>
    <t>722R2</t>
  </si>
  <si>
    <t>Navrtávací odbočka HT</t>
  </si>
  <si>
    <t>722R3</t>
  </si>
  <si>
    <t>Montáž armatur do DN20 včetně instalatérského, materiálu</t>
  </si>
  <si>
    <t>722R4</t>
  </si>
  <si>
    <t>Odvzdušnění a napuštění vodovodního potrubí</t>
  </si>
  <si>
    <t>soubor</t>
  </si>
  <si>
    <t>283771027</t>
  </si>
  <si>
    <t>Izolace potrubí Mirelon PRO 20x13 mm šedočerná</t>
  </si>
  <si>
    <t>SPCM</t>
  </si>
  <si>
    <t>POL3_</t>
  </si>
  <si>
    <t>998722101</t>
  </si>
  <si>
    <t>Přesun hmot pro vnitřní vodovod, výšky do 6 m</t>
  </si>
  <si>
    <t>POL7_1001</t>
  </si>
  <si>
    <t>723110203</t>
  </si>
  <si>
    <t>Potrubí ocel. závitové černé šroubované DN 20, včetně potrubí</t>
  </si>
  <si>
    <t>72311R1</t>
  </si>
  <si>
    <t>Oblouk 90° D22, černá ocel D+M</t>
  </si>
  <si>
    <t>POL1_0</t>
  </si>
  <si>
    <t>723160823R00</t>
  </si>
  <si>
    <t>Demontáž stávajících rozvodů plynu k jed. WAW, včetně vysekání ze zdiva</t>
  </si>
  <si>
    <t>bm</t>
  </si>
  <si>
    <t>723160R1</t>
  </si>
  <si>
    <t>Plynová hadice 3/4" MF pancéřovaná, délky 1m</t>
  </si>
  <si>
    <t>723190907</t>
  </si>
  <si>
    <t>Odvzdušnění a napuštění plynového potrubí</t>
  </si>
  <si>
    <t>723190909</t>
  </si>
  <si>
    <t>Zkouška tlaková  plynového potrubí</t>
  </si>
  <si>
    <t>723215414R1</t>
  </si>
  <si>
    <t>Kulový uzávěr plynu 3/4" MF, páka</t>
  </si>
  <si>
    <t>723R1</t>
  </si>
  <si>
    <t>Revize plynoinstalace bytu</t>
  </si>
  <si>
    <t>723R15654</t>
  </si>
  <si>
    <t>Montáž armatur do DN20</t>
  </si>
  <si>
    <t>723R2</t>
  </si>
  <si>
    <t>Zavíčkování odříznutých potrubí pomocí navařovacíc</t>
  </si>
  <si>
    <t>998723101</t>
  </si>
  <si>
    <t>Přesun hmot pro vnitřní plynovod, výšky do 6 m</t>
  </si>
  <si>
    <t>731R1</t>
  </si>
  <si>
    <t>Uchycení odkouření</t>
  </si>
  <si>
    <t>731R10</t>
  </si>
  <si>
    <t>Přechodka na trubku DN80/75,  pro napojení flexibilní trubky)</t>
  </si>
  <si>
    <t>731R11</t>
  </si>
  <si>
    <t>Univerzální distanční objímka DN80, (max. rozpětí ramen 500mm)</t>
  </si>
  <si>
    <t>731R12</t>
  </si>
  <si>
    <t>Komínový poklop UV stabilní rozměr 400x400mm, , systém odkouření Brilon</t>
  </si>
  <si>
    <t>731R13</t>
  </si>
  <si>
    <t>Komínová zďěř</t>
  </si>
  <si>
    <t>731R14</t>
  </si>
  <si>
    <t>Kryt zďěře</t>
  </si>
  <si>
    <t>731R15</t>
  </si>
  <si>
    <t>Závěsná objímka</t>
  </si>
  <si>
    <t>731R17</t>
  </si>
  <si>
    <t>Zapravení vysekaného otvoru do komínového průduchu, včetně materiálu</t>
  </si>
  <si>
    <t>odkouření</t>
  </si>
  <si>
    <t>731R18</t>
  </si>
  <si>
    <t>Revize spalinových cest</t>
  </si>
  <si>
    <t>731R19</t>
  </si>
  <si>
    <t>Demontáž stávající karmy  a WAW</t>
  </si>
  <si>
    <t>731R20</t>
  </si>
  <si>
    <t>Nástěnný plyn.kond. kotel BROTJE WHBC-20/24C, PRŮTOKOVÝ OHŘEV TV,JMENOVITÝ VÝKON 24KW</t>
  </si>
  <si>
    <t>včetně přikotvení a zapojení plynového kotle, seznámení uživatelů</t>
  </si>
  <si>
    <t>731R3</t>
  </si>
  <si>
    <t>Montáž kotle, včetně kotvících prvků</t>
  </si>
  <si>
    <t>7311R10</t>
  </si>
  <si>
    <t xml:space="preserve">Patní koleno koaxiální DN125/80 s podpěrou </t>
  </si>
  <si>
    <t>Kalkul</t>
  </si>
  <si>
    <t>Trubka pro odkouření koaxiální DN125/80 délky 1m</t>
  </si>
  <si>
    <t>Flexibilní trubka pro spaliny DN83/75 délky 12,5m (bude využito 7m)</t>
  </si>
  <si>
    <t>Odkouření trubka koaxiální DN125/80 délky 0,25m</t>
  </si>
  <si>
    <t>Odkouření koleno 87° koaxiální DN125/80</t>
  </si>
  <si>
    <t xml:space="preserve">Odkouření koleno 87° s revizním otvorem koaxiální DN125/80 </t>
  </si>
  <si>
    <t>731R16</t>
  </si>
  <si>
    <t>Odkouření kontrolní T-kus přímý DN125/80</t>
  </si>
  <si>
    <t xml:space="preserve">Odkouření kotlový adaptér pro připojení kotle na koaxiální potrubí </t>
  </si>
  <si>
    <t>998731101</t>
  </si>
  <si>
    <t>Přesun hmot pro kotelny, výšky do 6 m</t>
  </si>
  <si>
    <t>722181213</t>
  </si>
  <si>
    <t>Izolace návleková 16/13 D+M</t>
  </si>
  <si>
    <t>V položce je kalkulována dodávka izolační trubice, spon a lepicí pásky.</t>
  </si>
  <si>
    <t>Izolace návleková 18/13 D+M</t>
  </si>
  <si>
    <t>722R5</t>
  </si>
  <si>
    <t>Napuštění soustavy upravenou vodou</t>
  </si>
  <si>
    <t>l</t>
  </si>
  <si>
    <t>733163102</t>
  </si>
  <si>
    <t>Potrubí z měděných trubek vytápění D 15 x 1,0 mm, včetně montáže, spojené lisováním</t>
  </si>
  <si>
    <t>Potrubí včetně objímek, bez dodávky tvarovek. Včetně zednických výpomocí.</t>
  </si>
  <si>
    <t>733163103</t>
  </si>
  <si>
    <t>Potrubí z měděných trubek vytápění D 18 x 1,0 mm, včetně montáže, spojené lisováním</t>
  </si>
  <si>
    <t>733190109</t>
  </si>
  <si>
    <t>Tlaková zkouška potrubí  DN 65-DN22</t>
  </si>
  <si>
    <t>733R1</t>
  </si>
  <si>
    <t>Lisovací tvarovky měď (T-kusy, kolena redukce aj.), D15-D35</t>
  </si>
  <si>
    <t>19631313R10</t>
  </si>
  <si>
    <t xml:space="preserve">Trubka měděná systémová lisovaná 22 x 1,0 mm, včetně montáže, spojovaná lisováním </t>
  </si>
  <si>
    <t>19631314R11</t>
  </si>
  <si>
    <t xml:space="preserve">Trubka měděná lisovaná 28 x 1,0 mm, včetně montáže, pojované lisováním </t>
  </si>
  <si>
    <t>283771008</t>
  </si>
  <si>
    <t>Izolace potrubí Mirelon PRO 15x20 mm šedočerná D+M</t>
  </si>
  <si>
    <t>283771021</t>
  </si>
  <si>
    <t>Izolace potrubí Mirelon PRO 18x20 mm šedočerná D+M</t>
  </si>
  <si>
    <t>283771032</t>
  </si>
  <si>
    <t>Izolace potrubí Mirelon PRO 22x20 mm šedočerná D+M</t>
  </si>
  <si>
    <t>283771120</t>
  </si>
  <si>
    <t>Izolace potrubí Mirelon PRO 28x20 mm šedočerná D+M</t>
  </si>
  <si>
    <t>998733101</t>
  </si>
  <si>
    <t>Přesun hmot pro rozvody potrubí, výšky do 6 m</t>
  </si>
  <si>
    <t>734233112</t>
  </si>
  <si>
    <t>Kohout kulový, 2x vnitřní závit DN 20</t>
  </si>
  <si>
    <t>734263111</t>
  </si>
  <si>
    <t>HM armatura DN15 pro trubkové těleso</t>
  </si>
  <si>
    <t>734263112</t>
  </si>
  <si>
    <t>H šroubení pro připojení otopných těles,  DN 15</t>
  </si>
  <si>
    <t>734293223</t>
  </si>
  <si>
    <t>Filtr, vnitřní-vnitřní z.  DN 25</t>
  </si>
  <si>
    <t>734293312</t>
  </si>
  <si>
    <t>Kohout kulový vypouštěcí a plnící 15</t>
  </si>
  <si>
    <t>734293R1</t>
  </si>
  <si>
    <t>Automatický ovzdušňovací ventil DN15</t>
  </si>
  <si>
    <t>734R1</t>
  </si>
  <si>
    <t>Ostatní drobný materiál</t>
  </si>
  <si>
    <t>734R2</t>
  </si>
  <si>
    <t>Termohlavice</t>
  </si>
  <si>
    <t>734R3</t>
  </si>
  <si>
    <t>Montáž armatu závitových</t>
  </si>
  <si>
    <t>998734101</t>
  </si>
  <si>
    <t>Přesun hmot pro armatury, výšky do 6 m</t>
  </si>
  <si>
    <t>735156910</t>
  </si>
  <si>
    <t>Tlakové zkoušky otopných těles</t>
  </si>
  <si>
    <t>4845183487</t>
  </si>
  <si>
    <t>Těleso otopné trubk. Linear Max-M  KLMM 1220.600</t>
  </si>
  <si>
    <t>4845183491</t>
  </si>
  <si>
    <t>Těleso otopné trubk. Linear Max-M  KLMM 1500.750, D+M</t>
  </si>
  <si>
    <t>48457225</t>
  </si>
  <si>
    <t>Těleso otopné des. Radik Klasik typ22 v.600dl.1400, D+M</t>
  </si>
  <si>
    <t>48457227</t>
  </si>
  <si>
    <t>Těleso otopné des. Radik Klasik typ22 v.600dl.1600, D+M</t>
  </si>
  <si>
    <t>48457650.A</t>
  </si>
  <si>
    <t>Těleso otopné des. Radik typ 33 VK v. 600 dl. 700, D+M</t>
  </si>
  <si>
    <t>998735101</t>
  </si>
  <si>
    <t>Přesun hmot pro otopná tělesa, výšky do 6 m</t>
  </si>
  <si>
    <t>781475114</t>
  </si>
  <si>
    <t>Obklad vnitřní stěn keramický, do tmele, 20x20 cm, Adesilex P9 (lepidlo),Ultracolor plus (spár.hmota)</t>
  </si>
  <si>
    <t>781R1</t>
  </si>
  <si>
    <t>Odsekání stávajícího obkladu v koupelně, a WC včetně odvozu odpadu</t>
  </si>
  <si>
    <t>781R2</t>
  </si>
  <si>
    <t>Vyrovnání podkladu pod obklady</t>
  </si>
  <si>
    <t>781R3</t>
  </si>
  <si>
    <t>Vykroužení otvorů v obklad</t>
  </si>
  <si>
    <t>59764167.</t>
  </si>
  <si>
    <t>Obklad stejného vzoru jako původní</t>
  </si>
  <si>
    <t>POL3_7</t>
  </si>
  <si>
    <t>998781101</t>
  </si>
  <si>
    <t>Přesun hmot pro obklady keramické, výšky do 6 m</t>
  </si>
  <si>
    <t>784165512</t>
  </si>
  <si>
    <t>Malba HET Klasik, bílá, penetrace, 2 x</t>
  </si>
  <si>
    <t>799 1-70</t>
  </si>
  <si>
    <t>Uvedení kotle do provozu</t>
  </si>
  <si>
    <t>799 1-71</t>
  </si>
  <si>
    <t>Uchycovací materiál a lišty pro potrubí út</t>
  </si>
  <si>
    <t>799 1-72</t>
  </si>
  <si>
    <t>Identifikační označení a štítky</t>
  </si>
  <si>
    <t>799 1-73</t>
  </si>
  <si>
    <t>HZS, Nezměřitelné práce</t>
  </si>
  <si>
    <t>hod</t>
  </si>
  <si>
    <t>799 1-74</t>
  </si>
  <si>
    <t>HZS, Stavební přípomoci</t>
  </si>
  <si>
    <t>799 1-75</t>
  </si>
  <si>
    <t>Hzs - nezmeřitelné práce čl.17-1a, Práce v tarifní</t>
  </si>
  <si>
    <t>799 1-76</t>
  </si>
  <si>
    <t>Hzs-zkousky v ramci montaz.praci Komplexni vyzkous</t>
  </si>
  <si>
    <t>799 1-77</t>
  </si>
  <si>
    <t>Hzs-zkousky v ramci montaz.praci Topná zkouška</t>
  </si>
  <si>
    <t>799 1-78</t>
  </si>
  <si>
    <t>HZS, Napuštění a vypláchnutí soustavy</t>
  </si>
  <si>
    <t>799 1-79</t>
  </si>
  <si>
    <t>Náklady na zařízení staveniště</t>
  </si>
  <si>
    <t>799 1-80</t>
  </si>
  <si>
    <t>Dokladová část k realizaci</t>
  </si>
  <si>
    <t>799 1-81</t>
  </si>
  <si>
    <t>Dokumentace skutečného provedení</t>
  </si>
  <si>
    <t>799 1-82</t>
  </si>
  <si>
    <t>Autorský dozor</t>
  </si>
  <si>
    <t>210100001</t>
  </si>
  <si>
    <t>Zapojení vodičů</t>
  </si>
  <si>
    <t>POL1_9</t>
  </si>
  <si>
    <t>210111014</t>
  </si>
  <si>
    <t>Zásuvka domovní zapuštěná - provedení 2x IP44, včetně dodávky zásuvky a rámečku, 230V s víčkem</t>
  </si>
  <si>
    <t>210120813</t>
  </si>
  <si>
    <t>Zapojení jističe v rozvaděči vč okolních propojů</t>
  </si>
  <si>
    <t>210140650</t>
  </si>
  <si>
    <t>Termostat montáž</t>
  </si>
  <si>
    <t>včetně upevňovacího materiálu</t>
  </si>
  <si>
    <t>210800105</t>
  </si>
  <si>
    <t>Kabel CYKY 750 V 3x1,5 mm2 uložený pod omítkou, včetně dodávky kabelu,vč. sádrování</t>
  </si>
  <si>
    <t>210801001</t>
  </si>
  <si>
    <t>Kabel LYCY 2x0,8mm2 včetně dodávky kabelu pod omít, vč. sádrování</t>
  </si>
  <si>
    <t>21R1</t>
  </si>
  <si>
    <t>Revize elektroinstalace bytu  č.33</t>
  </si>
  <si>
    <t>27344R12</t>
  </si>
  <si>
    <t>Kombinovaný proudový chránič s nadproudovou, ochranou 6A 300mA</t>
  </si>
  <si>
    <t>40561991</t>
  </si>
  <si>
    <t>Termostat Brotje, jednoduché nastavení pokojové teploty</t>
  </si>
  <si>
    <t>POL3_9</t>
  </si>
  <si>
    <t>001</t>
  </si>
  <si>
    <t>Stavební přípomocné práce pro profese</t>
  </si>
  <si>
    <t>002</t>
  </si>
  <si>
    <t>Zábor hrazený městu za kontajner</t>
  </si>
  <si>
    <t>den</t>
  </si>
  <si>
    <t>003</t>
  </si>
  <si>
    <t>Zábor za plochu kontejneru 10m2 hrazený městu</t>
  </si>
  <si>
    <t>004</t>
  </si>
  <si>
    <t>Správní poplatek k vyřízení ZUK</t>
  </si>
  <si>
    <t>979990001</t>
  </si>
  <si>
    <t>Poplatek za skládku stavební suti, s 10% příměsi skládka Dufonev</t>
  </si>
  <si>
    <t>VRN0</t>
  </si>
  <si>
    <t>Ztížené výrobní podmínky</t>
  </si>
  <si>
    <t>Soubor</t>
  </si>
  <si>
    <t>POL99_8</t>
  </si>
  <si>
    <t>VRN1</t>
  </si>
  <si>
    <t>Oborová přirážka</t>
  </si>
  <si>
    <t>VRN2</t>
  </si>
  <si>
    <t>Přesun stavebních kapacit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</si>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</sst>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3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7" width="12.7265625" style="1" customWidth="1"/>
    <col min="8" max="8" width="12.7265625" customWidth="1"/>
    <col min="9" max="9" width="12.7265625" style="1" customWidth="1"/>
    <col min="10" max="10" width="6.7265625" style="1" customWidth="1"/>
    <col min="11" max="11" width="4.26953125" customWidth="1"/>
    <col min="12" max="15" width="10.7265625" customWidth="1"/>
    <col min="52" max="52" width="94" customWidth="1"/>
  </cols>
  <sheetData>
    <row r="1" spans="1:15" ht="33.75" customHeight="1" x14ac:dyDescent="0.25">
      <c r="A1" s="73" t="s">
        <v>38</v>
      </c>
      <c r="B1" s="79" t="s">
        <v>4</v>
      </c>
      <c r="C1" s="80"/>
      <c r="D1" s="80"/>
      <c r="E1" s="80"/>
      <c r="F1" s="80"/>
      <c r="G1" s="80"/>
      <c r="H1" s="80"/>
      <c r="I1" s="80"/>
      <c r="J1" s="81"/>
    </row>
    <row r="2" spans="1:15" ht="36" customHeight="1" x14ac:dyDescent="0.25">
      <c r="A2" s="3"/>
      <c r="B2" s="104" t="s">
        <v>24</v>
      </c>
      <c r="C2" s="105"/>
      <c r="D2" s="106" t="s">
        <v>41</v>
      </c>
      <c r="E2" s="107" t="s">
        <v>43</v>
      </c>
      <c r="F2" s="108"/>
      <c r="G2" s="108"/>
      <c r="H2" s="108"/>
      <c r="I2" s="108"/>
      <c r="J2" s="109"/>
      <c r="O2" s="2"/>
    </row>
    <row r="3" spans="1:15" ht="27" customHeight="1" x14ac:dyDescent="0.25">
      <c r="A3" s="3"/>
      <c r="B3" s="110" t="s">
        <v>44</v>
      </c>
      <c r="C3" s="105"/>
      <c r="D3" s="111" t="s">
        <v>41</v>
      </c>
      <c r="E3" s="112" t="s">
        <v>43</v>
      </c>
      <c r="F3" s="113"/>
      <c r="G3" s="113"/>
      <c r="H3" s="113"/>
      <c r="I3" s="113"/>
      <c r="J3" s="114"/>
    </row>
    <row r="4" spans="1:15" ht="23.25" customHeight="1" x14ac:dyDescent="0.25">
      <c r="A4" s="103">
        <v>220</v>
      </c>
      <c r="B4" s="115" t="s">
        <v>45</v>
      </c>
      <c r="C4" s="116"/>
      <c r="D4" s="117" t="s">
        <v>41</v>
      </c>
      <c r="E4" s="118" t="s">
        <v>42</v>
      </c>
      <c r="F4" s="119"/>
      <c r="G4" s="119"/>
      <c r="H4" s="119"/>
      <c r="I4" s="119"/>
      <c r="J4" s="120"/>
    </row>
    <row r="5" spans="1:15" ht="24" customHeight="1" x14ac:dyDescent="0.25">
      <c r="A5" s="3"/>
      <c r="B5" s="47" t="s">
        <v>23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21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20</v>
      </c>
      <c r="C11" s="4"/>
      <c r="D11" s="121"/>
      <c r="E11" s="121"/>
      <c r="F11" s="121"/>
      <c r="G11" s="121"/>
      <c r="H11" s="27" t="s">
        <v>40</v>
      </c>
      <c r="I11" s="125"/>
      <c r="J11" s="10"/>
    </row>
    <row r="12" spans="1:15" ht="15.75" customHeight="1" x14ac:dyDescent="0.25">
      <c r="A12" s="3"/>
      <c r="B12" s="41"/>
      <c r="C12" s="25"/>
      <c r="D12" s="122"/>
      <c r="E12" s="122"/>
      <c r="F12" s="122"/>
      <c r="G12" s="122"/>
      <c r="H12" s="27" t="s">
        <v>36</v>
      </c>
      <c r="I12" s="125"/>
      <c r="J12" s="10"/>
    </row>
    <row r="13" spans="1:15" ht="15.75" customHeight="1" x14ac:dyDescent="0.25">
      <c r="A13" s="3"/>
      <c r="B13" s="42"/>
      <c r="C13" s="124"/>
      <c r="D13" s="123"/>
      <c r="E13" s="123"/>
      <c r="F13" s="123"/>
      <c r="G13" s="123"/>
      <c r="H13" s="28"/>
      <c r="I13" s="34"/>
      <c r="J13" s="51"/>
    </row>
    <row r="14" spans="1:15" ht="24" hidden="1" customHeight="1" x14ac:dyDescent="0.25">
      <c r="A14" s="3"/>
      <c r="B14" s="66" t="s">
        <v>22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34</v>
      </c>
      <c r="C15" s="72"/>
      <c r="D15" s="53"/>
      <c r="E15" s="88"/>
      <c r="F15" s="88"/>
      <c r="G15" s="89"/>
      <c r="H15" s="89"/>
      <c r="I15" s="89" t="s">
        <v>31</v>
      </c>
      <c r="J15" s="90"/>
    </row>
    <row r="16" spans="1:15" ht="23.25" customHeight="1" x14ac:dyDescent="0.25">
      <c r="A16" s="190" t="s">
        <v>26</v>
      </c>
      <c r="B16" s="57" t="s">
        <v>26</v>
      </c>
      <c r="C16" s="58"/>
      <c r="D16" s="59"/>
      <c r="E16" s="85"/>
      <c r="F16" s="86"/>
      <c r="G16" s="85"/>
      <c r="H16" s="86"/>
      <c r="I16" s="85">
        <f>SUMIF(F55:F72,A16,I55:I72)+SUMIF(F55:F72,"PSU",I55:I72)</f>
        <v>0</v>
      </c>
      <c r="J16" s="87"/>
    </row>
    <row r="17" spans="1:10" ht="23.25" customHeight="1" x14ac:dyDescent="0.25">
      <c r="A17" s="190" t="s">
        <v>27</v>
      </c>
      <c r="B17" s="57" t="s">
        <v>27</v>
      </c>
      <c r="C17" s="58"/>
      <c r="D17" s="59"/>
      <c r="E17" s="85"/>
      <c r="F17" s="86"/>
      <c r="G17" s="85"/>
      <c r="H17" s="86"/>
      <c r="I17" s="85">
        <f>SUMIF(F55:F72,A17,I55:I72)</f>
        <v>0</v>
      </c>
      <c r="J17" s="87"/>
    </row>
    <row r="18" spans="1:10" ht="23.25" customHeight="1" x14ac:dyDescent="0.25">
      <c r="A18" s="190" t="s">
        <v>28</v>
      </c>
      <c r="B18" s="57" t="s">
        <v>28</v>
      </c>
      <c r="C18" s="58"/>
      <c r="D18" s="59"/>
      <c r="E18" s="85"/>
      <c r="F18" s="86"/>
      <c r="G18" s="85"/>
      <c r="H18" s="86"/>
      <c r="I18" s="85">
        <f>SUMIF(F55:F72,A18,I55:I72)</f>
        <v>0</v>
      </c>
      <c r="J18" s="87"/>
    </row>
    <row r="19" spans="1:10" ht="23.25" customHeight="1" x14ac:dyDescent="0.25">
      <c r="A19" s="190" t="s">
        <v>93</v>
      </c>
      <c r="B19" s="57" t="s">
        <v>29</v>
      </c>
      <c r="C19" s="58"/>
      <c r="D19" s="59"/>
      <c r="E19" s="85"/>
      <c r="F19" s="86"/>
      <c r="G19" s="85"/>
      <c r="H19" s="86"/>
      <c r="I19" s="85">
        <f>SUMIF(F55:F72,A19,I55:I72)</f>
        <v>0</v>
      </c>
      <c r="J19" s="87"/>
    </row>
    <row r="20" spans="1:10" ht="23.25" customHeight="1" x14ac:dyDescent="0.25">
      <c r="A20" s="190" t="s">
        <v>94</v>
      </c>
      <c r="B20" s="57" t="s">
        <v>30</v>
      </c>
      <c r="C20" s="58"/>
      <c r="D20" s="59"/>
      <c r="E20" s="85"/>
      <c r="F20" s="86"/>
      <c r="G20" s="85"/>
      <c r="H20" s="86"/>
      <c r="I20" s="85">
        <f>SUMIF(F55:F72,A20,I55:I72)</f>
        <v>0</v>
      </c>
      <c r="J20" s="87"/>
    </row>
    <row r="21" spans="1:10" ht="23.25" customHeight="1" x14ac:dyDescent="0.3">
      <c r="A21" s="3"/>
      <c r="B21" s="74" t="s">
        <v>31</v>
      </c>
      <c r="C21" s="75"/>
      <c r="D21" s="76"/>
      <c r="E21" s="91"/>
      <c r="F21" s="92"/>
      <c r="G21" s="91"/>
      <c r="H21" s="92"/>
      <c r="I21" s="91">
        <f>SUM(I16:J20)</f>
        <v>0</v>
      </c>
      <c r="J21" s="98"/>
    </row>
    <row r="22" spans="1:10" ht="33" customHeight="1" x14ac:dyDescent="0.25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6">
        <f>ZakladDPHSniVypocet</f>
        <v>0</v>
      </c>
      <c r="H23" s="97"/>
      <c r="I23" s="97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4">
        <f>IF(A24&gt;50, ROUNDUP(A23, 0), ROUNDDOWN(A23, 0))</f>
        <v>0</v>
      </c>
      <c r="H24" s="95"/>
      <c r="I24" s="95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15</v>
      </c>
      <c r="C25" s="58"/>
      <c r="D25" s="59"/>
      <c r="E25" s="60">
        <v>0</v>
      </c>
      <c r="F25" s="61" t="s">
        <v>0</v>
      </c>
      <c r="G25" s="96">
        <f>ZakladDPHZaklVypocet</f>
        <v>0</v>
      </c>
      <c r="H25" s="97"/>
      <c r="I25" s="97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16</v>
      </c>
      <c r="C26" s="21"/>
      <c r="D26" s="17"/>
      <c r="E26" s="43">
        <f>SazbaDPH2</f>
        <v>0</v>
      </c>
      <c r="F26" s="44" t="s">
        <v>0</v>
      </c>
      <c r="G26" s="82">
        <f>IF(A26&gt;50, ROUNDUP(A25, 0), ROUNDDOWN(A25, 0))</f>
        <v>0</v>
      </c>
      <c r="H26" s="83"/>
      <c r="I26" s="83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4">
        <f>CenaCelkem-(ZakladDPHSni+DPHSni+ZakladDPHZakl+DPHZakl)</f>
        <v>0</v>
      </c>
      <c r="H27" s="84"/>
      <c r="I27" s="84"/>
      <c r="J27" s="63" t="str">
        <f t="shared" si="0"/>
        <v>CZK</v>
      </c>
    </row>
    <row r="28" spans="1:10" ht="27.75" hidden="1" customHeight="1" thickBot="1" x14ac:dyDescent="0.3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49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43269</v>
      </c>
      <c r="I32" s="39"/>
      <c r="J32" s="11"/>
    </row>
    <row r="33" spans="1:52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52" s="37" customFormat="1" ht="18.75" customHeight="1" x14ac:dyDescent="0.3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52" ht="12.75" customHeight="1" x14ac:dyDescent="0.25">
      <c r="A35" s="3"/>
      <c r="B35" s="3"/>
      <c r="C35" s="4"/>
      <c r="D35" s="93" t="s">
        <v>2</v>
      </c>
      <c r="E35" s="93"/>
      <c r="F35" s="4"/>
      <c r="G35" s="45"/>
      <c r="H35" s="12" t="s">
        <v>3</v>
      </c>
      <c r="I35" s="45"/>
      <c r="J35" s="11"/>
    </row>
    <row r="36" spans="1:52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52" ht="27" hidden="1" customHeight="1" x14ac:dyDescent="0.25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52" ht="25.5" hidden="1" customHeight="1" x14ac:dyDescent="0.25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52" ht="25.5" hidden="1" customHeight="1" x14ac:dyDescent="0.25">
      <c r="A39" s="130">
        <v>1</v>
      </c>
      <c r="B39" s="140" t="s">
        <v>47</v>
      </c>
      <c r="C39" s="141"/>
      <c r="D39" s="142"/>
      <c r="E39" s="142"/>
      <c r="F39" s="143">
        <f>'180601 180601 Pol'!AE183</f>
        <v>0</v>
      </c>
      <c r="G39" s="144">
        <f>'180601 180601 Pol'!AF183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52" ht="25.5" hidden="1" customHeight="1" x14ac:dyDescent="0.25">
      <c r="A40" s="130">
        <v>2</v>
      </c>
      <c r="B40" s="147" t="s">
        <v>41</v>
      </c>
      <c r="C40" s="148" t="s">
        <v>43</v>
      </c>
      <c r="D40" s="149"/>
      <c r="E40" s="149"/>
      <c r="F40" s="150">
        <f>'180601 180601 Pol'!AE183</f>
        <v>0</v>
      </c>
      <c r="G40" s="151">
        <f>'180601 180601 Pol'!AF183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52" ht="25.5" hidden="1" customHeight="1" x14ac:dyDescent="0.25">
      <c r="A41" s="130">
        <v>3</v>
      </c>
      <c r="B41" s="153" t="s">
        <v>41</v>
      </c>
      <c r="C41" s="141" t="s">
        <v>42</v>
      </c>
      <c r="D41" s="142"/>
      <c r="E41" s="142"/>
      <c r="F41" s="154">
        <f>'180601 180601 Pol'!AE183</f>
        <v>0</v>
      </c>
      <c r="G41" s="145">
        <f>'180601 180601 Pol'!AF183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52" ht="25.5" hidden="1" customHeight="1" x14ac:dyDescent="0.25">
      <c r="A42" s="130"/>
      <c r="B42" s="155" t="s">
        <v>48</v>
      </c>
      <c r="C42" s="156"/>
      <c r="D42" s="156"/>
      <c r="E42" s="157"/>
      <c r="F42" s="158">
        <f>SUMIF(A39:A41,"=1",F39:F41)</f>
        <v>0</v>
      </c>
      <c r="G42" s="159">
        <f>SUMIF(A39:A41,"=1",G39:G41)</f>
        <v>0</v>
      </c>
      <c r="H42" s="159">
        <f>SUMIF(A39:A41,"=1",H39:H41)</f>
        <v>0</v>
      </c>
      <c r="I42" s="159">
        <f>SUMIF(A39:A41,"=1",I39:I41)</f>
        <v>0</v>
      </c>
      <c r="J42" s="160">
        <f>SUMIF(A39:A41,"=1",J39:J41)</f>
        <v>0</v>
      </c>
    </row>
    <row r="44" spans="1:52" x14ac:dyDescent="0.25">
      <c r="B44" t="s">
        <v>50</v>
      </c>
    </row>
    <row r="45" spans="1:52" x14ac:dyDescent="0.25">
      <c r="B45" s="171" t="s">
        <v>51</v>
      </c>
      <c r="C45" s="171"/>
      <c r="D45" s="171"/>
      <c r="E45" s="171"/>
      <c r="F45" s="171"/>
      <c r="G45" s="171"/>
      <c r="H45" s="171"/>
      <c r="I45" s="171"/>
      <c r="J45" s="171"/>
      <c r="AZ45" s="170" t="str">
        <f>B45</f>
        <v>Úpřesňující údaje</v>
      </c>
    </row>
    <row r="46" spans="1:52" ht="25" x14ac:dyDescent="0.25">
      <c r="B46" s="171" t="s">
        <v>52</v>
      </c>
      <c r="C46" s="171"/>
      <c r="D46" s="171"/>
      <c r="E46" s="171"/>
      <c r="F46" s="171"/>
      <c r="G46" s="171"/>
      <c r="H46" s="171"/>
      <c r="I46" s="171"/>
      <c r="J46" s="171"/>
      <c r="AZ46" s="170" t="str">
        <f>B46</f>
        <v xml:space="preserve">     Jedná se o materiálovou specifikaci nenahrazující výrobní přípravu dodavatele. Výpis obsahuje pouze základní položky ve smyslu dodávka.</v>
      </c>
    </row>
    <row r="47" spans="1:52" ht="25" x14ac:dyDescent="0.25">
      <c r="B47" s="171" t="s">
        <v>53</v>
      </c>
      <c r="C47" s="171"/>
      <c r="D47" s="171"/>
      <c r="E47" s="171"/>
      <c r="F47" s="171"/>
      <c r="G47" s="171"/>
      <c r="H47" s="171"/>
      <c r="I47" s="171"/>
      <c r="J47" s="171"/>
      <c r="AZ47" s="170" t="str">
        <f>B47</f>
        <v xml:space="preserve">     Při zpracování nabídky je nutné vycházet ze všech částí dokumentace (tj. technické zprávy, všech výkresů i specifikace materiálu. Pouhým oceněním výkazu výměr není možné vypracovat kvalitní nabídku.</v>
      </c>
    </row>
    <row r="48" spans="1:52" ht="37.5" x14ac:dyDescent="0.25">
      <c r="B48" s="171" t="s">
        <v>54</v>
      </c>
      <c r="C48" s="171"/>
      <c r="D48" s="171"/>
      <c r="E48" s="171"/>
      <c r="F48" s="171"/>
      <c r="G48" s="171"/>
      <c r="H48" s="171"/>
      <c r="I48" s="171"/>
      <c r="J48" s="171"/>
      <c r="AZ48" s="170" t="str">
        <f>B48</f>
        <v xml:space="preserve">    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 nabízené ceně je navrženo veškeré potřebné zařízení a výkony.</v>
      </c>
    </row>
    <row r="49" spans="1:52" ht="50" x14ac:dyDescent="0.25">
      <c r="B49" s="171" t="s">
        <v>55</v>
      </c>
      <c r="C49" s="171"/>
      <c r="D49" s="171"/>
      <c r="E49" s="171"/>
      <c r="F49" s="171"/>
      <c r="G49" s="171"/>
      <c r="H49" s="171"/>
      <c r="I49" s="171"/>
      <c r="J49" s="171"/>
      <c r="AZ49" s="170" t="str">
        <f>B49</f>
        <v xml:space="preserve">     Předpokládá se, že dodávka je nabízena jako kompletní dílo včetně kompletní montáže, veškerého souvisejícího doplňkového, podružného a montážního materiálu tak, aby celé zařízení bylo funkční a splňovalo všechny předpisy, které se na ně vztahují (součástí potrubí jsou nejen kolena, oblouky, redukce, šroubení, prostupové manžety ale i podpěry, konzoly a závěsy a veškeré ocelové konstrukce nezbytné pro uložení.</v>
      </c>
    </row>
    <row r="52" spans="1:52" ht="15.5" x14ac:dyDescent="0.35">
      <c r="B52" s="172" t="s">
        <v>56</v>
      </c>
    </row>
    <row r="54" spans="1:52" ht="25.5" customHeight="1" x14ac:dyDescent="0.25">
      <c r="A54" s="173"/>
      <c r="B54" s="176" t="s">
        <v>18</v>
      </c>
      <c r="C54" s="176" t="s">
        <v>6</v>
      </c>
      <c r="D54" s="177"/>
      <c r="E54" s="177"/>
      <c r="F54" s="178" t="s">
        <v>57</v>
      </c>
      <c r="G54" s="178"/>
      <c r="H54" s="178"/>
      <c r="I54" s="178" t="s">
        <v>31</v>
      </c>
      <c r="J54" s="178" t="s">
        <v>0</v>
      </c>
    </row>
    <row r="55" spans="1:52" ht="25.5" customHeight="1" x14ac:dyDescent="0.25">
      <c r="A55" s="174"/>
      <c r="B55" s="179" t="s">
        <v>58</v>
      </c>
      <c r="C55" s="180" t="s">
        <v>59</v>
      </c>
      <c r="D55" s="181"/>
      <c r="E55" s="181"/>
      <c r="F55" s="186" t="s">
        <v>26</v>
      </c>
      <c r="G55" s="187"/>
      <c r="H55" s="187"/>
      <c r="I55" s="187">
        <f>'180601 180601 Pol'!G8</f>
        <v>0</v>
      </c>
      <c r="J55" s="184" t="str">
        <f>IF(I73=0,"",I55/I73*100)</f>
        <v/>
      </c>
    </row>
    <row r="56" spans="1:52" ht="25.5" customHeight="1" x14ac:dyDescent="0.25">
      <c r="A56" s="174"/>
      <c r="B56" s="179" t="s">
        <v>60</v>
      </c>
      <c r="C56" s="180" t="s">
        <v>61</v>
      </c>
      <c r="D56" s="181"/>
      <c r="E56" s="181"/>
      <c r="F56" s="186" t="s">
        <v>26</v>
      </c>
      <c r="G56" s="187"/>
      <c r="H56" s="187"/>
      <c r="I56" s="187">
        <f>'180601 180601 Pol'!G22</f>
        <v>0</v>
      </c>
      <c r="J56" s="184" t="str">
        <f>IF(I73=0,"",I56/I73*100)</f>
        <v/>
      </c>
    </row>
    <row r="57" spans="1:52" ht="25.5" customHeight="1" x14ac:dyDescent="0.25">
      <c r="A57" s="174"/>
      <c r="B57" s="179" t="s">
        <v>62</v>
      </c>
      <c r="C57" s="180" t="s">
        <v>63</v>
      </c>
      <c r="D57" s="181"/>
      <c r="E57" s="181"/>
      <c r="F57" s="186" t="s">
        <v>26</v>
      </c>
      <c r="G57" s="187"/>
      <c r="H57" s="187"/>
      <c r="I57" s="187">
        <f>'180601 180601 Pol'!G24</f>
        <v>0</v>
      </c>
      <c r="J57" s="184" t="str">
        <f>IF(I73=0,"",I57/I73*100)</f>
        <v/>
      </c>
    </row>
    <row r="58" spans="1:52" ht="25.5" customHeight="1" x14ac:dyDescent="0.25">
      <c r="A58" s="174"/>
      <c r="B58" s="179" t="s">
        <v>64</v>
      </c>
      <c r="C58" s="180" t="s">
        <v>65</v>
      </c>
      <c r="D58" s="181"/>
      <c r="E58" s="181"/>
      <c r="F58" s="186" t="s">
        <v>26</v>
      </c>
      <c r="G58" s="187"/>
      <c r="H58" s="187"/>
      <c r="I58" s="187">
        <f>'180601 180601 Pol'!G26</f>
        <v>0</v>
      </c>
      <c r="J58" s="184" t="str">
        <f>IF(I73=0,"",I58/I73*100)</f>
        <v/>
      </c>
    </row>
    <row r="59" spans="1:52" ht="25.5" customHeight="1" x14ac:dyDescent="0.25">
      <c r="A59" s="174"/>
      <c r="B59" s="179" t="s">
        <v>66</v>
      </c>
      <c r="C59" s="180" t="s">
        <v>67</v>
      </c>
      <c r="D59" s="181"/>
      <c r="E59" s="181"/>
      <c r="F59" s="186" t="s">
        <v>26</v>
      </c>
      <c r="G59" s="187"/>
      <c r="H59" s="187"/>
      <c r="I59" s="187">
        <f>'180601 180601 Pol'!G36</f>
        <v>0</v>
      </c>
      <c r="J59" s="184" t="str">
        <f>IF(I73=0,"",I59/I73*100)</f>
        <v/>
      </c>
    </row>
    <row r="60" spans="1:52" ht="25.5" customHeight="1" x14ac:dyDescent="0.25">
      <c r="A60" s="174"/>
      <c r="B60" s="179" t="s">
        <v>68</v>
      </c>
      <c r="C60" s="180" t="s">
        <v>69</v>
      </c>
      <c r="D60" s="181"/>
      <c r="E60" s="181"/>
      <c r="F60" s="186" t="s">
        <v>27</v>
      </c>
      <c r="G60" s="187"/>
      <c r="H60" s="187"/>
      <c r="I60" s="187">
        <f>'180601 180601 Pol'!G38</f>
        <v>0</v>
      </c>
      <c r="J60" s="184" t="str">
        <f>IF(I73=0,"",I60/I73*100)</f>
        <v/>
      </c>
    </row>
    <row r="61" spans="1:52" ht="25.5" customHeight="1" x14ac:dyDescent="0.25">
      <c r="A61" s="174"/>
      <c r="B61" s="179" t="s">
        <v>70</v>
      </c>
      <c r="C61" s="180" t="s">
        <v>71</v>
      </c>
      <c r="D61" s="181"/>
      <c r="E61" s="181"/>
      <c r="F61" s="186" t="s">
        <v>27</v>
      </c>
      <c r="G61" s="187"/>
      <c r="H61" s="187"/>
      <c r="I61" s="187">
        <f>'180601 180601 Pol'!G55</f>
        <v>0</v>
      </c>
      <c r="J61" s="184" t="str">
        <f>IF(I73=0,"",I61/I73*100)</f>
        <v/>
      </c>
    </row>
    <row r="62" spans="1:52" ht="25.5" customHeight="1" x14ac:dyDescent="0.25">
      <c r="A62" s="174"/>
      <c r="B62" s="179" t="s">
        <v>72</v>
      </c>
      <c r="C62" s="180" t="s">
        <v>73</v>
      </c>
      <c r="D62" s="181"/>
      <c r="E62" s="181"/>
      <c r="F62" s="186" t="s">
        <v>27</v>
      </c>
      <c r="G62" s="187"/>
      <c r="H62" s="187"/>
      <c r="I62" s="187">
        <f>'180601 180601 Pol'!G67</f>
        <v>0</v>
      </c>
      <c r="J62" s="184" t="str">
        <f>IF(I73=0,"",I62/I73*100)</f>
        <v/>
      </c>
    </row>
    <row r="63" spans="1:52" ht="25.5" customHeight="1" x14ac:dyDescent="0.25">
      <c r="A63" s="174"/>
      <c r="B63" s="179" t="s">
        <v>74</v>
      </c>
      <c r="C63" s="180" t="s">
        <v>75</v>
      </c>
      <c r="D63" s="181"/>
      <c r="E63" s="181"/>
      <c r="F63" s="186" t="s">
        <v>27</v>
      </c>
      <c r="G63" s="187"/>
      <c r="H63" s="187"/>
      <c r="I63" s="187">
        <f>'180601 180601 Pol'!G93</f>
        <v>0</v>
      </c>
      <c r="J63" s="184" t="str">
        <f>IF(I73=0,"",I63/I73*100)</f>
        <v/>
      </c>
    </row>
    <row r="64" spans="1:52" ht="25.5" customHeight="1" x14ac:dyDescent="0.25">
      <c r="A64" s="174"/>
      <c r="B64" s="179" t="s">
        <v>76</v>
      </c>
      <c r="C64" s="180" t="s">
        <v>77</v>
      </c>
      <c r="D64" s="181"/>
      <c r="E64" s="181"/>
      <c r="F64" s="186" t="s">
        <v>27</v>
      </c>
      <c r="G64" s="187"/>
      <c r="H64" s="187"/>
      <c r="I64" s="187">
        <f>'180601 180601 Pol'!G112</f>
        <v>0</v>
      </c>
      <c r="J64" s="184" t="str">
        <f>IF(I73=0,"",I64/I73*100)</f>
        <v/>
      </c>
    </row>
    <row r="65" spans="1:10" ht="25.5" customHeight="1" x14ac:dyDescent="0.25">
      <c r="A65" s="174"/>
      <c r="B65" s="179" t="s">
        <v>78</v>
      </c>
      <c r="C65" s="180" t="s">
        <v>79</v>
      </c>
      <c r="D65" s="181"/>
      <c r="E65" s="181"/>
      <c r="F65" s="186" t="s">
        <v>27</v>
      </c>
      <c r="G65" s="187"/>
      <c r="H65" s="187"/>
      <c r="I65" s="187">
        <f>'180601 180601 Pol'!G123</f>
        <v>0</v>
      </c>
      <c r="J65" s="184" t="str">
        <f>IF(I73=0,"",I65/I73*100)</f>
        <v/>
      </c>
    </row>
    <row r="66" spans="1:10" ht="25.5" customHeight="1" x14ac:dyDescent="0.25">
      <c r="A66" s="174"/>
      <c r="B66" s="179" t="s">
        <v>80</v>
      </c>
      <c r="C66" s="180" t="s">
        <v>81</v>
      </c>
      <c r="D66" s="181"/>
      <c r="E66" s="181"/>
      <c r="F66" s="186" t="s">
        <v>27</v>
      </c>
      <c r="G66" s="187"/>
      <c r="H66" s="187"/>
      <c r="I66" s="187">
        <f>'180601 180601 Pol'!G131</f>
        <v>0</v>
      </c>
      <c r="J66" s="184" t="str">
        <f>IF(I73=0,"",I66/I73*100)</f>
        <v/>
      </c>
    </row>
    <row r="67" spans="1:10" ht="25.5" customHeight="1" x14ac:dyDescent="0.25">
      <c r="A67" s="174"/>
      <c r="B67" s="179" t="s">
        <v>82</v>
      </c>
      <c r="C67" s="180" t="s">
        <v>83</v>
      </c>
      <c r="D67" s="181"/>
      <c r="E67" s="181"/>
      <c r="F67" s="186" t="s">
        <v>27</v>
      </c>
      <c r="G67" s="187"/>
      <c r="H67" s="187"/>
      <c r="I67" s="187">
        <f>'180601 180601 Pol'!G138</f>
        <v>0</v>
      </c>
      <c r="J67" s="184" t="str">
        <f>IF(I73=0,"",I67/I73*100)</f>
        <v/>
      </c>
    </row>
    <row r="68" spans="1:10" ht="25.5" customHeight="1" x14ac:dyDescent="0.25">
      <c r="A68" s="174"/>
      <c r="B68" s="179" t="s">
        <v>84</v>
      </c>
      <c r="C68" s="180" t="s">
        <v>85</v>
      </c>
      <c r="D68" s="181"/>
      <c r="E68" s="181"/>
      <c r="F68" s="186" t="s">
        <v>27</v>
      </c>
      <c r="G68" s="187"/>
      <c r="H68" s="187"/>
      <c r="I68" s="187">
        <f>'180601 180601 Pol'!G140</f>
        <v>0</v>
      </c>
      <c r="J68" s="184" t="str">
        <f>IF(I73=0,"",I68/I73*100)</f>
        <v/>
      </c>
    </row>
    <row r="69" spans="1:10" ht="25.5" customHeight="1" x14ac:dyDescent="0.25">
      <c r="A69" s="174"/>
      <c r="B69" s="179" t="s">
        <v>86</v>
      </c>
      <c r="C69" s="180" t="s">
        <v>87</v>
      </c>
      <c r="D69" s="181"/>
      <c r="E69" s="181"/>
      <c r="F69" s="186" t="s">
        <v>28</v>
      </c>
      <c r="G69" s="187"/>
      <c r="H69" s="187"/>
      <c r="I69" s="187">
        <f>'180601 180601 Pol'!G154</f>
        <v>0</v>
      </c>
      <c r="J69" s="184" t="str">
        <f>IF(I73=0,"",I69/I73*100)</f>
        <v/>
      </c>
    </row>
    <row r="70" spans="1:10" ht="25.5" customHeight="1" x14ac:dyDescent="0.25">
      <c r="A70" s="174"/>
      <c r="B70" s="179" t="s">
        <v>88</v>
      </c>
      <c r="C70" s="180" t="s">
        <v>89</v>
      </c>
      <c r="D70" s="181"/>
      <c r="E70" s="181"/>
      <c r="F70" s="186" t="s">
        <v>28</v>
      </c>
      <c r="G70" s="187"/>
      <c r="H70" s="187"/>
      <c r="I70" s="187">
        <f>'180601 180601 Pol'!G166</f>
        <v>0</v>
      </c>
      <c r="J70" s="184" t="str">
        <f>IF(I73=0,"",I70/I73*100)</f>
        <v/>
      </c>
    </row>
    <row r="71" spans="1:10" ht="25.5" customHeight="1" x14ac:dyDescent="0.25">
      <c r="A71" s="174"/>
      <c r="B71" s="179" t="s">
        <v>90</v>
      </c>
      <c r="C71" s="180" t="s">
        <v>91</v>
      </c>
      <c r="D71" s="181"/>
      <c r="E71" s="181"/>
      <c r="F71" s="186" t="s">
        <v>92</v>
      </c>
      <c r="G71" s="187"/>
      <c r="H71" s="187"/>
      <c r="I71" s="187">
        <f>'180601 180601 Pol'!G171</f>
        <v>0</v>
      </c>
      <c r="J71" s="184" t="str">
        <f>IF(I73=0,"",I71/I73*100)</f>
        <v/>
      </c>
    </row>
    <row r="72" spans="1:10" ht="25.5" customHeight="1" x14ac:dyDescent="0.25">
      <c r="A72" s="174"/>
      <c r="B72" s="179" t="s">
        <v>93</v>
      </c>
      <c r="C72" s="180" t="s">
        <v>29</v>
      </c>
      <c r="D72" s="181"/>
      <c r="E72" s="181"/>
      <c r="F72" s="186" t="s">
        <v>93</v>
      </c>
      <c r="G72" s="187"/>
      <c r="H72" s="187"/>
      <c r="I72" s="187">
        <f>'180601 180601 Pol'!G173</f>
        <v>0</v>
      </c>
      <c r="J72" s="184" t="str">
        <f>IF(I73=0,"",I72/I73*100)</f>
        <v/>
      </c>
    </row>
    <row r="73" spans="1:10" ht="25.5" customHeight="1" x14ac:dyDescent="0.25">
      <c r="A73" s="175"/>
      <c r="B73" s="182" t="s">
        <v>1</v>
      </c>
      <c r="C73" s="182"/>
      <c r="D73" s="183"/>
      <c r="E73" s="183"/>
      <c r="F73" s="188"/>
      <c r="G73" s="189"/>
      <c r="H73" s="189"/>
      <c r="I73" s="189">
        <f>SUM(I55:I72)</f>
        <v>0</v>
      </c>
      <c r="J73" s="185">
        <f>SUM(J55:J72)</f>
        <v>0</v>
      </c>
    </row>
    <row r="74" spans="1:10" x14ac:dyDescent="0.25">
      <c r="F74" s="128"/>
      <c r="G74" s="127"/>
      <c r="H74" s="128"/>
      <c r="I74" s="127"/>
      <c r="J74" s="129"/>
    </row>
    <row r="75" spans="1:10" x14ac:dyDescent="0.25">
      <c r="F75" s="128"/>
      <c r="G75" s="127"/>
      <c r="H75" s="128"/>
      <c r="I75" s="127"/>
      <c r="J75" s="129"/>
    </row>
    <row r="76" spans="1:10" x14ac:dyDescent="0.25">
      <c r="F76" s="128"/>
      <c r="G76" s="127"/>
      <c r="H76" s="128"/>
      <c r="I76" s="127"/>
      <c r="J76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1:E71"/>
    <mergeCell ref="C72:E72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56:E56"/>
    <mergeCell ref="C57:E57"/>
    <mergeCell ref="C58:E58"/>
    <mergeCell ref="C59:E59"/>
    <mergeCell ref="C60:E60"/>
    <mergeCell ref="B46:J46"/>
    <mergeCell ref="B47:J47"/>
    <mergeCell ref="B48:J48"/>
    <mergeCell ref="B49:J49"/>
    <mergeCell ref="C55:E55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796875" defaultRowHeight="12.5" x14ac:dyDescent="0.25"/>
  <cols>
    <col min="1" max="1" width="4.26953125" style="5" customWidth="1"/>
    <col min="2" max="2" width="14.453125" style="5" customWidth="1"/>
    <col min="3" max="3" width="38.26953125" style="9" customWidth="1"/>
    <col min="4" max="4" width="4.54296875" style="5" customWidth="1"/>
    <col min="5" max="5" width="10.54296875" style="5" customWidth="1"/>
    <col min="6" max="6" width="9.81640625" style="5" customWidth="1"/>
    <col min="7" max="7" width="12.7265625" style="5" customWidth="1"/>
    <col min="8" max="16384" width="9.1796875" style="5"/>
  </cols>
  <sheetData>
    <row r="1" spans="1:7" ht="15.5" x14ac:dyDescent="0.25">
      <c r="A1" s="99" t="s">
        <v>7</v>
      </c>
      <c r="B1" s="99"/>
      <c r="C1" s="100"/>
      <c r="D1" s="99"/>
      <c r="E1" s="99"/>
      <c r="F1" s="99"/>
      <c r="G1" s="99"/>
    </row>
    <row r="2" spans="1:7" ht="25" customHeight="1" x14ac:dyDescent="0.25">
      <c r="A2" s="78" t="s">
        <v>8</v>
      </c>
      <c r="B2" s="77"/>
      <c r="C2" s="101"/>
      <c r="D2" s="101"/>
      <c r="E2" s="101"/>
      <c r="F2" s="101"/>
      <c r="G2" s="102"/>
    </row>
    <row r="3" spans="1:7" ht="25" customHeight="1" x14ac:dyDescent="0.25">
      <c r="A3" s="78" t="s">
        <v>9</v>
      </c>
      <c r="B3" s="77"/>
      <c r="C3" s="101"/>
      <c r="D3" s="101"/>
      <c r="E3" s="101"/>
      <c r="F3" s="101"/>
      <c r="G3" s="102"/>
    </row>
    <row r="4" spans="1:7" ht="25" customHeight="1" x14ac:dyDescent="0.25">
      <c r="A4" s="78" t="s">
        <v>10</v>
      </c>
      <c r="B4" s="77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04B14-8568-4724-9555-E15C9F72A35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1" x14ac:dyDescent="0.25"/>
  <cols>
    <col min="1" max="1" width="3.36328125" customWidth="1"/>
    <col min="2" max="2" width="12.453125" style="126" customWidth="1"/>
    <col min="3" max="3" width="38.1796875" style="126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192" t="s">
        <v>7</v>
      </c>
      <c r="B1" s="192"/>
      <c r="C1" s="192"/>
      <c r="D1" s="192"/>
      <c r="E1" s="192"/>
      <c r="F1" s="192"/>
      <c r="G1" s="192"/>
      <c r="AG1" t="s">
        <v>95</v>
      </c>
    </row>
    <row r="2" spans="1:60" ht="25" customHeight="1" x14ac:dyDescent="0.25">
      <c r="A2" s="193" t="s">
        <v>8</v>
      </c>
      <c r="B2" s="77" t="s">
        <v>41</v>
      </c>
      <c r="C2" s="196" t="s">
        <v>43</v>
      </c>
      <c r="D2" s="194"/>
      <c r="E2" s="194"/>
      <c r="F2" s="194"/>
      <c r="G2" s="195"/>
      <c r="AG2" t="s">
        <v>96</v>
      </c>
    </row>
    <row r="3" spans="1:60" ht="25" customHeight="1" x14ac:dyDescent="0.25">
      <c r="A3" s="193" t="s">
        <v>9</v>
      </c>
      <c r="B3" s="77" t="s">
        <v>41</v>
      </c>
      <c r="C3" s="196" t="s">
        <v>43</v>
      </c>
      <c r="D3" s="194"/>
      <c r="E3" s="194"/>
      <c r="F3" s="194"/>
      <c r="G3" s="195"/>
      <c r="AC3" s="126" t="s">
        <v>96</v>
      </c>
      <c r="AG3" t="s">
        <v>97</v>
      </c>
    </row>
    <row r="4" spans="1:60" ht="25" customHeight="1" x14ac:dyDescent="0.25">
      <c r="A4" s="197" t="s">
        <v>10</v>
      </c>
      <c r="B4" s="198" t="s">
        <v>41</v>
      </c>
      <c r="C4" s="199" t="s">
        <v>42</v>
      </c>
      <c r="D4" s="200"/>
      <c r="E4" s="200"/>
      <c r="F4" s="200"/>
      <c r="G4" s="201"/>
      <c r="AG4" t="s">
        <v>98</v>
      </c>
    </row>
    <row r="5" spans="1:60" x14ac:dyDescent="0.25">
      <c r="D5" s="191"/>
    </row>
    <row r="6" spans="1:60" ht="37.5" x14ac:dyDescent="0.25">
      <c r="A6" s="203" t="s">
        <v>99</v>
      </c>
      <c r="B6" s="205" t="s">
        <v>100</v>
      </c>
      <c r="C6" s="205" t="s">
        <v>101</v>
      </c>
      <c r="D6" s="204" t="s">
        <v>102</v>
      </c>
      <c r="E6" s="203" t="s">
        <v>103</v>
      </c>
      <c r="F6" s="202" t="s">
        <v>104</v>
      </c>
      <c r="G6" s="203" t="s">
        <v>31</v>
      </c>
      <c r="H6" s="206" t="s">
        <v>32</v>
      </c>
      <c r="I6" s="206" t="s">
        <v>105</v>
      </c>
      <c r="J6" s="206" t="s">
        <v>33</v>
      </c>
      <c r="K6" s="206" t="s">
        <v>106</v>
      </c>
      <c r="L6" s="206" t="s">
        <v>107</v>
      </c>
      <c r="M6" s="206" t="s">
        <v>108</v>
      </c>
      <c r="N6" s="206" t="s">
        <v>109</v>
      </c>
      <c r="O6" s="206" t="s">
        <v>110</v>
      </c>
      <c r="P6" s="206" t="s">
        <v>111</v>
      </c>
      <c r="Q6" s="206" t="s">
        <v>112</v>
      </c>
      <c r="R6" s="206" t="s">
        <v>113</v>
      </c>
      <c r="S6" s="206" t="s">
        <v>114</v>
      </c>
      <c r="T6" s="206" t="s">
        <v>115</v>
      </c>
      <c r="U6" s="206" t="s">
        <v>116</v>
      </c>
      <c r="V6" s="206" t="s">
        <v>117</v>
      </c>
      <c r="W6" s="206" t="s">
        <v>118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ht="13" x14ac:dyDescent="0.25">
      <c r="A8" s="229" t="s">
        <v>119</v>
      </c>
      <c r="B8" s="230" t="s">
        <v>58</v>
      </c>
      <c r="C8" s="249" t="s">
        <v>59</v>
      </c>
      <c r="D8" s="231"/>
      <c r="E8" s="232"/>
      <c r="F8" s="233"/>
      <c r="G8" s="234">
        <f>SUMIF(AG9:AG21,"&lt;&gt;NOR",G9:G21)</f>
        <v>0</v>
      </c>
      <c r="H8" s="228"/>
      <c r="I8" s="228">
        <f>SUM(I9:I21)</f>
        <v>0</v>
      </c>
      <c r="J8" s="228"/>
      <c r="K8" s="228">
        <f>SUM(K9:K21)</f>
        <v>0</v>
      </c>
      <c r="L8" s="228"/>
      <c r="M8" s="228">
        <f>SUM(M9:M21)</f>
        <v>0</v>
      </c>
      <c r="N8" s="228"/>
      <c r="O8" s="228">
        <f>SUM(O9:O21)</f>
        <v>0.72000000000000008</v>
      </c>
      <c r="P8" s="228"/>
      <c r="Q8" s="228">
        <f>SUM(Q9:Q21)</f>
        <v>0</v>
      </c>
      <c r="R8" s="228"/>
      <c r="S8" s="228"/>
      <c r="T8" s="228"/>
      <c r="U8" s="228"/>
      <c r="V8" s="228">
        <f>SUM(V9:V21)</f>
        <v>20.200000000000003</v>
      </c>
      <c r="W8" s="228"/>
      <c r="AG8" t="s">
        <v>120</v>
      </c>
    </row>
    <row r="9" spans="1:60" ht="20" outlineLevel="1" x14ac:dyDescent="0.25">
      <c r="A9" s="241">
        <v>1</v>
      </c>
      <c r="B9" s="242" t="s">
        <v>121</v>
      </c>
      <c r="C9" s="250" t="s">
        <v>122</v>
      </c>
      <c r="D9" s="243" t="s">
        <v>123</v>
      </c>
      <c r="E9" s="244">
        <v>1.5</v>
      </c>
      <c r="F9" s="245"/>
      <c r="G9" s="246">
        <f>ROUND(E9*F9,2)</f>
        <v>0</v>
      </c>
      <c r="H9" s="227"/>
      <c r="I9" s="226">
        <f>ROUND(E9*H9,2)</f>
        <v>0</v>
      </c>
      <c r="J9" s="227"/>
      <c r="K9" s="226">
        <f>ROUND(E9*J9,2)</f>
        <v>0</v>
      </c>
      <c r="L9" s="226">
        <v>15</v>
      </c>
      <c r="M9" s="226">
        <f>G9*(1+L9/100)</f>
        <v>0</v>
      </c>
      <c r="N9" s="226">
        <v>5.638E-2</v>
      </c>
      <c r="O9" s="226">
        <f>ROUND(E9*N9,2)</f>
        <v>0.08</v>
      </c>
      <c r="P9" s="226">
        <v>0</v>
      </c>
      <c r="Q9" s="226">
        <f>ROUND(E9*P9,2)</f>
        <v>0</v>
      </c>
      <c r="R9" s="226"/>
      <c r="S9" s="226" t="s">
        <v>124</v>
      </c>
      <c r="T9" s="226" t="s">
        <v>125</v>
      </c>
      <c r="U9" s="226">
        <v>1.534</v>
      </c>
      <c r="V9" s="226">
        <f>ROUND(E9*U9,2)</f>
        <v>2.2999999999999998</v>
      </c>
      <c r="W9" s="22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126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35">
        <v>2</v>
      </c>
      <c r="B10" s="236" t="s">
        <v>121</v>
      </c>
      <c r="C10" s="251" t="s">
        <v>127</v>
      </c>
      <c r="D10" s="237" t="s">
        <v>123</v>
      </c>
      <c r="E10" s="238">
        <v>1.3</v>
      </c>
      <c r="F10" s="239"/>
      <c r="G10" s="240">
        <f>ROUND(E10*F10,2)</f>
        <v>0</v>
      </c>
      <c r="H10" s="227"/>
      <c r="I10" s="226">
        <f>ROUND(E10*H10,2)</f>
        <v>0</v>
      </c>
      <c r="J10" s="227"/>
      <c r="K10" s="226">
        <f>ROUND(E10*J10,2)</f>
        <v>0</v>
      </c>
      <c r="L10" s="226">
        <v>15</v>
      </c>
      <c r="M10" s="226">
        <f>G10*(1+L10/100)</f>
        <v>0</v>
      </c>
      <c r="N10" s="226">
        <v>2.4080000000000001E-2</v>
      </c>
      <c r="O10" s="226">
        <f>ROUND(E10*N10,2)</f>
        <v>0.03</v>
      </c>
      <c r="P10" s="226">
        <v>0</v>
      </c>
      <c r="Q10" s="226">
        <f>ROUND(E10*P10,2)</f>
        <v>0</v>
      </c>
      <c r="R10" s="226"/>
      <c r="S10" s="226" t="s">
        <v>124</v>
      </c>
      <c r="T10" s="226" t="s">
        <v>125</v>
      </c>
      <c r="U10" s="226">
        <v>1.6759999999999999</v>
      </c>
      <c r="V10" s="226">
        <f>ROUND(E10*U10,2)</f>
        <v>2.1800000000000002</v>
      </c>
      <c r="W10" s="22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126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24"/>
      <c r="B11" s="225"/>
      <c r="C11" s="252" t="s">
        <v>128</v>
      </c>
      <c r="D11" s="247"/>
      <c r="E11" s="247"/>
      <c r="F11" s="247"/>
      <c r="G11" s="247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129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5">
      <c r="A12" s="235">
        <v>3</v>
      </c>
      <c r="B12" s="236" t="s">
        <v>130</v>
      </c>
      <c r="C12" s="251" t="s">
        <v>131</v>
      </c>
      <c r="D12" s="237" t="s">
        <v>123</v>
      </c>
      <c r="E12" s="238">
        <v>2.8</v>
      </c>
      <c r="F12" s="239"/>
      <c r="G12" s="240">
        <f>ROUND(E12*F12,2)</f>
        <v>0</v>
      </c>
      <c r="H12" s="227"/>
      <c r="I12" s="226">
        <f>ROUND(E12*H12,2)</f>
        <v>0</v>
      </c>
      <c r="J12" s="227"/>
      <c r="K12" s="226">
        <f>ROUND(E12*J12,2)</f>
        <v>0</v>
      </c>
      <c r="L12" s="226">
        <v>15</v>
      </c>
      <c r="M12" s="226">
        <f>G12*(1+L12/100)</f>
        <v>0</v>
      </c>
      <c r="N12" s="226">
        <v>5.5530000000000003E-2</v>
      </c>
      <c r="O12" s="226">
        <f>ROUND(E12*N12,2)</f>
        <v>0.16</v>
      </c>
      <c r="P12" s="226">
        <v>0</v>
      </c>
      <c r="Q12" s="226">
        <f>ROUND(E12*P12,2)</f>
        <v>0</v>
      </c>
      <c r="R12" s="226"/>
      <c r="S12" s="226" t="s">
        <v>124</v>
      </c>
      <c r="T12" s="226" t="s">
        <v>125</v>
      </c>
      <c r="U12" s="226">
        <v>1.1719999999999999</v>
      </c>
      <c r="V12" s="226">
        <f>ROUND(E12*U12,2)</f>
        <v>3.28</v>
      </c>
      <c r="W12" s="22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126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24"/>
      <c r="B13" s="225"/>
      <c r="C13" s="252" t="s">
        <v>132</v>
      </c>
      <c r="D13" s="247"/>
      <c r="E13" s="247"/>
      <c r="F13" s="247"/>
      <c r="G13" s="247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129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35">
        <v>4</v>
      </c>
      <c r="B14" s="236" t="s">
        <v>130</v>
      </c>
      <c r="C14" s="251" t="s">
        <v>131</v>
      </c>
      <c r="D14" s="237" t="s">
        <v>123</v>
      </c>
      <c r="E14" s="238">
        <v>0.3</v>
      </c>
      <c r="F14" s="239"/>
      <c r="G14" s="240">
        <f>ROUND(E14*F14,2)</f>
        <v>0</v>
      </c>
      <c r="H14" s="227"/>
      <c r="I14" s="226">
        <f>ROUND(E14*H14,2)</f>
        <v>0</v>
      </c>
      <c r="J14" s="227"/>
      <c r="K14" s="226">
        <f>ROUND(E14*J14,2)</f>
        <v>0</v>
      </c>
      <c r="L14" s="226">
        <v>15</v>
      </c>
      <c r="M14" s="226">
        <f>G14*(1+L14/100)</f>
        <v>0</v>
      </c>
      <c r="N14" s="226">
        <v>5.5530000000000003E-2</v>
      </c>
      <c r="O14" s="226">
        <f>ROUND(E14*N14,2)</f>
        <v>0.02</v>
      </c>
      <c r="P14" s="226">
        <v>0</v>
      </c>
      <c r="Q14" s="226">
        <f>ROUND(E14*P14,2)</f>
        <v>0</v>
      </c>
      <c r="R14" s="226"/>
      <c r="S14" s="226" t="s">
        <v>124</v>
      </c>
      <c r="T14" s="226" t="s">
        <v>125</v>
      </c>
      <c r="U14" s="226">
        <v>1.1719999999999999</v>
      </c>
      <c r="V14" s="226">
        <f>ROUND(E14*U14,2)</f>
        <v>0.35</v>
      </c>
      <c r="W14" s="22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126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5">
      <c r="A15" s="224"/>
      <c r="B15" s="225"/>
      <c r="C15" s="252" t="s">
        <v>133</v>
      </c>
      <c r="D15" s="247"/>
      <c r="E15" s="247"/>
      <c r="F15" s="247"/>
      <c r="G15" s="247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129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5">
      <c r="A16" s="235">
        <v>5</v>
      </c>
      <c r="B16" s="236" t="s">
        <v>134</v>
      </c>
      <c r="C16" s="251" t="s">
        <v>135</v>
      </c>
      <c r="D16" s="237" t="s">
        <v>123</v>
      </c>
      <c r="E16" s="238">
        <v>5.25</v>
      </c>
      <c r="F16" s="239"/>
      <c r="G16" s="240">
        <f>ROUND(E16*F16,2)</f>
        <v>0</v>
      </c>
      <c r="H16" s="227"/>
      <c r="I16" s="226">
        <f>ROUND(E16*H16,2)</f>
        <v>0</v>
      </c>
      <c r="J16" s="227"/>
      <c r="K16" s="226">
        <f>ROUND(E16*J16,2)</f>
        <v>0</v>
      </c>
      <c r="L16" s="226">
        <v>15</v>
      </c>
      <c r="M16" s="226">
        <f>G16*(1+L16/100)</f>
        <v>0</v>
      </c>
      <c r="N16" s="226">
        <v>4.9489999999999999E-2</v>
      </c>
      <c r="O16" s="226">
        <f>ROUND(E16*N16,2)</f>
        <v>0.26</v>
      </c>
      <c r="P16" s="226">
        <v>0</v>
      </c>
      <c r="Q16" s="226">
        <f>ROUND(E16*P16,2)</f>
        <v>0</v>
      </c>
      <c r="R16" s="226"/>
      <c r="S16" s="226" t="s">
        <v>124</v>
      </c>
      <c r="T16" s="226" t="s">
        <v>125</v>
      </c>
      <c r="U16" s="226">
        <v>1.38978</v>
      </c>
      <c r="V16" s="226">
        <f>ROUND(E16*U16,2)</f>
        <v>7.3</v>
      </c>
      <c r="W16" s="22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126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24"/>
      <c r="B17" s="225"/>
      <c r="C17" s="252" t="s">
        <v>136</v>
      </c>
      <c r="D17" s="247"/>
      <c r="E17" s="247"/>
      <c r="F17" s="247"/>
      <c r="G17" s="247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129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35">
        <v>6</v>
      </c>
      <c r="B18" s="236" t="s">
        <v>134</v>
      </c>
      <c r="C18" s="251" t="s">
        <v>135</v>
      </c>
      <c r="D18" s="237" t="s">
        <v>123</v>
      </c>
      <c r="E18" s="238">
        <v>1.5</v>
      </c>
      <c r="F18" s="239"/>
      <c r="G18" s="240">
        <f>ROUND(E18*F18,2)</f>
        <v>0</v>
      </c>
      <c r="H18" s="227"/>
      <c r="I18" s="226">
        <f>ROUND(E18*H18,2)</f>
        <v>0</v>
      </c>
      <c r="J18" s="227"/>
      <c r="K18" s="226">
        <f>ROUND(E18*J18,2)</f>
        <v>0</v>
      </c>
      <c r="L18" s="226">
        <v>15</v>
      </c>
      <c r="M18" s="226">
        <f>G18*(1+L18/100)</f>
        <v>0</v>
      </c>
      <c r="N18" s="226">
        <v>4.9489999999999999E-2</v>
      </c>
      <c r="O18" s="226">
        <f>ROUND(E18*N18,2)</f>
        <v>7.0000000000000007E-2</v>
      </c>
      <c r="P18" s="226">
        <v>0</v>
      </c>
      <c r="Q18" s="226">
        <f>ROUND(E18*P18,2)</f>
        <v>0</v>
      </c>
      <c r="R18" s="226"/>
      <c r="S18" s="226" t="s">
        <v>124</v>
      </c>
      <c r="T18" s="226" t="s">
        <v>125</v>
      </c>
      <c r="U18" s="226">
        <v>1.38978</v>
      </c>
      <c r="V18" s="226">
        <f>ROUND(E18*U18,2)</f>
        <v>2.08</v>
      </c>
      <c r="W18" s="22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126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24"/>
      <c r="B19" s="225"/>
      <c r="C19" s="252" t="s">
        <v>137</v>
      </c>
      <c r="D19" s="247"/>
      <c r="E19" s="247"/>
      <c r="F19" s="247"/>
      <c r="G19" s="247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129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5">
      <c r="A20" s="235">
        <v>7</v>
      </c>
      <c r="B20" s="236" t="s">
        <v>134</v>
      </c>
      <c r="C20" s="251" t="s">
        <v>135</v>
      </c>
      <c r="D20" s="237" t="s">
        <v>123</v>
      </c>
      <c r="E20" s="238">
        <v>1.95</v>
      </c>
      <c r="F20" s="239"/>
      <c r="G20" s="240">
        <f>ROUND(E20*F20,2)</f>
        <v>0</v>
      </c>
      <c r="H20" s="227"/>
      <c r="I20" s="226">
        <f>ROUND(E20*H20,2)</f>
        <v>0</v>
      </c>
      <c r="J20" s="227"/>
      <c r="K20" s="226">
        <f>ROUND(E20*J20,2)</f>
        <v>0</v>
      </c>
      <c r="L20" s="226">
        <v>15</v>
      </c>
      <c r="M20" s="226">
        <f>G20*(1+L20/100)</f>
        <v>0</v>
      </c>
      <c r="N20" s="226">
        <v>4.9489999999999999E-2</v>
      </c>
      <c r="O20" s="226">
        <f>ROUND(E20*N20,2)</f>
        <v>0.1</v>
      </c>
      <c r="P20" s="226">
        <v>0</v>
      </c>
      <c r="Q20" s="226">
        <f>ROUND(E20*P20,2)</f>
        <v>0</v>
      </c>
      <c r="R20" s="226"/>
      <c r="S20" s="226" t="s">
        <v>124</v>
      </c>
      <c r="T20" s="226" t="s">
        <v>125</v>
      </c>
      <c r="U20" s="226">
        <v>1.38978</v>
      </c>
      <c r="V20" s="226">
        <f>ROUND(E20*U20,2)</f>
        <v>2.71</v>
      </c>
      <c r="W20" s="22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126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5">
      <c r="A21" s="224"/>
      <c r="B21" s="225"/>
      <c r="C21" s="252" t="s">
        <v>138</v>
      </c>
      <c r="D21" s="247"/>
      <c r="E21" s="247"/>
      <c r="F21" s="247"/>
      <c r="G21" s="247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129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ht="13" x14ac:dyDescent="0.25">
      <c r="A22" s="229" t="s">
        <v>119</v>
      </c>
      <c r="B22" s="230" t="s">
        <v>60</v>
      </c>
      <c r="C22" s="249" t="s">
        <v>61</v>
      </c>
      <c r="D22" s="231"/>
      <c r="E22" s="232"/>
      <c r="F22" s="233"/>
      <c r="G22" s="234">
        <f>SUMIF(AG23:AG23,"&lt;&gt;NOR",G23:G23)</f>
        <v>0</v>
      </c>
      <c r="H22" s="228"/>
      <c r="I22" s="228">
        <f>SUM(I23:I23)</f>
        <v>0</v>
      </c>
      <c r="J22" s="228"/>
      <c r="K22" s="228">
        <f>SUM(K23:K23)</f>
        <v>0</v>
      </c>
      <c r="L22" s="228"/>
      <c r="M22" s="228">
        <f>SUM(M23:M23)</f>
        <v>0</v>
      </c>
      <c r="N22" s="228"/>
      <c r="O22" s="228">
        <f>SUM(O23:O23)</f>
        <v>0.01</v>
      </c>
      <c r="P22" s="228"/>
      <c r="Q22" s="228">
        <f>SUM(Q23:Q23)</f>
        <v>0</v>
      </c>
      <c r="R22" s="228"/>
      <c r="S22" s="228"/>
      <c r="T22" s="228"/>
      <c r="U22" s="228"/>
      <c r="V22" s="228">
        <f>SUM(V23:V23)</f>
        <v>0.26</v>
      </c>
      <c r="W22" s="228"/>
      <c r="AG22" t="s">
        <v>120</v>
      </c>
    </row>
    <row r="23" spans="1:60" outlineLevel="1" x14ac:dyDescent="0.25">
      <c r="A23" s="241">
        <v>8</v>
      </c>
      <c r="B23" s="242" t="s">
        <v>139</v>
      </c>
      <c r="C23" s="250" t="s">
        <v>140</v>
      </c>
      <c r="D23" s="243" t="s">
        <v>123</v>
      </c>
      <c r="E23" s="244">
        <v>1</v>
      </c>
      <c r="F23" s="245"/>
      <c r="G23" s="246">
        <f>ROUND(E23*F23,2)</f>
        <v>0</v>
      </c>
      <c r="H23" s="227"/>
      <c r="I23" s="226">
        <f>ROUND(E23*H23,2)</f>
        <v>0</v>
      </c>
      <c r="J23" s="227"/>
      <c r="K23" s="226">
        <f>ROUND(E23*J23,2)</f>
        <v>0</v>
      </c>
      <c r="L23" s="226">
        <v>15</v>
      </c>
      <c r="M23" s="226">
        <f>G23*(1+L23/100)</f>
        <v>0</v>
      </c>
      <c r="N23" s="226">
        <v>5.9199999999999999E-3</v>
      </c>
      <c r="O23" s="226">
        <f>ROUND(E23*N23,2)</f>
        <v>0.01</v>
      </c>
      <c r="P23" s="226">
        <v>0</v>
      </c>
      <c r="Q23" s="226">
        <f>ROUND(E23*P23,2)</f>
        <v>0</v>
      </c>
      <c r="R23" s="226"/>
      <c r="S23" s="226" t="s">
        <v>124</v>
      </c>
      <c r="T23" s="226" t="s">
        <v>125</v>
      </c>
      <c r="U23" s="226">
        <v>0.26</v>
      </c>
      <c r="V23" s="226">
        <f>ROUND(E23*U23,2)</f>
        <v>0.26</v>
      </c>
      <c r="W23" s="22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126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ht="26" x14ac:dyDescent="0.25">
      <c r="A24" s="229" t="s">
        <v>119</v>
      </c>
      <c r="B24" s="230" t="s">
        <v>62</v>
      </c>
      <c r="C24" s="249" t="s">
        <v>63</v>
      </c>
      <c r="D24" s="231"/>
      <c r="E24" s="232"/>
      <c r="F24" s="233"/>
      <c r="G24" s="234">
        <f>SUMIF(AG25:AG25,"&lt;&gt;NOR",G25:G25)</f>
        <v>0</v>
      </c>
      <c r="H24" s="228"/>
      <c r="I24" s="228">
        <f>SUM(I25:I25)</f>
        <v>0</v>
      </c>
      <c r="J24" s="228"/>
      <c r="K24" s="228">
        <f>SUM(K25:K25)</f>
        <v>0</v>
      </c>
      <c r="L24" s="228"/>
      <c r="M24" s="228">
        <f>SUM(M25:M25)</f>
        <v>0</v>
      </c>
      <c r="N24" s="228"/>
      <c r="O24" s="228">
        <f>SUM(O25:O25)</f>
        <v>0</v>
      </c>
      <c r="P24" s="228"/>
      <c r="Q24" s="228">
        <f>SUM(Q25:Q25)</f>
        <v>0</v>
      </c>
      <c r="R24" s="228"/>
      <c r="S24" s="228"/>
      <c r="T24" s="228"/>
      <c r="U24" s="228"/>
      <c r="V24" s="228">
        <f>SUM(V25:V25)</f>
        <v>0.35</v>
      </c>
      <c r="W24" s="228"/>
      <c r="AG24" t="s">
        <v>120</v>
      </c>
    </row>
    <row r="25" spans="1:60" outlineLevel="1" x14ac:dyDescent="0.25">
      <c r="A25" s="241">
        <v>9</v>
      </c>
      <c r="B25" s="242" t="s">
        <v>141</v>
      </c>
      <c r="C25" s="250" t="s">
        <v>142</v>
      </c>
      <c r="D25" s="243" t="s">
        <v>143</v>
      </c>
      <c r="E25" s="244">
        <v>1</v>
      </c>
      <c r="F25" s="245"/>
      <c r="G25" s="246">
        <f>ROUND(E25*F25,2)</f>
        <v>0</v>
      </c>
      <c r="H25" s="227"/>
      <c r="I25" s="226">
        <f>ROUND(E25*H25,2)</f>
        <v>0</v>
      </c>
      <c r="J25" s="227"/>
      <c r="K25" s="226">
        <f>ROUND(E25*J25,2)</f>
        <v>0</v>
      </c>
      <c r="L25" s="226">
        <v>15</v>
      </c>
      <c r="M25" s="226">
        <f>G25*(1+L25/100)</f>
        <v>0</v>
      </c>
      <c r="N25" s="226">
        <v>4.0000000000000003E-5</v>
      </c>
      <c r="O25" s="226">
        <f>ROUND(E25*N25,2)</f>
        <v>0</v>
      </c>
      <c r="P25" s="226">
        <v>0</v>
      </c>
      <c r="Q25" s="226">
        <f>ROUND(E25*P25,2)</f>
        <v>0</v>
      </c>
      <c r="R25" s="226"/>
      <c r="S25" s="226" t="s">
        <v>144</v>
      </c>
      <c r="T25" s="226" t="s">
        <v>125</v>
      </c>
      <c r="U25" s="226">
        <v>0.35399999999999998</v>
      </c>
      <c r="V25" s="226">
        <f>ROUND(E25*U25,2)</f>
        <v>0.35</v>
      </c>
      <c r="W25" s="22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126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ht="13" x14ac:dyDescent="0.25">
      <c r="A26" s="229" t="s">
        <v>119</v>
      </c>
      <c r="B26" s="230" t="s">
        <v>64</v>
      </c>
      <c r="C26" s="249" t="s">
        <v>65</v>
      </c>
      <c r="D26" s="231"/>
      <c r="E26" s="232"/>
      <c r="F26" s="233"/>
      <c r="G26" s="234">
        <f>SUMIF(AG27:AG35,"&lt;&gt;NOR",G27:G35)</f>
        <v>0</v>
      </c>
      <c r="H26" s="228"/>
      <c r="I26" s="228">
        <f>SUM(I27:I35)</f>
        <v>0</v>
      </c>
      <c r="J26" s="228"/>
      <c r="K26" s="228">
        <f>SUM(K27:K35)</f>
        <v>0</v>
      </c>
      <c r="L26" s="228"/>
      <c r="M26" s="228">
        <f>SUM(M27:M35)</f>
        <v>0</v>
      </c>
      <c r="N26" s="228"/>
      <c r="O26" s="228">
        <f>SUM(O27:O35)</f>
        <v>0.02</v>
      </c>
      <c r="P26" s="228"/>
      <c r="Q26" s="228">
        <f>SUM(Q27:Q35)</f>
        <v>0.28000000000000003</v>
      </c>
      <c r="R26" s="228"/>
      <c r="S26" s="228"/>
      <c r="T26" s="228"/>
      <c r="U26" s="228"/>
      <c r="V26" s="228">
        <f>SUM(V27:V35)</f>
        <v>11.890000000000002</v>
      </c>
      <c r="W26" s="228"/>
      <c r="AG26" t="s">
        <v>120</v>
      </c>
    </row>
    <row r="27" spans="1:60" outlineLevel="1" x14ac:dyDescent="0.25">
      <c r="A27" s="241">
        <v>10</v>
      </c>
      <c r="B27" s="242" t="s">
        <v>145</v>
      </c>
      <c r="C27" s="250" t="s">
        <v>146</v>
      </c>
      <c r="D27" s="243" t="s">
        <v>147</v>
      </c>
      <c r="E27" s="244">
        <v>13</v>
      </c>
      <c r="F27" s="245"/>
      <c r="G27" s="246">
        <f>ROUND(E27*F27,2)</f>
        <v>0</v>
      </c>
      <c r="H27" s="227"/>
      <c r="I27" s="226">
        <f>ROUND(E27*H27,2)</f>
        <v>0</v>
      </c>
      <c r="J27" s="227"/>
      <c r="K27" s="226">
        <f>ROUND(E27*J27,2)</f>
        <v>0</v>
      </c>
      <c r="L27" s="226">
        <v>15</v>
      </c>
      <c r="M27" s="226">
        <f>G27*(1+L27/100)</f>
        <v>0</v>
      </c>
      <c r="N27" s="226">
        <v>4.8999999999999998E-4</v>
      </c>
      <c r="O27" s="226">
        <f>ROUND(E27*N27,2)</f>
        <v>0.01</v>
      </c>
      <c r="P27" s="226">
        <v>2E-3</v>
      </c>
      <c r="Q27" s="226">
        <f>ROUND(E27*P27,2)</f>
        <v>0.03</v>
      </c>
      <c r="R27" s="226"/>
      <c r="S27" s="226" t="s">
        <v>124</v>
      </c>
      <c r="T27" s="226" t="s">
        <v>125</v>
      </c>
      <c r="U27" s="226">
        <v>0.17599999999999999</v>
      </c>
      <c r="V27" s="226">
        <f>ROUND(E27*U27,2)</f>
        <v>2.29</v>
      </c>
      <c r="W27" s="22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126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5">
      <c r="A28" s="241">
        <v>11</v>
      </c>
      <c r="B28" s="242" t="s">
        <v>148</v>
      </c>
      <c r="C28" s="250" t="s">
        <v>149</v>
      </c>
      <c r="D28" s="243" t="s">
        <v>147</v>
      </c>
      <c r="E28" s="244">
        <v>3</v>
      </c>
      <c r="F28" s="245"/>
      <c r="G28" s="246">
        <f>ROUND(E28*F28,2)</f>
        <v>0</v>
      </c>
      <c r="H28" s="227"/>
      <c r="I28" s="226">
        <f>ROUND(E28*H28,2)</f>
        <v>0</v>
      </c>
      <c r="J28" s="227"/>
      <c r="K28" s="226">
        <f>ROUND(E28*J28,2)</f>
        <v>0</v>
      </c>
      <c r="L28" s="226">
        <v>15</v>
      </c>
      <c r="M28" s="226">
        <f>G28*(1+L28/100)</f>
        <v>0</v>
      </c>
      <c r="N28" s="226">
        <v>4.8999999999999998E-4</v>
      </c>
      <c r="O28" s="226">
        <f>ROUND(E28*N28,2)</f>
        <v>0</v>
      </c>
      <c r="P28" s="226">
        <v>2E-3</v>
      </c>
      <c r="Q28" s="226">
        <f>ROUND(E28*P28,2)</f>
        <v>0.01</v>
      </c>
      <c r="R28" s="226"/>
      <c r="S28" s="226" t="s">
        <v>144</v>
      </c>
      <c r="T28" s="226" t="s">
        <v>125</v>
      </c>
      <c r="U28" s="226">
        <v>0.17599999999999999</v>
      </c>
      <c r="V28" s="226">
        <f>ROUND(E28*U28,2)</f>
        <v>0.53</v>
      </c>
      <c r="W28" s="22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126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5">
      <c r="A29" s="241">
        <v>12</v>
      </c>
      <c r="B29" s="242" t="s">
        <v>150</v>
      </c>
      <c r="C29" s="250" t="s">
        <v>151</v>
      </c>
      <c r="D29" s="243" t="s">
        <v>147</v>
      </c>
      <c r="E29" s="244">
        <v>7</v>
      </c>
      <c r="F29" s="245"/>
      <c r="G29" s="246">
        <f>ROUND(E29*F29,2)</f>
        <v>0</v>
      </c>
      <c r="H29" s="227"/>
      <c r="I29" s="226">
        <f>ROUND(E29*H29,2)</f>
        <v>0</v>
      </c>
      <c r="J29" s="227"/>
      <c r="K29" s="226">
        <f>ROUND(E29*J29,2)</f>
        <v>0</v>
      </c>
      <c r="L29" s="226">
        <v>15</v>
      </c>
      <c r="M29" s="226">
        <f>G29*(1+L29/100)</f>
        <v>0</v>
      </c>
      <c r="N29" s="226">
        <v>4.8999999999999998E-4</v>
      </c>
      <c r="O29" s="226">
        <f>ROUND(E29*N29,2)</f>
        <v>0</v>
      </c>
      <c r="P29" s="226">
        <v>2E-3</v>
      </c>
      <c r="Q29" s="226">
        <f>ROUND(E29*P29,2)</f>
        <v>0.01</v>
      </c>
      <c r="R29" s="226"/>
      <c r="S29" s="226" t="s">
        <v>144</v>
      </c>
      <c r="T29" s="226" t="s">
        <v>125</v>
      </c>
      <c r="U29" s="226">
        <v>0.17599999999999999</v>
      </c>
      <c r="V29" s="226">
        <f>ROUND(E29*U29,2)</f>
        <v>1.23</v>
      </c>
      <c r="W29" s="22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126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5">
      <c r="A30" s="241">
        <v>13</v>
      </c>
      <c r="B30" s="242" t="s">
        <v>152</v>
      </c>
      <c r="C30" s="250" t="s">
        <v>153</v>
      </c>
      <c r="D30" s="243" t="s">
        <v>147</v>
      </c>
      <c r="E30" s="244">
        <v>25</v>
      </c>
      <c r="F30" s="245"/>
      <c r="G30" s="246">
        <f>ROUND(E30*F30,2)</f>
        <v>0</v>
      </c>
      <c r="H30" s="227"/>
      <c r="I30" s="226">
        <f>ROUND(E30*H30,2)</f>
        <v>0</v>
      </c>
      <c r="J30" s="227"/>
      <c r="K30" s="226">
        <f>ROUND(E30*J30,2)</f>
        <v>0</v>
      </c>
      <c r="L30" s="226">
        <v>15</v>
      </c>
      <c r="M30" s="226">
        <f>G30*(1+L30/100)</f>
        <v>0</v>
      </c>
      <c r="N30" s="226">
        <v>4.8999999999999998E-4</v>
      </c>
      <c r="O30" s="226">
        <f>ROUND(E30*N30,2)</f>
        <v>0.01</v>
      </c>
      <c r="P30" s="226">
        <v>8.9999999999999993E-3</v>
      </c>
      <c r="Q30" s="226">
        <f>ROUND(E30*P30,2)</f>
        <v>0.23</v>
      </c>
      <c r="R30" s="226"/>
      <c r="S30" s="226" t="s">
        <v>124</v>
      </c>
      <c r="T30" s="226" t="s">
        <v>125</v>
      </c>
      <c r="U30" s="226">
        <v>0.30099999999999999</v>
      </c>
      <c r="V30" s="226">
        <f>ROUND(E30*U30,2)</f>
        <v>7.53</v>
      </c>
      <c r="W30" s="22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126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ht="20" outlineLevel="1" x14ac:dyDescent="0.25">
      <c r="A31" s="241">
        <v>14</v>
      </c>
      <c r="B31" s="242" t="s">
        <v>154</v>
      </c>
      <c r="C31" s="250" t="s">
        <v>155</v>
      </c>
      <c r="D31" s="243" t="s">
        <v>143</v>
      </c>
      <c r="E31" s="244">
        <v>1</v>
      </c>
      <c r="F31" s="245"/>
      <c r="G31" s="246">
        <f>ROUND(E31*F31,2)</f>
        <v>0</v>
      </c>
      <c r="H31" s="227"/>
      <c r="I31" s="226">
        <f>ROUND(E31*H31,2)</f>
        <v>0</v>
      </c>
      <c r="J31" s="227"/>
      <c r="K31" s="226">
        <f>ROUND(E31*J31,2)</f>
        <v>0</v>
      </c>
      <c r="L31" s="226">
        <v>15</v>
      </c>
      <c r="M31" s="226">
        <f>G31*(1+L31/100)</f>
        <v>0</v>
      </c>
      <c r="N31" s="226">
        <v>0</v>
      </c>
      <c r="O31" s="226">
        <f>ROUND(E31*N31,2)</f>
        <v>0</v>
      </c>
      <c r="P31" s="226">
        <v>0</v>
      </c>
      <c r="Q31" s="226">
        <f>ROUND(E31*P31,2)</f>
        <v>0</v>
      </c>
      <c r="R31" s="226"/>
      <c r="S31" s="226" t="s">
        <v>144</v>
      </c>
      <c r="T31" s="226" t="s">
        <v>125</v>
      </c>
      <c r="U31" s="226">
        <v>0</v>
      </c>
      <c r="V31" s="226">
        <f>ROUND(E31*U31,2)</f>
        <v>0</v>
      </c>
      <c r="W31" s="22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126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5">
      <c r="A32" s="241">
        <v>15</v>
      </c>
      <c r="B32" s="242" t="s">
        <v>156</v>
      </c>
      <c r="C32" s="250" t="s">
        <v>157</v>
      </c>
      <c r="D32" s="243" t="s">
        <v>143</v>
      </c>
      <c r="E32" s="244">
        <v>1</v>
      </c>
      <c r="F32" s="245"/>
      <c r="G32" s="246">
        <f>ROUND(E32*F32,2)</f>
        <v>0</v>
      </c>
      <c r="H32" s="227"/>
      <c r="I32" s="226">
        <f>ROUND(E32*H32,2)</f>
        <v>0</v>
      </c>
      <c r="J32" s="227"/>
      <c r="K32" s="226">
        <f>ROUND(E32*J32,2)</f>
        <v>0</v>
      </c>
      <c r="L32" s="226">
        <v>15</v>
      </c>
      <c r="M32" s="226">
        <f>G32*(1+L32/100)</f>
        <v>0</v>
      </c>
      <c r="N32" s="226">
        <v>0</v>
      </c>
      <c r="O32" s="226">
        <f>ROUND(E32*N32,2)</f>
        <v>0</v>
      </c>
      <c r="P32" s="226">
        <v>0</v>
      </c>
      <c r="Q32" s="226">
        <f>ROUND(E32*P32,2)</f>
        <v>0</v>
      </c>
      <c r="R32" s="226"/>
      <c r="S32" s="226" t="s">
        <v>144</v>
      </c>
      <c r="T32" s="226" t="s">
        <v>125</v>
      </c>
      <c r="U32" s="226">
        <v>0</v>
      </c>
      <c r="V32" s="226">
        <f>ROUND(E32*U32,2)</f>
        <v>0</v>
      </c>
      <c r="W32" s="22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126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5">
      <c r="A33" s="241">
        <v>16</v>
      </c>
      <c r="B33" s="242" t="s">
        <v>158</v>
      </c>
      <c r="C33" s="250" t="s">
        <v>159</v>
      </c>
      <c r="D33" s="243" t="s">
        <v>160</v>
      </c>
      <c r="E33" s="244">
        <v>0.27100000000000002</v>
      </c>
      <c r="F33" s="245"/>
      <c r="G33" s="246">
        <f>ROUND(E33*F33,2)</f>
        <v>0</v>
      </c>
      <c r="H33" s="227"/>
      <c r="I33" s="226">
        <f>ROUND(E33*H33,2)</f>
        <v>0</v>
      </c>
      <c r="J33" s="227"/>
      <c r="K33" s="226">
        <f>ROUND(E33*J33,2)</f>
        <v>0</v>
      </c>
      <c r="L33" s="226">
        <v>15</v>
      </c>
      <c r="M33" s="226">
        <f>G33*(1+L33/100)</f>
        <v>0</v>
      </c>
      <c r="N33" s="226">
        <v>0</v>
      </c>
      <c r="O33" s="226">
        <f>ROUND(E33*N33,2)</f>
        <v>0</v>
      </c>
      <c r="P33" s="226">
        <v>0</v>
      </c>
      <c r="Q33" s="226">
        <f>ROUND(E33*P33,2)</f>
        <v>0</v>
      </c>
      <c r="R33" s="226"/>
      <c r="S33" s="226" t="s">
        <v>124</v>
      </c>
      <c r="T33" s="226" t="s">
        <v>125</v>
      </c>
      <c r="U33" s="226">
        <v>0.64900000000000002</v>
      </c>
      <c r="V33" s="226">
        <f>ROUND(E33*U33,2)</f>
        <v>0.18</v>
      </c>
      <c r="W33" s="22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161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5">
      <c r="A34" s="241">
        <v>17</v>
      </c>
      <c r="B34" s="242" t="s">
        <v>162</v>
      </c>
      <c r="C34" s="250" t="s">
        <v>163</v>
      </c>
      <c r="D34" s="243" t="s">
        <v>160</v>
      </c>
      <c r="E34" s="244">
        <v>0.27100000000000002</v>
      </c>
      <c r="F34" s="245"/>
      <c r="G34" s="246">
        <f>ROUND(E34*F34,2)</f>
        <v>0</v>
      </c>
      <c r="H34" s="227"/>
      <c r="I34" s="226">
        <f>ROUND(E34*H34,2)</f>
        <v>0</v>
      </c>
      <c r="J34" s="227"/>
      <c r="K34" s="226">
        <f>ROUND(E34*J34,2)</f>
        <v>0</v>
      </c>
      <c r="L34" s="226">
        <v>15</v>
      </c>
      <c r="M34" s="226">
        <f>G34*(1+L34/100)</f>
        <v>0</v>
      </c>
      <c r="N34" s="226">
        <v>0</v>
      </c>
      <c r="O34" s="226">
        <f>ROUND(E34*N34,2)</f>
        <v>0</v>
      </c>
      <c r="P34" s="226">
        <v>0</v>
      </c>
      <c r="Q34" s="226">
        <f>ROUND(E34*P34,2)</f>
        <v>0</v>
      </c>
      <c r="R34" s="226"/>
      <c r="S34" s="226" t="s">
        <v>124</v>
      </c>
      <c r="T34" s="226" t="s">
        <v>125</v>
      </c>
      <c r="U34" s="226">
        <v>0.49</v>
      </c>
      <c r="V34" s="226">
        <f>ROUND(E34*U34,2)</f>
        <v>0.13</v>
      </c>
      <c r="W34" s="22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161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5">
      <c r="A35" s="241">
        <v>18</v>
      </c>
      <c r="B35" s="242" t="s">
        <v>164</v>
      </c>
      <c r="C35" s="250" t="s">
        <v>165</v>
      </c>
      <c r="D35" s="243" t="s">
        <v>160</v>
      </c>
      <c r="E35" s="244">
        <v>0.27100000000000002</v>
      </c>
      <c r="F35" s="245"/>
      <c r="G35" s="246">
        <f>ROUND(E35*F35,2)</f>
        <v>0</v>
      </c>
      <c r="H35" s="227"/>
      <c r="I35" s="226">
        <f>ROUND(E35*H35,2)</f>
        <v>0</v>
      </c>
      <c r="J35" s="227"/>
      <c r="K35" s="226">
        <f>ROUND(E35*J35,2)</f>
        <v>0</v>
      </c>
      <c r="L35" s="226">
        <v>15</v>
      </c>
      <c r="M35" s="226">
        <f>G35*(1+L35/100)</f>
        <v>0</v>
      </c>
      <c r="N35" s="226">
        <v>0</v>
      </c>
      <c r="O35" s="226">
        <f>ROUND(E35*N35,2)</f>
        <v>0</v>
      </c>
      <c r="P35" s="226">
        <v>0</v>
      </c>
      <c r="Q35" s="226">
        <f>ROUND(E35*P35,2)</f>
        <v>0</v>
      </c>
      <c r="R35" s="226"/>
      <c r="S35" s="226" t="s">
        <v>124</v>
      </c>
      <c r="T35" s="226" t="s">
        <v>125</v>
      </c>
      <c r="U35" s="226">
        <v>6.0000000000000001E-3</v>
      </c>
      <c r="V35" s="226">
        <f>ROUND(E35*U35,2)</f>
        <v>0</v>
      </c>
      <c r="W35" s="22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161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ht="13" x14ac:dyDescent="0.25">
      <c r="A36" s="229" t="s">
        <v>119</v>
      </c>
      <c r="B36" s="230" t="s">
        <v>66</v>
      </c>
      <c r="C36" s="249" t="s">
        <v>67</v>
      </c>
      <c r="D36" s="231"/>
      <c r="E36" s="232"/>
      <c r="F36" s="233"/>
      <c r="G36" s="234">
        <f>SUMIF(AG37:AG37,"&lt;&gt;NOR",G37:G37)</f>
        <v>0</v>
      </c>
      <c r="H36" s="228"/>
      <c r="I36" s="228">
        <f>SUM(I37:I37)</f>
        <v>0</v>
      </c>
      <c r="J36" s="228"/>
      <c r="K36" s="228">
        <f>SUM(K37:K37)</f>
        <v>0</v>
      </c>
      <c r="L36" s="228"/>
      <c r="M36" s="228">
        <f>SUM(M37:M37)</f>
        <v>0</v>
      </c>
      <c r="N36" s="228"/>
      <c r="O36" s="228">
        <f>SUM(O37:O37)</f>
        <v>0</v>
      </c>
      <c r="P36" s="228"/>
      <c r="Q36" s="228">
        <f>SUM(Q37:Q37)</f>
        <v>0</v>
      </c>
      <c r="R36" s="228"/>
      <c r="S36" s="228"/>
      <c r="T36" s="228"/>
      <c r="U36" s="228"/>
      <c r="V36" s="228">
        <f>SUM(V37:V37)</f>
        <v>0.24</v>
      </c>
      <c r="W36" s="228"/>
      <c r="AG36" t="s">
        <v>120</v>
      </c>
    </row>
    <row r="37" spans="1:60" outlineLevel="1" x14ac:dyDescent="0.25">
      <c r="A37" s="241">
        <v>19</v>
      </c>
      <c r="B37" s="242" t="s">
        <v>166</v>
      </c>
      <c r="C37" s="250" t="s">
        <v>167</v>
      </c>
      <c r="D37" s="243" t="s">
        <v>160</v>
      </c>
      <c r="E37" s="244">
        <v>0.74805999999999995</v>
      </c>
      <c r="F37" s="245"/>
      <c r="G37" s="246">
        <f>ROUND(E37*F37,2)</f>
        <v>0</v>
      </c>
      <c r="H37" s="227"/>
      <c r="I37" s="226">
        <f>ROUND(E37*H37,2)</f>
        <v>0</v>
      </c>
      <c r="J37" s="227"/>
      <c r="K37" s="226">
        <f>ROUND(E37*J37,2)</f>
        <v>0</v>
      </c>
      <c r="L37" s="226">
        <v>15</v>
      </c>
      <c r="M37" s="226">
        <f>G37*(1+L37/100)</f>
        <v>0</v>
      </c>
      <c r="N37" s="226">
        <v>0</v>
      </c>
      <c r="O37" s="226">
        <f>ROUND(E37*N37,2)</f>
        <v>0</v>
      </c>
      <c r="P37" s="226">
        <v>0</v>
      </c>
      <c r="Q37" s="226">
        <f>ROUND(E37*P37,2)</f>
        <v>0</v>
      </c>
      <c r="R37" s="226"/>
      <c r="S37" s="226" t="s">
        <v>124</v>
      </c>
      <c r="T37" s="226" t="s">
        <v>125</v>
      </c>
      <c r="U37" s="226">
        <v>0.317</v>
      </c>
      <c r="V37" s="226">
        <f>ROUND(E37*U37,2)</f>
        <v>0.24</v>
      </c>
      <c r="W37" s="22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168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ht="13" x14ac:dyDescent="0.25">
      <c r="A38" s="229" t="s">
        <v>119</v>
      </c>
      <c r="B38" s="230" t="s">
        <v>68</v>
      </c>
      <c r="C38" s="249" t="s">
        <v>69</v>
      </c>
      <c r="D38" s="231"/>
      <c r="E38" s="232"/>
      <c r="F38" s="233"/>
      <c r="G38" s="234">
        <f>SUMIF(AG39:AG54,"&lt;&gt;NOR",G39:G54)</f>
        <v>0</v>
      </c>
      <c r="H38" s="228"/>
      <c r="I38" s="228">
        <f>SUM(I39:I54)</f>
        <v>0</v>
      </c>
      <c r="J38" s="228"/>
      <c r="K38" s="228">
        <f>SUM(K39:K54)</f>
        <v>0</v>
      </c>
      <c r="L38" s="228"/>
      <c r="M38" s="228">
        <f>SUM(M39:M54)</f>
        <v>0</v>
      </c>
      <c r="N38" s="228"/>
      <c r="O38" s="228">
        <f>SUM(O39:O54)</f>
        <v>0</v>
      </c>
      <c r="P38" s="228"/>
      <c r="Q38" s="228">
        <f>SUM(Q39:Q54)</f>
        <v>0</v>
      </c>
      <c r="R38" s="228"/>
      <c r="S38" s="228"/>
      <c r="T38" s="228"/>
      <c r="U38" s="228"/>
      <c r="V38" s="228">
        <f>SUM(V39:V54)</f>
        <v>7.03</v>
      </c>
      <c r="W38" s="228"/>
      <c r="AG38" t="s">
        <v>120</v>
      </c>
    </row>
    <row r="39" spans="1:60" outlineLevel="1" x14ac:dyDescent="0.25">
      <c r="A39" s="235">
        <v>20</v>
      </c>
      <c r="B39" s="236" t="s">
        <v>169</v>
      </c>
      <c r="C39" s="251" t="s">
        <v>170</v>
      </c>
      <c r="D39" s="237" t="s">
        <v>147</v>
      </c>
      <c r="E39" s="238">
        <v>7</v>
      </c>
      <c r="F39" s="239"/>
      <c r="G39" s="240">
        <f>ROUND(E39*F39,2)</f>
        <v>0</v>
      </c>
      <c r="H39" s="227"/>
      <c r="I39" s="226">
        <f>ROUND(E39*H39,2)</f>
        <v>0</v>
      </c>
      <c r="J39" s="227"/>
      <c r="K39" s="226">
        <f>ROUND(E39*J39,2)</f>
        <v>0</v>
      </c>
      <c r="L39" s="226">
        <v>15</v>
      </c>
      <c r="M39" s="226">
        <f>G39*(1+L39/100)</f>
        <v>0</v>
      </c>
      <c r="N39" s="226">
        <v>5.9000000000000003E-4</v>
      </c>
      <c r="O39" s="226">
        <f>ROUND(E39*N39,2)</f>
        <v>0</v>
      </c>
      <c r="P39" s="226">
        <v>0</v>
      </c>
      <c r="Q39" s="226">
        <f>ROUND(E39*P39,2)</f>
        <v>0</v>
      </c>
      <c r="R39" s="226"/>
      <c r="S39" s="226" t="s">
        <v>124</v>
      </c>
      <c r="T39" s="226" t="s">
        <v>125</v>
      </c>
      <c r="U39" s="226">
        <v>0.29730000000000001</v>
      </c>
      <c r="V39" s="226">
        <f>ROUND(E39*U39,2)</f>
        <v>2.08</v>
      </c>
      <c r="W39" s="22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171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5">
      <c r="A40" s="224"/>
      <c r="B40" s="225"/>
      <c r="C40" s="252" t="s">
        <v>172</v>
      </c>
      <c r="D40" s="247"/>
      <c r="E40" s="247"/>
      <c r="F40" s="247"/>
      <c r="G40" s="247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6"/>
      <c r="T40" s="226"/>
      <c r="U40" s="226"/>
      <c r="V40" s="226"/>
      <c r="W40" s="22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129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5">
      <c r="A41" s="235">
        <v>21</v>
      </c>
      <c r="B41" s="236" t="s">
        <v>173</v>
      </c>
      <c r="C41" s="251" t="s">
        <v>174</v>
      </c>
      <c r="D41" s="237" t="s">
        <v>147</v>
      </c>
      <c r="E41" s="238">
        <v>7</v>
      </c>
      <c r="F41" s="239"/>
      <c r="G41" s="240">
        <f>ROUND(E41*F41,2)</f>
        <v>0</v>
      </c>
      <c r="H41" s="227"/>
      <c r="I41" s="226">
        <f>ROUND(E41*H41,2)</f>
        <v>0</v>
      </c>
      <c r="J41" s="227"/>
      <c r="K41" s="226">
        <f>ROUND(E41*J41,2)</f>
        <v>0</v>
      </c>
      <c r="L41" s="226">
        <v>15</v>
      </c>
      <c r="M41" s="226">
        <f>G41*(1+L41/100)</f>
        <v>0</v>
      </c>
      <c r="N41" s="226">
        <v>5.0000000000000001E-4</v>
      </c>
      <c r="O41" s="226">
        <f>ROUND(E41*N41,2)</f>
        <v>0</v>
      </c>
      <c r="P41" s="226">
        <v>0</v>
      </c>
      <c r="Q41" s="226">
        <f>ROUND(E41*P41,2)</f>
        <v>0</v>
      </c>
      <c r="R41" s="226"/>
      <c r="S41" s="226" t="s">
        <v>124</v>
      </c>
      <c r="T41" s="226" t="s">
        <v>125</v>
      </c>
      <c r="U41" s="226">
        <v>0.27889999999999998</v>
      </c>
      <c r="V41" s="226">
        <f>ROUND(E41*U41,2)</f>
        <v>1.95</v>
      </c>
      <c r="W41" s="22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171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5">
      <c r="A42" s="224"/>
      <c r="B42" s="225"/>
      <c r="C42" s="252" t="s">
        <v>172</v>
      </c>
      <c r="D42" s="247"/>
      <c r="E42" s="247"/>
      <c r="F42" s="247"/>
      <c r="G42" s="247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129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ht="20" outlineLevel="1" x14ac:dyDescent="0.25">
      <c r="A43" s="241">
        <v>22</v>
      </c>
      <c r="B43" s="242" t="s">
        <v>175</v>
      </c>
      <c r="C43" s="250" t="s">
        <v>176</v>
      </c>
      <c r="D43" s="243" t="s">
        <v>177</v>
      </c>
      <c r="E43" s="244">
        <v>1</v>
      </c>
      <c r="F43" s="245"/>
      <c r="G43" s="246">
        <f>ROUND(E43*F43,2)</f>
        <v>0</v>
      </c>
      <c r="H43" s="227"/>
      <c r="I43" s="226">
        <f>ROUND(E43*H43,2)</f>
        <v>0</v>
      </c>
      <c r="J43" s="227"/>
      <c r="K43" s="226">
        <f>ROUND(E43*J43,2)</f>
        <v>0</v>
      </c>
      <c r="L43" s="226">
        <v>15</v>
      </c>
      <c r="M43" s="226">
        <f>G43*(1+L43/100)</f>
        <v>0</v>
      </c>
      <c r="N43" s="226">
        <v>0</v>
      </c>
      <c r="O43" s="226">
        <f>ROUND(E43*N43,2)</f>
        <v>0</v>
      </c>
      <c r="P43" s="226">
        <v>0</v>
      </c>
      <c r="Q43" s="226">
        <f>ROUND(E43*P43,2)</f>
        <v>0</v>
      </c>
      <c r="R43" s="226"/>
      <c r="S43" s="226" t="s">
        <v>124</v>
      </c>
      <c r="T43" s="226" t="s">
        <v>125</v>
      </c>
      <c r="U43" s="226">
        <v>0.16500000000000001</v>
      </c>
      <c r="V43" s="226">
        <f>ROUND(E43*U43,2)</f>
        <v>0.17</v>
      </c>
      <c r="W43" s="22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171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5">
      <c r="A44" s="241">
        <v>23</v>
      </c>
      <c r="B44" s="242" t="s">
        <v>178</v>
      </c>
      <c r="C44" s="250" t="s">
        <v>179</v>
      </c>
      <c r="D44" s="243" t="s">
        <v>180</v>
      </c>
      <c r="E44" s="244">
        <v>2</v>
      </c>
      <c r="F44" s="245"/>
      <c r="G44" s="246">
        <f>ROUND(E44*F44,2)</f>
        <v>0</v>
      </c>
      <c r="H44" s="227"/>
      <c r="I44" s="226">
        <f>ROUND(E44*H44,2)</f>
        <v>0</v>
      </c>
      <c r="J44" s="227"/>
      <c r="K44" s="226">
        <f>ROUND(E44*J44,2)</f>
        <v>0</v>
      </c>
      <c r="L44" s="226">
        <v>15</v>
      </c>
      <c r="M44" s="226">
        <f>G44*(1+L44/100)</f>
        <v>0</v>
      </c>
      <c r="N44" s="226">
        <v>0</v>
      </c>
      <c r="O44" s="226">
        <f>ROUND(E44*N44,2)</f>
        <v>0</v>
      </c>
      <c r="P44" s="226">
        <v>0</v>
      </c>
      <c r="Q44" s="226">
        <f>ROUND(E44*P44,2)</f>
        <v>0</v>
      </c>
      <c r="R44" s="226"/>
      <c r="S44" s="226" t="s">
        <v>144</v>
      </c>
      <c r="T44" s="226" t="s">
        <v>125</v>
      </c>
      <c r="U44" s="226">
        <v>0.105</v>
      </c>
      <c r="V44" s="226">
        <f>ROUND(E44*U44,2)</f>
        <v>0.21</v>
      </c>
      <c r="W44" s="22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171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ht="20" outlineLevel="1" x14ac:dyDescent="0.25">
      <c r="A45" s="241">
        <v>24</v>
      </c>
      <c r="B45" s="242" t="s">
        <v>181</v>
      </c>
      <c r="C45" s="250" t="s">
        <v>182</v>
      </c>
      <c r="D45" s="243" t="s">
        <v>177</v>
      </c>
      <c r="E45" s="244">
        <v>2</v>
      </c>
      <c r="F45" s="245"/>
      <c r="G45" s="246">
        <f>ROUND(E45*F45,2)</f>
        <v>0</v>
      </c>
      <c r="H45" s="227"/>
      <c r="I45" s="226">
        <f>ROUND(E45*H45,2)</f>
        <v>0</v>
      </c>
      <c r="J45" s="227"/>
      <c r="K45" s="226">
        <f>ROUND(E45*J45,2)</f>
        <v>0</v>
      </c>
      <c r="L45" s="226">
        <v>15</v>
      </c>
      <c r="M45" s="226">
        <f>G45*(1+L45/100)</f>
        <v>0</v>
      </c>
      <c r="N45" s="226">
        <v>1.2E-4</v>
      </c>
      <c r="O45" s="226">
        <f>ROUND(E45*N45,2)</f>
        <v>0</v>
      </c>
      <c r="P45" s="226">
        <v>0</v>
      </c>
      <c r="Q45" s="226">
        <f>ROUND(E45*P45,2)</f>
        <v>0</v>
      </c>
      <c r="R45" s="226"/>
      <c r="S45" s="226" t="s">
        <v>124</v>
      </c>
      <c r="T45" s="226" t="s">
        <v>125</v>
      </c>
      <c r="U45" s="226">
        <v>0.18554999999999999</v>
      </c>
      <c r="V45" s="226">
        <f>ROUND(E45*U45,2)</f>
        <v>0.37</v>
      </c>
      <c r="W45" s="22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171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5">
      <c r="A46" s="235">
        <v>25</v>
      </c>
      <c r="B46" s="236" t="s">
        <v>183</v>
      </c>
      <c r="C46" s="251" t="s">
        <v>184</v>
      </c>
      <c r="D46" s="237" t="s">
        <v>147</v>
      </c>
      <c r="E46" s="238">
        <v>20</v>
      </c>
      <c r="F46" s="239"/>
      <c r="G46" s="240">
        <f>ROUND(E46*F46,2)</f>
        <v>0</v>
      </c>
      <c r="H46" s="227"/>
      <c r="I46" s="226">
        <f>ROUND(E46*H46,2)</f>
        <v>0</v>
      </c>
      <c r="J46" s="227"/>
      <c r="K46" s="226">
        <f>ROUND(E46*J46,2)</f>
        <v>0</v>
      </c>
      <c r="L46" s="226">
        <v>15</v>
      </c>
      <c r="M46" s="226">
        <f>G46*(1+L46/100)</f>
        <v>0</v>
      </c>
      <c r="N46" s="226">
        <v>0</v>
      </c>
      <c r="O46" s="226">
        <f>ROUND(E46*N46,2)</f>
        <v>0</v>
      </c>
      <c r="P46" s="226">
        <v>0</v>
      </c>
      <c r="Q46" s="226">
        <f>ROUND(E46*P46,2)</f>
        <v>0</v>
      </c>
      <c r="R46" s="226"/>
      <c r="S46" s="226" t="s">
        <v>124</v>
      </c>
      <c r="T46" s="226" t="s">
        <v>125</v>
      </c>
      <c r="U46" s="226">
        <v>0.05</v>
      </c>
      <c r="V46" s="226">
        <f>ROUND(E46*U46,2)</f>
        <v>1</v>
      </c>
      <c r="W46" s="22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171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5">
      <c r="A47" s="224"/>
      <c r="B47" s="225"/>
      <c r="C47" s="252" t="s">
        <v>185</v>
      </c>
      <c r="D47" s="247"/>
      <c r="E47" s="247"/>
      <c r="F47" s="247"/>
      <c r="G47" s="247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129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ht="20" outlineLevel="1" x14ac:dyDescent="0.25">
      <c r="A48" s="241">
        <v>26</v>
      </c>
      <c r="B48" s="242" t="s">
        <v>186</v>
      </c>
      <c r="C48" s="250" t="s">
        <v>187</v>
      </c>
      <c r="D48" s="243" t="s">
        <v>147</v>
      </c>
      <c r="E48" s="244">
        <v>20</v>
      </c>
      <c r="F48" s="245"/>
      <c r="G48" s="246">
        <f>ROUND(E48*F48,2)</f>
        <v>0</v>
      </c>
      <c r="H48" s="227"/>
      <c r="I48" s="226">
        <f>ROUND(E48*H48,2)</f>
        <v>0</v>
      </c>
      <c r="J48" s="227"/>
      <c r="K48" s="226">
        <f>ROUND(E48*J48,2)</f>
        <v>0</v>
      </c>
      <c r="L48" s="226">
        <v>15</v>
      </c>
      <c r="M48" s="226">
        <f>G48*(1+L48/100)</f>
        <v>0</v>
      </c>
      <c r="N48" s="226">
        <v>1.0000000000000001E-5</v>
      </c>
      <c r="O48" s="226">
        <f>ROUND(E48*N48,2)</f>
        <v>0</v>
      </c>
      <c r="P48" s="226">
        <v>0</v>
      </c>
      <c r="Q48" s="226">
        <f>ROUND(E48*P48,2)</f>
        <v>0</v>
      </c>
      <c r="R48" s="226"/>
      <c r="S48" s="226" t="s">
        <v>124</v>
      </c>
      <c r="T48" s="226" t="s">
        <v>125</v>
      </c>
      <c r="U48" s="226">
        <v>6.2E-2</v>
      </c>
      <c r="V48" s="226">
        <f>ROUND(E48*U48,2)</f>
        <v>1.24</v>
      </c>
      <c r="W48" s="22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171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5">
      <c r="A49" s="241">
        <v>27</v>
      </c>
      <c r="B49" s="242" t="s">
        <v>188</v>
      </c>
      <c r="C49" s="250" t="s">
        <v>189</v>
      </c>
      <c r="D49" s="243" t="s">
        <v>147</v>
      </c>
      <c r="E49" s="244">
        <v>3</v>
      </c>
      <c r="F49" s="245"/>
      <c r="G49" s="246">
        <f>ROUND(E49*F49,2)</f>
        <v>0</v>
      </c>
      <c r="H49" s="227"/>
      <c r="I49" s="226">
        <f>ROUND(E49*H49,2)</f>
        <v>0</v>
      </c>
      <c r="J49" s="227"/>
      <c r="K49" s="226">
        <f>ROUND(E49*J49,2)</f>
        <v>0</v>
      </c>
      <c r="L49" s="226">
        <v>15</v>
      </c>
      <c r="M49" s="226">
        <f>G49*(1+L49/100)</f>
        <v>0</v>
      </c>
      <c r="N49" s="226">
        <v>0</v>
      </c>
      <c r="O49" s="226">
        <f>ROUND(E49*N49,2)</f>
        <v>0</v>
      </c>
      <c r="P49" s="226">
        <v>0</v>
      </c>
      <c r="Q49" s="226">
        <f>ROUND(E49*P49,2)</f>
        <v>0</v>
      </c>
      <c r="R49" s="226"/>
      <c r="S49" s="226" t="s">
        <v>144</v>
      </c>
      <c r="T49" s="226" t="s">
        <v>125</v>
      </c>
      <c r="U49" s="226">
        <v>0</v>
      </c>
      <c r="V49" s="226">
        <f>ROUND(E49*U49,2)</f>
        <v>0</v>
      </c>
      <c r="W49" s="22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171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5">
      <c r="A50" s="241">
        <v>28</v>
      </c>
      <c r="B50" s="242" t="s">
        <v>190</v>
      </c>
      <c r="C50" s="250" t="s">
        <v>191</v>
      </c>
      <c r="D50" s="243" t="s">
        <v>180</v>
      </c>
      <c r="E50" s="244">
        <v>1</v>
      </c>
      <c r="F50" s="245"/>
      <c r="G50" s="246">
        <f>ROUND(E50*F50,2)</f>
        <v>0</v>
      </c>
      <c r="H50" s="227"/>
      <c r="I50" s="226">
        <f>ROUND(E50*H50,2)</f>
        <v>0</v>
      </c>
      <c r="J50" s="227"/>
      <c r="K50" s="226">
        <f>ROUND(E50*J50,2)</f>
        <v>0</v>
      </c>
      <c r="L50" s="226">
        <v>15</v>
      </c>
      <c r="M50" s="226">
        <f>G50*(1+L50/100)</f>
        <v>0</v>
      </c>
      <c r="N50" s="226">
        <v>0</v>
      </c>
      <c r="O50" s="226">
        <f>ROUND(E50*N50,2)</f>
        <v>0</v>
      </c>
      <c r="P50" s="226">
        <v>0</v>
      </c>
      <c r="Q50" s="226">
        <f>ROUND(E50*P50,2)</f>
        <v>0</v>
      </c>
      <c r="R50" s="226"/>
      <c r="S50" s="226" t="s">
        <v>144</v>
      </c>
      <c r="T50" s="226" t="s">
        <v>125</v>
      </c>
      <c r="U50" s="226">
        <v>0</v>
      </c>
      <c r="V50" s="226">
        <f>ROUND(E50*U50,2)</f>
        <v>0</v>
      </c>
      <c r="W50" s="22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171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5">
      <c r="A51" s="241">
        <v>29</v>
      </c>
      <c r="B51" s="242" t="s">
        <v>192</v>
      </c>
      <c r="C51" s="250" t="s">
        <v>193</v>
      </c>
      <c r="D51" s="243" t="s">
        <v>180</v>
      </c>
      <c r="E51" s="244">
        <v>6</v>
      </c>
      <c r="F51" s="245"/>
      <c r="G51" s="246">
        <f>ROUND(E51*F51,2)</f>
        <v>0</v>
      </c>
      <c r="H51" s="227"/>
      <c r="I51" s="226">
        <f>ROUND(E51*H51,2)</f>
        <v>0</v>
      </c>
      <c r="J51" s="227"/>
      <c r="K51" s="226">
        <f>ROUND(E51*J51,2)</f>
        <v>0</v>
      </c>
      <c r="L51" s="226">
        <v>15</v>
      </c>
      <c r="M51" s="226">
        <f>G51*(1+L51/100)</f>
        <v>0</v>
      </c>
      <c r="N51" s="226">
        <v>0</v>
      </c>
      <c r="O51" s="226">
        <f>ROUND(E51*N51,2)</f>
        <v>0</v>
      </c>
      <c r="P51" s="226">
        <v>0</v>
      </c>
      <c r="Q51" s="226">
        <f>ROUND(E51*P51,2)</f>
        <v>0</v>
      </c>
      <c r="R51" s="226"/>
      <c r="S51" s="226" t="s">
        <v>144</v>
      </c>
      <c r="T51" s="226" t="s">
        <v>125</v>
      </c>
      <c r="U51" s="226">
        <v>0</v>
      </c>
      <c r="V51" s="226">
        <f>ROUND(E51*U51,2)</f>
        <v>0</v>
      </c>
      <c r="W51" s="22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171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5">
      <c r="A52" s="241">
        <v>30</v>
      </c>
      <c r="B52" s="242" t="s">
        <v>194</v>
      </c>
      <c r="C52" s="250" t="s">
        <v>195</v>
      </c>
      <c r="D52" s="243" t="s">
        <v>196</v>
      </c>
      <c r="E52" s="244">
        <v>1</v>
      </c>
      <c r="F52" s="245"/>
      <c r="G52" s="246">
        <f>ROUND(E52*F52,2)</f>
        <v>0</v>
      </c>
      <c r="H52" s="227"/>
      <c r="I52" s="226">
        <f>ROUND(E52*H52,2)</f>
        <v>0</v>
      </c>
      <c r="J52" s="227"/>
      <c r="K52" s="226">
        <f>ROUND(E52*J52,2)</f>
        <v>0</v>
      </c>
      <c r="L52" s="226">
        <v>15</v>
      </c>
      <c r="M52" s="226">
        <f>G52*(1+L52/100)</f>
        <v>0</v>
      </c>
      <c r="N52" s="226">
        <v>0</v>
      </c>
      <c r="O52" s="226">
        <f>ROUND(E52*N52,2)</f>
        <v>0</v>
      </c>
      <c r="P52" s="226">
        <v>0</v>
      </c>
      <c r="Q52" s="226">
        <f>ROUND(E52*P52,2)</f>
        <v>0</v>
      </c>
      <c r="R52" s="226"/>
      <c r="S52" s="226" t="s">
        <v>144</v>
      </c>
      <c r="T52" s="226" t="s">
        <v>125</v>
      </c>
      <c r="U52" s="226">
        <v>0</v>
      </c>
      <c r="V52" s="226">
        <f>ROUND(E52*U52,2)</f>
        <v>0</v>
      </c>
      <c r="W52" s="22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171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5">
      <c r="A53" s="241">
        <v>31</v>
      </c>
      <c r="B53" s="242" t="s">
        <v>197</v>
      </c>
      <c r="C53" s="250" t="s">
        <v>198</v>
      </c>
      <c r="D53" s="243" t="s">
        <v>147</v>
      </c>
      <c r="E53" s="244">
        <v>14</v>
      </c>
      <c r="F53" s="245"/>
      <c r="G53" s="246">
        <f>ROUND(E53*F53,2)</f>
        <v>0</v>
      </c>
      <c r="H53" s="227"/>
      <c r="I53" s="226">
        <f>ROUND(E53*H53,2)</f>
        <v>0</v>
      </c>
      <c r="J53" s="227"/>
      <c r="K53" s="226">
        <f>ROUND(E53*J53,2)</f>
        <v>0</v>
      </c>
      <c r="L53" s="226">
        <v>0</v>
      </c>
      <c r="M53" s="226">
        <f>G53*(1+L53/100)</f>
        <v>0</v>
      </c>
      <c r="N53" s="226">
        <v>3.0000000000000001E-5</v>
      </c>
      <c r="O53" s="226">
        <f>ROUND(E53*N53,2)</f>
        <v>0</v>
      </c>
      <c r="P53" s="226">
        <v>0</v>
      </c>
      <c r="Q53" s="226">
        <f>ROUND(E53*P53,2)</f>
        <v>0</v>
      </c>
      <c r="R53" s="226" t="s">
        <v>199</v>
      </c>
      <c r="S53" s="226" t="s">
        <v>124</v>
      </c>
      <c r="T53" s="226" t="s">
        <v>124</v>
      </c>
      <c r="U53" s="226">
        <v>0</v>
      </c>
      <c r="V53" s="226">
        <f>ROUND(E53*U53,2)</f>
        <v>0</v>
      </c>
      <c r="W53" s="22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200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5">
      <c r="A54" s="241">
        <v>32</v>
      </c>
      <c r="B54" s="242" t="s">
        <v>201</v>
      </c>
      <c r="C54" s="250" t="s">
        <v>202</v>
      </c>
      <c r="D54" s="243" t="s">
        <v>160</v>
      </c>
      <c r="E54" s="244">
        <v>8.4899999999999993E-3</v>
      </c>
      <c r="F54" s="245"/>
      <c r="G54" s="246">
        <f>ROUND(E54*F54,2)</f>
        <v>0</v>
      </c>
      <c r="H54" s="227"/>
      <c r="I54" s="226">
        <f>ROUND(E54*H54,2)</f>
        <v>0</v>
      </c>
      <c r="J54" s="227"/>
      <c r="K54" s="226">
        <f>ROUND(E54*J54,2)</f>
        <v>0</v>
      </c>
      <c r="L54" s="226">
        <v>15</v>
      </c>
      <c r="M54" s="226">
        <f>G54*(1+L54/100)</f>
        <v>0</v>
      </c>
      <c r="N54" s="226">
        <v>0</v>
      </c>
      <c r="O54" s="226">
        <f>ROUND(E54*N54,2)</f>
        <v>0</v>
      </c>
      <c r="P54" s="226">
        <v>0</v>
      </c>
      <c r="Q54" s="226">
        <f>ROUND(E54*P54,2)</f>
        <v>0</v>
      </c>
      <c r="R54" s="226"/>
      <c r="S54" s="226" t="s">
        <v>124</v>
      </c>
      <c r="T54" s="226" t="s">
        <v>125</v>
      </c>
      <c r="U54" s="226">
        <v>1.327</v>
      </c>
      <c r="V54" s="226">
        <f>ROUND(E54*U54,2)</f>
        <v>0.01</v>
      </c>
      <c r="W54" s="22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203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ht="13" x14ac:dyDescent="0.25">
      <c r="A55" s="229" t="s">
        <v>119</v>
      </c>
      <c r="B55" s="230" t="s">
        <v>70</v>
      </c>
      <c r="C55" s="249" t="s">
        <v>71</v>
      </c>
      <c r="D55" s="231"/>
      <c r="E55" s="232"/>
      <c r="F55" s="233"/>
      <c r="G55" s="234">
        <f>SUMIF(AG56:AG66,"&lt;&gt;NOR",G56:G66)</f>
        <v>0</v>
      </c>
      <c r="H55" s="228"/>
      <c r="I55" s="228">
        <f>SUM(I56:I66)</f>
        <v>0</v>
      </c>
      <c r="J55" s="228"/>
      <c r="K55" s="228">
        <f>SUM(K56:K66)</f>
        <v>0</v>
      </c>
      <c r="L55" s="228"/>
      <c r="M55" s="228">
        <f>SUM(M56:M66)</f>
        <v>0</v>
      </c>
      <c r="N55" s="228"/>
      <c r="O55" s="228">
        <f>SUM(O56:O66)</f>
        <v>1.03</v>
      </c>
      <c r="P55" s="228"/>
      <c r="Q55" s="228">
        <f>SUM(Q56:Q66)</f>
        <v>4.75</v>
      </c>
      <c r="R55" s="228"/>
      <c r="S55" s="228"/>
      <c r="T55" s="228"/>
      <c r="U55" s="228"/>
      <c r="V55" s="228">
        <f>SUM(V56:V66)</f>
        <v>14.059999999999999</v>
      </c>
      <c r="W55" s="228"/>
      <c r="AG55" t="s">
        <v>120</v>
      </c>
    </row>
    <row r="56" spans="1:60" ht="20" outlineLevel="1" x14ac:dyDescent="0.25">
      <c r="A56" s="241">
        <v>33</v>
      </c>
      <c r="B56" s="242" t="s">
        <v>204</v>
      </c>
      <c r="C56" s="250" t="s">
        <v>205</v>
      </c>
      <c r="D56" s="243" t="s">
        <v>147</v>
      </c>
      <c r="E56" s="244">
        <v>4</v>
      </c>
      <c r="F56" s="245"/>
      <c r="G56" s="246">
        <f>ROUND(E56*F56,2)</f>
        <v>0</v>
      </c>
      <c r="H56" s="227"/>
      <c r="I56" s="226">
        <f>ROUND(E56*H56,2)</f>
        <v>0</v>
      </c>
      <c r="J56" s="227"/>
      <c r="K56" s="226">
        <f>ROUND(E56*J56,2)</f>
        <v>0</v>
      </c>
      <c r="L56" s="226">
        <v>15</v>
      </c>
      <c r="M56" s="226">
        <f>G56*(1+L56/100)</f>
        <v>0</v>
      </c>
      <c r="N56" s="226">
        <v>8.6199999999999992E-3</v>
      </c>
      <c r="O56" s="226">
        <f>ROUND(E56*N56,2)</f>
        <v>0.03</v>
      </c>
      <c r="P56" s="226">
        <v>0</v>
      </c>
      <c r="Q56" s="226">
        <f>ROUND(E56*P56,2)</f>
        <v>0</v>
      </c>
      <c r="R56" s="226"/>
      <c r="S56" s="226" t="s">
        <v>124</v>
      </c>
      <c r="T56" s="226" t="s">
        <v>125</v>
      </c>
      <c r="U56" s="226">
        <v>0.63800000000000001</v>
      </c>
      <c r="V56" s="226">
        <f>ROUND(E56*U56,2)</f>
        <v>2.5499999999999998</v>
      </c>
      <c r="W56" s="22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171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5">
      <c r="A57" s="241">
        <v>34</v>
      </c>
      <c r="B57" s="242" t="s">
        <v>206</v>
      </c>
      <c r="C57" s="250" t="s">
        <v>207</v>
      </c>
      <c r="D57" s="243" t="s">
        <v>180</v>
      </c>
      <c r="E57" s="244">
        <v>2</v>
      </c>
      <c r="F57" s="245"/>
      <c r="G57" s="246">
        <f>ROUND(E57*F57,2)</f>
        <v>0</v>
      </c>
      <c r="H57" s="227"/>
      <c r="I57" s="226">
        <f>ROUND(E57*H57,2)</f>
        <v>0</v>
      </c>
      <c r="J57" s="227"/>
      <c r="K57" s="226">
        <f>ROUND(E57*J57,2)</f>
        <v>0</v>
      </c>
      <c r="L57" s="226">
        <v>15</v>
      </c>
      <c r="M57" s="226">
        <f>G57*(1+L57/100)</f>
        <v>0</v>
      </c>
      <c r="N57" s="226">
        <v>0</v>
      </c>
      <c r="O57" s="226">
        <f>ROUND(E57*N57,2)</f>
        <v>0</v>
      </c>
      <c r="P57" s="226">
        <v>0</v>
      </c>
      <c r="Q57" s="226">
        <f>ROUND(E57*P57,2)</f>
        <v>0</v>
      </c>
      <c r="R57" s="226"/>
      <c r="S57" s="226" t="s">
        <v>144</v>
      </c>
      <c r="T57" s="226" t="s">
        <v>125</v>
      </c>
      <c r="U57" s="226">
        <v>0</v>
      </c>
      <c r="V57" s="226">
        <f>ROUND(E57*U57,2)</f>
        <v>0</v>
      </c>
      <c r="W57" s="22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208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ht="20" outlineLevel="1" x14ac:dyDescent="0.25">
      <c r="A58" s="241">
        <v>35</v>
      </c>
      <c r="B58" s="242" t="s">
        <v>209</v>
      </c>
      <c r="C58" s="250" t="s">
        <v>210</v>
      </c>
      <c r="D58" s="243" t="s">
        <v>211</v>
      </c>
      <c r="E58" s="244">
        <v>40</v>
      </c>
      <c r="F58" s="245"/>
      <c r="G58" s="246">
        <f>ROUND(E58*F58,2)</f>
        <v>0</v>
      </c>
      <c r="H58" s="227"/>
      <c r="I58" s="226">
        <f>ROUND(E58*H58,2)</f>
        <v>0</v>
      </c>
      <c r="J58" s="227"/>
      <c r="K58" s="226">
        <f>ROUND(E58*J58,2)</f>
        <v>0</v>
      </c>
      <c r="L58" s="226">
        <v>15</v>
      </c>
      <c r="M58" s="226">
        <f>G58*(1+L58/100)</f>
        <v>0</v>
      </c>
      <c r="N58" s="226">
        <v>0</v>
      </c>
      <c r="O58" s="226">
        <f>ROUND(E58*N58,2)</f>
        <v>0</v>
      </c>
      <c r="P58" s="226">
        <v>0.11866</v>
      </c>
      <c r="Q58" s="226">
        <f>ROUND(E58*P58,2)</f>
        <v>4.75</v>
      </c>
      <c r="R58" s="226"/>
      <c r="S58" s="226" t="s">
        <v>144</v>
      </c>
      <c r="T58" s="226" t="s">
        <v>125</v>
      </c>
      <c r="U58" s="226">
        <v>0.20699999999999999</v>
      </c>
      <c r="V58" s="226">
        <f>ROUND(E58*U58,2)</f>
        <v>8.2799999999999994</v>
      </c>
      <c r="W58" s="22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171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5">
      <c r="A59" s="241">
        <v>36</v>
      </c>
      <c r="B59" s="242" t="s">
        <v>212</v>
      </c>
      <c r="C59" s="250" t="s">
        <v>213</v>
      </c>
      <c r="D59" s="243" t="s">
        <v>180</v>
      </c>
      <c r="E59" s="244">
        <v>1</v>
      </c>
      <c r="F59" s="245"/>
      <c r="G59" s="246">
        <f>ROUND(E59*F59,2)</f>
        <v>0</v>
      </c>
      <c r="H59" s="227"/>
      <c r="I59" s="226">
        <f>ROUND(E59*H59,2)</f>
        <v>0</v>
      </c>
      <c r="J59" s="227"/>
      <c r="K59" s="226">
        <f>ROUND(E59*J59,2)</f>
        <v>0</v>
      </c>
      <c r="L59" s="226">
        <v>15</v>
      </c>
      <c r="M59" s="226">
        <f>G59*(1+L59/100)</f>
        <v>0</v>
      </c>
      <c r="N59" s="226">
        <v>1</v>
      </c>
      <c r="O59" s="226">
        <f>ROUND(E59*N59,2)</f>
        <v>1</v>
      </c>
      <c r="P59" s="226">
        <v>0</v>
      </c>
      <c r="Q59" s="226">
        <f>ROUND(E59*P59,2)</f>
        <v>0</v>
      </c>
      <c r="R59" s="226"/>
      <c r="S59" s="226" t="s">
        <v>144</v>
      </c>
      <c r="T59" s="226" t="s">
        <v>125</v>
      </c>
      <c r="U59" s="226">
        <v>0</v>
      </c>
      <c r="V59" s="226">
        <f>ROUND(E59*U59,2)</f>
        <v>0</v>
      </c>
      <c r="W59" s="22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171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5">
      <c r="A60" s="241">
        <v>37</v>
      </c>
      <c r="B60" s="242" t="s">
        <v>214</v>
      </c>
      <c r="C60" s="250" t="s">
        <v>215</v>
      </c>
      <c r="D60" s="243" t="s">
        <v>147</v>
      </c>
      <c r="E60" s="244">
        <v>20</v>
      </c>
      <c r="F60" s="245"/>
      <c r="G60" s="246">
        <f>ROUND(E60*F60,2)</f>
        <v>0</v>
      </c>
      <c r="H60" s="227"/>
      <c r="I60" s="226">
        <f>ROUND(E60*H60,2)</f>
        <v>0</v>
      </c>
      <c r="J60" s="227"/>
      <c r="K60" s="226">
        <f>ROUND(E60*J60,2)</f>
        <v>0</v>
      </c>
      <c r="L60" s="226">
        <v>15</v>
      </c>
      <c r="M60" s="226">
        <f>G60*(1+L60/100)</f>
        <v>0</v>
      </c>
      <c r="N60" s="226">
        <v>0</v>
      </c>
      <c r="O60" s="226">
        <f>ROUND(E60*N60,2)</f>
        <v>0</v>
      </c>
      <c r="P60" s="226">
        <v>0</v>
      </c>
      <c r="Q60" s="226">
        <f>ROUND(E60*P60,2)</f>
        <v>0</v>
      </c>
      <c r="R60" s="226"/>
      <c r="S60" s="226" t="s">
        <v>124</v>
      </c>
      <c r="T60" s="226" t="s">
        <v>125</v>
      </c>
      <c r="U60" s="226">
        <v>6.2E-2</v>
      </c>
      <c r="V60" s="226">
        <f>ROUND(E60*U60,2)</f>
        <v>1.24</v>
      </c>
      <c r="W60" s="22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171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5">
      <c r="A61" s="241">
        <v>38</v>
      </c>
      <c r="B61" s="242" t="s">
        <v>216</v>
      </c>
      <c r="C61" s="250" t="s">
        <v>217</v>
      </c>
      <c r="D61" s="243" t="s">
        <v>177</v>
      </c>
      <c r="E61" s="244">
        <v>1</v>
      </c>
      <c r="F61" s="245"/>
      <c r="G61" s="246">
        <f>ROUND(E61*F61,2)</f>
        <v>0</v>
      </c>
      <c r="H61" s="227"/>
      <c r="I61" s="226">
        <f>ROUND(E61*H61,2)</f>
        <v>0</v>
      </c>
      <c r="J61" s="227"/>
      <c r="K61" s="226">
        <f>ROUND(E61*J61,2)</f>
        <v>0</v>
      </c>
      <c r="L61" s="226">
        <v>15</v>
      </c>
      <c r="M61" s="226">
        <f>G61*(1+L61/100)</f>
        <v>0</v>
      </c>
      <c r="N61" s="226">
        <v>0</v>
      </c>
      <c r="O61" s="226">
        <f>ROUND(E61*N61,2)</f>
        <v>0</v>
      </c>
      <c r="P61" s="226">
        <v>0</v>
      </c>
      <c r="Q61" s="226">
        <f>ROUND(E61*P61,2)</f>
        <v>0</v>
      </c>
      <c r="R61" s="226"/>
      <c r="S61" s="226" t="s">
        <v>124</v>
      </c>
      <c r="T61" s="226" t="s">
        <v>125</v>
      </c>
      <c r="U61" s="226">
        <v>0.48199999999999998</v>
      </c>
      <c r="V61" s="226">
        <f>ROUND(E61*U61,2)</f>
        <v>0.48</v>
      </c>
      <c r="W61" s="22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171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5">
      <c r="A62" s="241">
        <v>39</v>
      </c>
      <c r="B62" s="242" t="s">
        <v>218</v>
      </c>
      <c r="C62" s="250" t="s">
        <v>219</v>
      </c>
      <c r="D62" s="243" t="s">
        <v>177</v>
      </c>
      <c r="E62" s="244">
        <v>1</v>
      </c>
      <c r="F62" s="245"/>
      <c r="G62" s="246">
        <f>ROUND(E62*F62,2)</f>
        <v>0</v>
      </c>
      <c r="H62" s="227"/>
      <c r="I62" s="226">
        <f>ROUND(E62*H62,2)</f>
        <v>0</v>
      </c>
      <c r="J62" s="227"/>
      <c r="K62" s="226">
        <f>ROUND(E62*J62,2)</f>
        <v>0</v>
      </c>
      <c r="L62" s="226">
        <v>15</v>
      </c>
      <c r="M62" s="226">
        <f>G62*(1+L62/100)</f>
        <v>0</v>
      </c>
      <c r="N62" s="226">
        <v>2.7000000000000001E-3</v>
      </c>
      <c r="O62" s="226">
        <f>ROUND(E62*N62,2)</f>
        <v>0</v>
      </c>
      <c r="P62" s="226">
        <v>0</v>
      </c>
      <c r="Q62" s="226">
        <f>ROUND(E62*P62,2)</f>
        <v>0</v>
      </c>
      <c r="R62" s="226"/>
      <c r="S62" s="226" t="s">
        <v>144</v>
      </c>
      <c r="T62" s="226" t="s">
        <v>125</v>
      </c>
      <c r="U62" s="226">
        <v>0.13100000000000001</v>
      </c>
      <c r="V62" s="226">
        <f>ROUND(E62*U62,2)</f>
        <v>0.13</v>
      </c>
      <c r="W62" s="22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171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5">
      <c r="A63" s="241">
        <v>40</v>
      </c>
      <c r="B63" s="242" t="s">
        <v>220</v>
      </c>
      <c r="C63" s="250" t="s">
        <v>221</v>
      </c>
      <c r="D63" s="243" t="s">
        <v>143</v>
      </c>
      <c r="E63" s="244">
        <v>1</v>
      </c>
      <c r="F63" s="245"/>
      <c r="G63" s="246">
        <f>ROUND(E63*F63,2)</f>
        <v>0</v>
      </c>
      <c r="H63" s="227"/>
      <c r="I63" s="226">
        <f>ROUND(E63*H63,2)</f>
        <v>0</v>
      </c>
      <c r="J63" s="227"/>
      <c r="K63" s="226">
        <f>ROUND(E63*J63,2)</f>
        <v>0</v>
      </c>
      <c r="L63" s="226">
        <v>15</v>
      </c>
      <c r="M63" s="226">
        <f>G63*(1+L63/100)</f>
        <v>0</v>
      </c>
      <c r="N63" s="226">
        <v>0</v>
      </c>
      <c r="O63" s="226">
        <f>ROUND(E63*N63,2)</f>
        <v>0</v>
      </c>
      <c r="P63" s="226">
        <v>0</v>
      </c>
      <c r="Q63" s="226">
        <f>ROUND(E63*P63,2)</f>
        <v>0</v>
      </c>
      <c r="R63" s="226"/>
      <c r="S63" s="226" t="s">
        <v>144</v>
      </c>
      <c r="T63" s="226" t="s">
        <v>125</v>
      </c>
      <c r="U63" s="226">
        <v>0</v>
      </c>
      <c r="V63" s="226">
        <f>ROUND(E63*U63,2)</f>
        <v>0</v>
      </c>
      <c r="W63" s="22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171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5">
      <c r="A64" s="241">
        <v>41</v>
      </c>
      <c r="B64" s="242" t="s">
        <v>222</v>
      </c>
      <c r="C64" s="250" t="s">
        <v>223</v>
      </c>
      <c r="D64" s="243" t="s">
        <v>180</v>
      </c>
      <c r="E64" s="244">
        <v>3</v>
      </c>
      <c r="F64" s="245"/>
      <c r="G64" s="246">
        <f>ROUND(E64*F64,2)</f>
        <v>0</v>
      </c>
      <c r="H64" s="227"/>
      <c r="I64" s="226">
        <f>ROUND(E64*H64,2)</f>
        <v>0</v>
      </c>
      <c r="J64" s="227"/>
      <c r="K64" s="226">
        <f>ROUND(E64*J64,2)</f>
        <v>0</v>
      </c>
      <c r="L64" s="226">
        <v>15</v>
      </c>
      <c r="M64" s="226">
        <f>G64*(1+L64/100)</f>
        <v>0</v>
      </c>
      <c r="N64" s="226">
        <v>0</v>
      </c>
      <c r="O64" s="226">
        <f>ROUND(E64*N64,2)</f>
        <v>0</v>
      </c>
      <c r="P64" s="226">
        <v>0</v>
      </c>
      <c r="Q64" s="226">
        <f>ROUND(E64*P64,2)</f>
        <v>0</v>
      </c>
      <c r="R64" s="226"/>
      <c r="S64" s="226" t="s">
        <v>144</v>
      </c>
      <c r="T64" s="226" t="s">
        <v>125</v>
      </c>
      <c r="U64" s="226">
        <v>0</v>
      </c>
      <c r="V64" s="226">
        <f>ROUND(E64*U64,2)</f>
        <v>0</v>
      </c>
      <c r="W64" s="22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171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5">
      <c r="A65" s="241">
        <v>42</v>
      </c>
      <c r="B65" s="242" t="s">
        <v>224</v>
      </c>
      <c r="C65" s="250" t="s">
        <v>225</v>
      </c>
      <c r="D65" s="243" t="s">
        <v>180</v>
      </c>
      <c r="E65" s="244">
        <v>4</v>
      </c>
      <c r="F65" s="245"/>
      <c r="G65" s="246">
        <f>ROUND(E65*F65,2)</f>
        <v>0</v>
      </c>
      <c r="H65" s="227"/>
      <c r="I65" s="226">
        <f>ROUND(E65*H65,2)</f>
        <v>0</v>
      </c>
      <c r="J65" s="227"/>
      <c r="K65" s="226">
        <f>ROUND(E65*J65,2)</f>
        <v>0</v>
      </c>
      <c r="L65" s="226">
        <v>15</v>
      </c>
      <c r="M65" s="226">
        <f>G65*(1+L65/100)</f>
        <v>0</v>
      </c>
      <c r="N65" s="226">
        <v>0</v>
      </c>
      <c r="O65" s="226">
        <f>ROUND(E65*N65,2)</f>
        <v>0</v>
      </c>
      <c r="P65" s="226">
        <v>0</v>
      </c>
      <c r="Q65" s="226">
        <f>ROUND(E65*P65,2)</f>
        <v>0</v>
      </c>
      <c r="R65" s="226"/>
      <c r="S65" s="226" t="s">
        <v>144</v>
      </c>
      <c r="T65" s="226" t="s">
        <v>125</v>
      </c>
      <c r="U65" s="226">
        <v>0</v>
      </c>
      <c r="V65" s="226">
        <f>ROUND(E65*U65,2)</f>
        <v>0</v>
      </c>
      <c r="W65" s="22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171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5">
      <c r="A66" s="241">
        <v>43</v>
      </c>
      <c r="B66" s="242" t="s">
        <v>226</v>
      </c>
      <c r="C66" s="250" t="s">
        <v>227</v>
      </c>
      <c r="D66" s="243" t="s">
        <v>160</v>
      </c>
      <c r="E66" s="244">
        <v>1.03718</v>
      </c>
      <c r="F66" s="245"/>
      <c r="G66" s="246">
        <f>ROUND(E66*F66,2)</f>
        <v>0</v>
      </c>
      <c r="H66" s="227"/>
      <c r="I66" s="226">
        <f>ROUND(E66*H66,2)</f>
        <v>0</v>
      </c>
      <c r="J66" s="227"/>
      <c r="K66" s="226">
        <f>ROUND(E66*J66,2)</f>
        <v>0</v>
      </c>
      <c r="L66" s="226">
        <v>15</v>
      </c>
      <c r="M66" s="226">
        <f>G66*(1+L66/100)</f>
        <v>0</v>
      </c>
      <c r="N66" s="226">
        <v>0</v>
      </c>
      <c r="O66" s="226">
        <f>ROUND(E66*N66,2)</f>
        <v>0</v>
      </c>
      <c r="P66" s="226">
        <v>0</v>
      </c>
      <c r="Q66" s="226">
        <f>ROUND(E66*P66,2)</f>
        <v>0</v>
      </c>
      <c r="R66" s="226"/>
      <c r="S66" s="226" t="s">
        <v>124</v>
      </c>
      <c r="T66" s="226" t="s">
        <v>125</v>
      </c>
      <c r="U66" s="226">
        <v>1.333</v>
      </c>
      <c r="V66" s="226">
        <f>ROUND(E66*U66,2)</f>
        <v>1.38</v>
      </c>
      <c r="W66" s="22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203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ht="13" x14ac:dyDescent="0.25">
      <c r="A67" s="229" t="s">
        <v>119</v>
      </c>
      <c r="B67" s="230" t="s">
        <v>72</v>
      </c>
      <c r="C67" s="249" t="s">
        <v>73</v>
      </c>
      <c r="D67" s="231"/>
      <c r="E67" s="232"/>
      <c r="F67" s="233"/>
      <c r="G67" s="234">
        <f>SUMIF(AG68:AG92,"&lt;&gt;NOR",G68:G92)</f>
        <v>0</v>
      </c>
      <c r="H67" s="228"/>
      <c r="I67" s="228">
        <f>SUM(I68:I92)</f>
        <v>0</v>
      </c>
      <c r="J67" s="228"/>
      <c r="K67" s="228">
        <f>SUM(K68:K92)</f>
        <v>0</v>
      </c>
      <c r="L67" s="228"/>
      <c r="M67" s="228">
        <f>SUM(M68:M92)</f>
        <v>0</v>
      </c>
      <c r="N67" s="228"/>
      <c r="O67" s="228">
        <f>SUM(O68:O92)</f>
        <v>0</v>
      </c>
      <c r="P67" s="228"/>
      <c r="Q67" s="228">
        <f>SUM(Q68:Q92)</f>
        <v>0</v>
      </c>
      <c r="R67" s="228"/>
      <c r="S67" s="228"/>
      <c r="T67" s="228"/>
      <c r="U67" s="228"/>
      <c r="V67" s="228">
        <f>SUM(V68:V92)</f>
        <v>0</v>
      </c>
      <c r="W67" s="228"/>
      <c r="AG67" t="s">
        <v>120</v>
      </c>
    </row>
    <row r="68" spans="1:60" outlineLevel="1" x14ac:dyDescent="0.25">
      <c r="A68" s="241">
        <v>44</v>
      </c>
      <c r="B68" s="242" t="s">
        <v>228</v>
      </c>
      <c r="C68" s="250" t="s">
        <v>229</v>
      </c>
      <c r="D68" s="243" t="s">
        <v>196</v>
      </c>
      <c r="E68" s="244">
        <v>1</v>
      </c>
      <c r="F68" s="245"/>
      <c r="G68" s="246">
        <f>ROUND(E68*F68,2)</f>
        <v>0</v>
      </c>
      <c r="H68" s="227"/>
      <c r="I68" s="226">
        <f>ROUND(E68*H68,2)</f>
        <v>0</v>
      </c>
      <c r="J68" s="227"/>
      <c r="K68" s="226">
        <f>ROUND(E68*J68,2)</f>
        <v>0</v>
      </c>
      <c r="L68" s="226">
        <v>15</v>
      </c>
      <c r="M68" s="226">
        <f>G68*(1+L68/100)</f>
        <v>0</v>
      </c>
      <c r="N68" s="226">
        <v>0</v>
      </c>
      <c r="O68" s="226">
        <f>ROUND(E68*N68,2)</f>
        <v>0</v>
      </c>
      <c r="P68" s="226">
        <v>0</v>
      </c>
      <c r="Q68" s="226">
        <f>ROUND(E68*P68,2)</f>
        <v>0</v>
      </c>
      <c r="R68" s="226"/>
      <c r="S68" s="226" t="s">
        <v>144</v>
      </c>
      <c r="T68" s="226" t="s">
        <v>125</v>
      </c>
      <c r="U68" s="226">
        <v>0</v>
      </c>
      <c r="V68" s="226">
        <f>ROUND(E68*U68,2)</f>
        <v>0</v>
      </c>
      <c r="W68" s="22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171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ht="20" outlineLevel="1" x14ac:dyDescent="0.25">
      <c r="A69" s="241">
        <v>45</v>
      </c>
      <c r="B69" s="242" t="s">
        <v>230</v>
      </c>
      <c r="C69" s="250" t="s">
        <v>231</v>
      </c>
      <c r="D69" s="243" t="s">
        <v>180</v>
      </c>
      <c r="E69" s="244">
        <v>1</v>
      </c>
      <c r="F69" s="245"/>
      <c r="G69" s="246">
        <f>ROUND(E69*F69,2)</f>
        <v>0</v>
      </c>
      <c r="H69" s="227"/>
      <c r="I69" s="226">
        <f>ROUND(E69*H69,2)</f>
        <v>0</v>
      </c>
      <c r="J69" s="227"/>
      <c r="K69" s="226">
        <f>ROUND(E69*J69,2)</f>
        <v>0</v>
      </c>
      <c r="L69" s="226">
        <v>15</v>
      </c>
      <c r="M69" s="226">
        <f>G69*(1+L69/100)</f>
        <v>0</v>
      </c>
      <c r="N69" s="226">
        <v>0</v>
      </c>
      <c r="O69" s="226">
        <f>ROUND(E69*N69,2)</f>
        <v>0</v>
      </c>
      <c r="P69" s="226">
        <v>0</v>
      </c>
      <c r="Q69" s="226">
        <f>ROUND(E69*P69,2)</f>
        <v>0</v>
      </c>
      <c r="R69" s="226"/>
      <c r="S69" s="226" t="s">
        <v>144</v>
      </c>
      <c r="T69" s="226" t="s">
        <v>125</v>
      </c>
      <c r="U69" s="226">
        <v>0</v>
      </c>
      <c r="V69" s="226">
        <f>ROUND(E69*U69,2)</f>
        <v>0</v>
      </c>
      <c r="W69" s="22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208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ht="20" outlineLevel="1" x14ac:dyDescent="0.25">
      <c r="A70" s="241">
        <v>46</v>
      </c>
      <c r="B70" s="242" t="s">
        <v>232</v>
      </c>
      <c r="C70" s="250" t="s">
        <v>233</v>
      </c>
      <c r="D70" s="243" t="s">
        <v>180</v>
      </c>
      <c r="E70" s="244">
        <v>5</v>
      </c>
      <c r="F70" s="245"/>
      <c r="G70" s="246">
        <f>ROUND(E70*F70,2)</f>
        <v>0</v>
      </c>
      <c r="H70" s="227"/>
      <c r="I70" s="226">
        <f>ROUND(E70*H70,2)</f>
        <v>0</v>
      </c>
      <c r="J70" s="227"/>
      <c r="K70" s="226">
        <f>ROUND(E70*J70,2)</f>
        <v>0</v>
      </c>
      <c r="L70" s="226">
        <v>15</v>
      </c>
      <c r="M70" s="226">
        <f>G70*(1+L70/100)</f>
        <v>0</v>
      </c>
      <c r="N70" s="226">
        <v>0</v>
      </c>
      <c r="O70" s="226">
        <f>ROUND(E70*N70,2)</f>
        <v>0</v>
      </c>
      <c r="P70" s="226">
        <v>0</v>
      </c>
      <c r="Q70" s="226">
        <f>ROUND(E70*P70,2)</f>
        <v>0</v>
      </c>
      <c r="R70" s="226"/>
      <c r="S70" s="226" t="s">
        <v>144</v>
      </c>
      <c r="T70" s="226" t="s">
        <v>125</v>
      </c>
      <c r="U70" s="226">
        <v>0</v>
      </c>
      <c r="V70" s="226">
        <f>ROUND(E70*U70,2)</f>
        <v>0</v>
      </c>
      <c r="W70" s="22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208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ht="20" outlineLevel="1" x14ac:dyDescent="0.25">
      <c r="A71" s="241">
        <v>47</v>
      </c>
      <c r="B71" s="242" t="s">
        <v>234</v>
      </c>
      <c r="C71" s="250" t="s">
        <v>235</v>
      </c>
      <c r="D71" s="243" t="s">
        <v>180</v>
      </c>
      <c r="E71" s="244">
        <v>1</v>
      </c>
      <c r="F71" s="245"/>
      <c r="G71" s="246">
        <f>ROUND(E71*F71,2)</f>
        <v>0</v>
      </c>
      <c r="H71" s="227"/>
      <c r="I71" s="226">
        <f>ROUND(E71*H71,2)</f>
        <v>0</v>
      </c>
      <c r="J71" s="227"/>
      <c r="K71" s="226">
        <f>ROUND(E71*J71,2)</f>
        <v>0</v>
      </c>
      <c r="L71" s="226">
        <v>15</v>
      </c>
      <c r="M71" s="226">
        <f>G71*(1+L71/100)</f>
        <v>0</v>
      </c>
      <c r="N71" s="226">
        <v>0</v>
      </c>
      <c r="O71" s="226">
        <f>ROUND(E71*N71,2)</f>
        <v>0</v>
      </c>
      <c r="P71" s="226">
        <v>0</v>
      </c>
      <c r="Q71" s="226">
        <f>ROUND(E71*P71,2)</f>
        <v>0</v>
      </c>
      <c r="R71" s="226"/>
      <c r="S71" s="226" t="s">
        <v>144</v>
      </c>
      <c r="T71" s="226" t="s">
        <v>125</v>
      </c>
      <c r="U71" s="226">
        <v>0</v>
      </c>
      <c r="V71" s="226">
        <f>ROUND(E71*U71,2)</f>
        <v>0</v>
      </c>
      <c r="W71" s="22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208</v>
      </c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5">
      <c r="A72" s="241">
        <v>48</v>
      </c>
      <c r="B72" s="242" t="s">
        <v>236</v>
      </c>
      <c r="C72" s="250" t="s">
        <v>237</v>
      </c>
      <c r="D72" s="243" t="s">
        <v>180</v>
      </c>
      <c r="E72" s="244">
        <v>1</v>
      </c>
      <c r="F72" s="245"/>
      <c r="G72" s="246">
        <f>ROUND(E72*F72,2)</f>
        <v>0</v>
      </c>
      <c r="H72" s="227"/>
      <c r="I72" s="226">
        <f>ROUND(E72*H72,2)</f>
        <v>0</v>
      </c>
      <c r="J72" s="227"/>
      <c r="K72" s="226">
        <f>ROUND(E72*J72,2)</f>
        <v>0</v>
      </c>
      <c r="L72" s="226">
        <v>15</v>
      </c>
      <c r="M72" s="226">
        <f>G72*(1+L72/100)</f>
        <v>0</v>
      </c>
      <c r="N72" s="226">
        <v>0</v>
      </c>
      <c r="O72" s="226">
        <f>ROUND(E72*N72,2)</f>
        <v>0</v>
      </c>
      <c r="P72" s="226">
        <v>0</v>
      </c>
      <c r="Q72" s="226">
        <f>ROUND(E72*P72,2)</f>
        <v>0</v>
      </c>
      <c r="R72" s="226"/>
      <c r="S72" s="226" t="s">
        <v>144</v>
      </c>
      <c r="T72" s="226" t="s">
        <v>125</v>
      </c>
      <c r="U72" s="226">
        <v>0</v>
      </c>
      <c r="V72" s="226">
        <f>ROUND(E72*U72,2)</f>
        <v>0</v>
      </c>
      <c r="W72" s="22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208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5">
      <c r="A73" s="241">
        <v>49</v>
      </c>
      <c r="B73" s="242" t="s">
        <v>238</v>
      </c>
      <c r="C73" s="250" t="s">
        <v>239</v>
      </c>
      <c r="D73" s="243" t="s">
        <v>180</v>
      </c>
      <c r="E73" s="244">
        <v>1</v>
      </c>
      <c r="F73" s="245"/>
      <c r="G73" s="246">
        <f>ROUND(E73*F73,2)</f>
        <v>0</v>
      </c>
      <c r="H73" s="227"/>
      <c r="I73" s="226">
        <f>ROUND(E73*H73,2)</f>
        <v>0</v>
      </c>
      <c r="J73" s="227"/>
      <c r="K73" s="226">
        <f>ROUND(E73*J73,2)</f>
        <v>0</v>
      </c>
      <c r="L73" s="226">
        <v>15</v>
      </c>
      <c r="M73" s="226">
        <f>G73*(1+L73/100)</f>
        <v>0</v>
      </c>
      <c r="N73" s="226">
        <v>0</v>
      </c>
      <c r="O73" s="226">
        <f>ROUND(E73*N73,2)</f>
        <v>0</v>
      </c>
      <c r="P73" s="226">
        <v>0</v>
      </c>
      <c r="Q73" s="226">
        <f>ROUND(E73*P73,2)</f>
        <v>0</v>
      </c>
      <c r="R73" s="226"/>
      <c r="S73" s="226" t="s">
        <v>144</v>
      </c>
      <c r="T73" s="226" t="s">
        <v>125</v>
      </c>
      <c r="U73" s="226">
        <v>0</v>
      </c>
      <c r="V73" s="226">
        <f>ROUND(E73*U73,2)</f>
        <v>0</v>
      </c>
      <c r="W73" s="22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208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5">
      <c r="A74" s="241">
        <v>50</v>
      </c>
      <c r="B74" s="242" t="s">
        <v>240</v>
      </c>
      <c r="C74" s="250" t="s">
        <v>241</v>
      </c>
      <c r="D74" s="243" t="s">
        <v>180</v>
      </c>
      <c r="E74" s="244">
        <v>1</v>
      </c>
      <c r="F74" s="245"/>
      <c r="G74" s="246">
        <f>ROUND(E74*F74,2)</f>
        <v>0</v>
      </c>
      <c r="H74" s="227"/>
      <c r="I74" s="226">
        <f>ROUND(E74*H74,2)</f>
        <v>0</v>
      </c>
      <c r="J74" s="227"/>
      <c r="K74" s="226">
        <f>ROUND(E74*J74,2)</f>
        <v>0</v>
      </c>
      <c r="L74" s="226">
        <v>15</v>
      </c>
      <c r="M74" s="226">
        <f>G74*(1+L74/100)</f>
        <v>0</v>
      </c>
      <c r="N74" s="226">
        <v>0</v>
      </c>
      <c r="O74" s="226">
        <f>ROUND(E74*N74,2)</f>
        <v>0</v>
      </c>
      <c r="P74" s="226">
        <v>0</v>
      </c>
      <c r="Q74" s="226">
        <f>ROUND(E74*P74,2)</f>
        <v>0</v>
      </c>
      <c r="R74" s="226"/>
      <c r="S74" s="226" t="s">
        <v>144</v>
      </c>
      <c r="T74" s="226" t="s">
        <v>125</v>
      </c>
      <c r="U74" s="226">
        <v>0</v>
      </c>
      <c r="V74" s="226">
        <f>ROUND(E74*U74,2)</f>
        <v>0</v>
      </c>
      <c r="W74" s="22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208</v>
      </c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ht="20" outlineLevel="1" x14ac:dyDescent="0.25">
      <c r="A75" s="235">
        <v>51</v>
      </c>
      <c r="B75" s="236" t="s">
        <v>242</v>
      </c>
      <c r="C75" s="251" t="s">
        <v>243</v>
      </c>
      <c r="D75" s="237" t="s">
        <v>143</v>
      </c>
      <c r="E75" s="238">
        <v>1</v>
      </c>
      <c r="F75" s="239"/>
      <c r="G75" s="240">
        <f>ROUND(E75*F75,2)</f>
        <v>0</v>
      </c>
      <c r="H75" s="227"/>
      <c r="I75" s="226">
        <f>ROUND(E75*H75,2)</f>
        <v>0</v>
      </c>
      <c r="J75" s="227"/>
      <c r="K75" s="226">
        <f>ROUND(E75*J75,2)</f>
        <v>0</v>
      </c>
      <c r="L75" s="226">
        <v>15</v>
      </c>
      <c r="M75" s="226">
        <f>G75*(1+L75/100)</f>
        <v>0</v>
      </c>
      <c r="N75" s="226">
        <v>0</v>
      </c>
      <c r="O75" s="226">
        <f>ROUND(E75*N75,2)</f>
        <v>0</v>
      </c>
      <c r="P75" s="226">
        <v>0</v>
      </c>
      <c r="Q75" s="226">
        <f>ROUND(E75*P75,2)</f>
        <v>0</v>
      </c>
      <c r="R75" s="226"/>
      <c r="S75" s="226" t="s">
        <v>144</v>
      </c>
      <c r="T75" s="226" t="s">
        <v>125</v>
      </c>
      <c r="U75" s="226">
        <v>0</v>
      </c>
      <c r="V75" s="226">
        <f>ROUND(E75*U75,2)</f>
        <v>0</v>
      </c>
      <c r="W75" s="22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208</v>
      </c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5">
      <c r="A76" s="224"/>
      <c r="B76" s="225"/>
      <c r="C76" s="252" t="s">
        <v>244</v>
      </c>
      <c r="D76" s="247"/>
      <c r="E76" s="247"/>
      <c r="F76" s="247"/>
      <c r="G76" s="247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129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5">
      <c r="A77" s="235">
        <v>52</v>
      </c>
      <c r="B77" s="236" t="s">
        <v>245</v>
      </c>
      <c r="C77" s="251" t="s">
        <v>246</v>
      </c>
      <c r="D77" s="237" t="s">
        <v>143</v>
      </c>
      <c r="E77" s="238">
        <v>1</v>
      </c>
      <c r="F77" s="239"/>
      <c r="G77" s="240">
        <f>ROUND(E77*F77,2)</f>
        <v>0</v>
      </c>
      <c r="H77" s="227"/>
      <c r="I77" s="226">
        <f>ROUND(E77*H77,2)</f>
        <v>0</v>
      </c>
      <c r="J77" s="227"/>
      <c r="K77" s="226">
        <f>ROUND(E77*J77,2)</f>
        <v>0</v>
      </c>
      <c r="L77" s="226">
        <v>15</v>
      </c>
      <c r="M77" s="226">
        <f>G77*(1+L77/100)</f>
        <v>0</v>
      </c>
      <c r="N77" s="226">
        <v>0</v>
      </c>
      <c r="O77" s="226">
        <f>ROUND(E77*N77,2)</f>
        <v>0</v>
      </c>
      <c r="P77" s="226">
        <v>0</v>
      </c>
      <c r="Q77" s="226">
        <f>ROUND(E77*P77,2)</f>
        <v>0</v>
      </c>
      <c r="R77" s="226"/>
      <c r="S77" s="226" t="s">
        <v>144</v>
      </c>
      <c r="T77" s="226" t="s">
        <v>125</v>
      </c>
      <c r="U77" s="226">
        <v>0</v>
      </c>
      <c r="V77" s="226">
        <f>ROUND(E77*U77,2)</f>
        <v>0</v>
      </c>
      <c r="W77" s="22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208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5">
      <c r="A78" s="224"/>
      <c r="B78" s="225"/>
      <c r="C78" s="252" t="s">
        <v>244</v>
      </c>
      <c r="D78" s="247"/>
      <c r="E78" s="247"/>
      <c r="F78" s="247"/>
      <c r="G78" s="247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129</v>
      </c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5">
      <c r="A79" s="235">
        <v>53</v>
      </c>
      <c r="B79" s="236" t="s">
        <v>247</v>
      </c>
      <c r="C79" s="251" t="s">
        <v>248</v>
      </c>
      <c r="D79" s="237" t="s">
        <v>177</v>
      </c>
      <c r="E79" s="238">
        <v>4</v>
      </c>
      <c r="F79" s="239"/>
      <c r="G79" s="240">
        <f>ROUND(E79*F79,2)</f>
        <v>0</v>
      </c>
      <c r="H79" s="227"/>
      <c r="I79" s="226">
        <f>ROUND(E79*H79,2)</f>
        <v>0</v>
      </c>
      <c r="J79" s="227"/>
      <c r="K79" s="226">
        <f>ROUND(E79*J79,2)</f>
        <v>0</v>
      </c>
      <c r="L79" s="226">
        <v>15</v>
      </c>
      <c r="M79" s="226">
        <f>G79*(1+L79/100)</f>
        <v>0</v>
      </c>
      <c r="N79" s="226">
        <v>0</v>
      </c>
      <c r="O79" s="226">
        <f>ROUND(E79*N79,2)</f>
        <v>0</v>
      </c>
      <c r="P79" s="226">
        <v>0</v>
      </c>
      <c r="Q79" s="226">
        <f>ROUND(E79*P79,2)</f>
        <v>0</v>
      </c>
      <c r="R79" s="226"/>
      <c r="S79" s="226" t="s">
        <v>144</v>
      </c>
      <c r="T79" s="226" t="s">
        <v>125</v>
      </c>
      <c r="U79" s="226">
        <v>0</v>
      </c>
      <c r="V79" s="226">
        <f>ROUND(E79*U79,2)</f>
        <v>0</v>
      </c>
      <c r="W79" s="22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208</v>
      </c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5">
      <c r="A80" s="224"/>
      <c r="B80" s="225"/>
      <c r="C80" s="252" t="s">
        <v>244</v>
      </c>
      <c r="D80" s="247"/>
      <c r="E80" s="247"/>
      <c r="F80" s="247"/>
      <c r="G80" s="247"/>
      <c r="H80" s="226"/>
      <c r="I80" s="226"/>
      <c r="J80" s="226"/>
      <c r="K80" s="226"/>
      <c r="L80" s="226"/>
      <c r="M80" s="226"/>
      <c r="N80" s="226"/>
      <c r="O80" s="226"/>
      <c r="P80" s="226"/>
      <c r="Q80" s="226"/>
      <c r="R80" s="226"/>
      <c r="S80" s="226"/>
      <c r="T80" s="226"/>
      <c r="U80" s="226"/>
      <c r="V80" s="226"/>
      <c r="W80" s="22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129</v>
      </c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ht="20" outlineLevel="1" x14ac:dyDescent="0.25">
      <c r="A81" s="235">
        <v>54</v>
      </c>
      <c r="B81" s="236" t="s">
        <v>249</v>
      </c>
      <c r="C81" s="251" t="s">
        <v>250</v>
      </c>
      <c r="D81" s="237" t="s">
        <v>177</v>
      </c>
      <c r="E81" s="238">
        <v>1</v>
      </c>
      <c r="F81" s="239"/>
      <c r="G81" s="240">
        <f>ROUND(E81*F81,2)</f>
        <v>0</v>
      </c>
      <c r="H81" s="227"/>
      <c r="I81" s="226">
        <f>ROUND(E81*H81,2)</f>
        <v>0</v>
      </c>
      <c r="J81" s="227"/>
      <c r="K81" s="226">
        <f>ROUND(E81*J81,2)</f>
        <v>0</v>
      </c>
      <c r="L81" s="226">
        <v>15</v>
      </c>
      <c r="M81" s="226">
        <f>G81*(1+L81/100)</f>
        <v>0</v>
      </c>
      <c r="N81" s="226">
        <v>0</v>
      </c>
      <c r="O81" s="226">
        <f>ROUND(E81*N81,2)</f>
        <v>0</v>
      </c>
      <c r="P81" s="226">
        <v>0</v>
      </c>
      <c r="Q81" s="226">
        <f>ROUND(E81*P81,2)</f>
        <v>0</v>
      </c>
      <c r="R81" s="226"/>
      <c r="S81" s="226" t="s">
        <v>144</v>
      </c>
      <c r="T81" s="226" t="s">
        <v>125</v>
      </c>
      <c r="U81" s="226">
        <v>0</v>
      </c>
      <c r="V81" s="226">
        <f>ROUND(E81*U81,2)</f>
        <v>0</v>
      </c>
      <c r="W81" s="22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208</v>
      </c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5">
      <c r="A82" s="224"/>
      <c r="B82" s="225"/>
      <c r="C82" s="252" t="s">
        <v>251</v>
      </c>
      <c r="D82" s="247"/>
      <c r="E82" s="247"/>
      <c r="F82" s="247"/>
      <c r="G82" s="247"/>
      <c r="H82" s="226"/>
      <c r="I82" s="226"/>
      <c r="J82" s="226"/>
      <c r="K82" s="226"/>
      <c r="L82" s="226"/>
      <c r="M82" s="226"/>
      <c r="N82" s="226"/>
      <c r="O82" s="226"/>
      <c r="P82" s="226"/>
      <c r="Q82" s="226"/>
      <c r="R82" s="226"/>
      <c r="S82" s="226"/>
      <c r="T82" s="226"/>
      <c r="U82" s="226"/>
      <c r="V82" s="226"/>
      <c r="W82" s="22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129</v>
      </c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5">
      <c r="A83" s="241">
        <v>55</v>
      </c>
      <c r="B83" s="242" t="s">
        <v>252</v>
      </c>
      <c r="C83" s="250" t="s">
        <v>253</v>
      </c>
      <c r="D83" s="243" t="s">
        <v>196</v>
      </c>
      <c r="E83" s="244">
        <v>1</v>
      </c>
      <c r="F83" s="245"/>
      <c r="G83" s="246">
        <f>ROUND(E83*F83,2)</f>
        <v>0</v>
      </c>
      <c r="H83" s="227"/>
      <c r="I83" s="226">
        <f>ROUND(E83*H83,2)</f>
        <v>0</v>
      </c>
      <c r="J83" s="227"/>
      <c r="K83" s="226">
        <f>ROUND(E83*J83,2)</f>
        <v>0</v>
      </c>
      <c r="L83" s="226">
        <v>15</v>
      </c>
      <c r="M83" s="226">
        <f>G83*(1+L83/100)</f>
        <v>0</v>
      </c>
      <c r="N83" s="226">
        <v>0</v>
      </c>
      <c r="O83" s="226">
        <f>ROUND(E83*N83,2)</f>
        <v>0</v>
      </c>
      <c r="P83" s="226">
        <v>0</v>
      </c>
      <c r="Q83" s="226">
        <f>ROUND(E83*P83,2)</f>
        <v>0</v>
      </c>
      <c r="R83" s="226"/>
      <c r="S83" s="226" t="s">
        <v>144</v>
      </c>
      <c r="T83" s="226" t="s">
        <v>125</v>
      </c>
      <c r="U83" s="226">
        <v>0</v>
      </c>
      <c r="V83" s="226">
        <f>ROUND(E83*U83,2)</f>
        <v>0</v>
      </c>
      <c r="W83" s="22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171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5">
      <c r="A84" s="241">
        <v>56</v>
      </c>
      <c r="B84" s="242" t="s">
        <v>254</v>
      </c>
      <c r="C84" s="250" t="s">
        <v>255</v>
      </c>
      <c r="D84" s="243" t="s">
        <v>180</v>
      </c>
      <c r="E84" s="244">
        <v>1</v>
      </c>
      <c r="F84" s="245"/>
      <c r="G84" s="246">
        <f>ROUND(E84*F84,2)</f>
        <v>0</v>
      </c>
      <c r="H84" s="227"/>
      <c r="I84" s="226">
        <f>ROUND(E84*H84,2)</f>
        <v>0</v>
      </c>
      <c r="J84" s="227"/>
      <c r="K84" s="226">
        <f>ROUND(E84*J84,2)</f>
        <v>0</v>
      </c>
      <c r="L84" s="226">
        <v>0</v>
      </c>
      <c r="M84" s="226">
        <f>G84*(1+L84/100)</f>
        <v>0</v>
      </c>
      <c r="N84" s="226">
        <v>0</v>
      </c>
      <c r="O84" s="226">
        <f>ROUND(E84*N84,2)</f>
        <v>0</v>
      </c>
      <c r="P84" s="226">
        <v>0</v>
      </c>
      <c r="Q84" s="226">
        <f>ROUND(E84*P84,2)</f>
        <v>0</v>
      </c>
      <c r="R84" s="226"/>
      <c r="S84" s="226" t="s">
        <v>144</v>
      </c>
      <c r="T84" s="226" t="s">
        <v>256</v>
      </c>
      <c r="U84" s="226">
        <v>0</v>
      </c>
      <c r="V84" s="226">
        <f>ROUND(E84*U84,2)</f>
        <v>0</v>
      </c>
      <c r="W84" s="22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200</v>
      </c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5">
      <c r="A85" s="241">
        <v>57</v>
      </c>
      <c r="B85" s="242" t="s">
        <v>232</v>
      </c>
      <c r="C85" s="250" t="s">
        <v>257</v>
      </c>
      <c r="D85" s="243" t="s">
        <v>180</v>
      </c>
      <c r="E85" s="244">
        <v>2</v>
      </c>
      <c r="F85" s="245"/>
      <c r="G85" s="246">
        <f>ROUND(E85*F85,2)</f>
        <v>0</v>
      </c>
      <c r="H85" s="227"/>
      <c r="I85" s="226">
        <f>ROUND(E85*H85,2)</f>
        <v>0</v>
      </c>
      <c r="J85" s="227"/>
      <c r="K85" s="226">
        <f>ROUND(E85*J85,2)</f>
        <v>0</v>
      </c>
      <c r="L85" s="226">
        <v>0</v>
      </c>
      <c r="M85" s="226">
        <f>G85*(1+L85/100)</f>
        <v>0</v>
      </c>
      <c r="N85" s="226">
        <v>0</v>
      </c>
      <c r="O85" s="226">
        <f>ROUND(E85*N85,2)</f>
        <v>0</v>
      </c>
      <c r="P85" s="226">
        <v>0</v>
      </c>
      <c r="Q85" s="226">
        <f>ROUND(E85*P85,2)</f>
        <v>0</v>
      </c>
      <c r="R85" s="226"/>
      <c r="S85" s="226" t="s">
        <v>144</v>
      </c>
      <c r="T85" s="226" t="s">
        <v>256</v>
      </c>
      <c r="U85" s="226">
        <v>0</v>
      </c>
      <c r="V85" s="226">
        <f>ROUND(E85*U85,2)</f>
        <v>0</v>
      </c>
      <c r="W85" s="22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200</v>
      </c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ht="20" outlineLevel="1" x14ac:dyDescent="0.25">
      <c r="A86" s="241">
        <v>58</v>
      </c>
      <c r="B86" s="242" t="s">
        <v>234</v>
      </c>
      <c r="C86" s="250" t="s">
        <v>258</v>
      </c>
      <c r="D86" s="243" t="s">
        <v>180</v>
      </c>
      <c r="E86" s="244">
        <v>1</v>
      </c>
      <c r="F86" s="245"/>
      <c r="G86" s="246">
        <f>ROUND(E86*F86,2)</f>
        <v>0</v>
      </c>
      <c r="H86" s="227"/>
      <c r="I86" s="226">
        <f>ROUND(E86*H86,2)</f>
        <v>0</v>
      </c>
      <c r="J86" s="227"/>
      <c r="K86" s="226">
        <f>ROUND(E86*J86,2)</f>
        <v>0</v>
      </c>
      <c r="L86" s="226">
        <v>0</v>
      </c>
      <c r="M86" s="226">
        <f>G86*(1+L86/100)</f>
        <v>0</v>
      </c>
      <c r="N86" s="226">
        <v>0</v>
      </c>
      <c r="O86" s="226">
        <f>ROUND(E86*N86,2)</f>
        <v>0</v>
      </c>
      <c r="P86" s="226">
        <v>0</v>
      </c>
      <c r="Q86" s="226">
        <f>ROUND(E86*P86,2)</f>
        <v>0</v>
      </c>
      <c r="R86" s="226"/>
      <c r="S86" s="226" t="s">
        <v>144</v>
      </c>
      <c r="T86" s="226" t="s">
        <v>256</v>
      </c>
      <c r="U86" s="226">
        <v>0</v>
      </c>
      <c r="V86" s="226">
        <f>ROUND(E86*U86,2)</f>
        <v>0</v>
      </c>
      <c r="W86" s="22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200</v>
      </c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5">
      <c r="A87" s="241">
        <v>59</v>
      </c>
      <c r="B87" s="242" t="s">
        <v>236</v>
      </c>
      <c r="C87" s="250" t="s">
        <v>259</v>
      </c>
      <c r="D87" s="243" t="s">
        <v>180</v>
      </c>
      <c r="E87" s="244">
        <v>1</v>
      </c>
      <c r="F87" s="245"/>
      <c r="G87" s="246">
        <f>ROUND(E87*F87,2)</f>
        <v>0</v>
      </c>
      <c r="H87" s="227"/>
      <c r="I87" s="226">
        <f>ROUND(E87*H87,2)</f>
        <v>0</v>
      </c>
      <c r="J87" s="227"/>
      <c r="K87" s="226">
        <f>ROUND(E87*J87,2)</f>
        <v>0</v>
      </c>
      <c r="L87" s="226">
        <v>0</v>
      </c>
      <c r="M87" s="226">
        <f>G87*(1+L87/100)</f>
        <v>0</v>
      </c>
      <c r="N87" s="226">
        <v>0</v>
      </c>
      <c r="O87" s="226">
        <f>ROUND(E87*N87,2)</f>
        <v>0</v>
      </c>
      <c r="P87" s="226">
        <v>0</v>
      </c>
      <c r="Q87" s="226">
        <f>ROUND(E87*P87,2)</f>
        <v>0</v>
      </c>
      <c r="R87" s="226"/>
      <c r="S87" s="226" t="s">
        <v>144</v>
      </c>
      <c r="T87" s="226" t="s">
        <v>256</v>
      </c>
      <c r="U87" s="226">
        <v>0</v>
      </c>
      <c r="V87" s="226">
        <f>ROUND(E87*U87,2)</f>
        <v>0</v>
      </c>
      <c r="W87" s="22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200</v>
      </c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5">
      <c r="A88" s="241">
        <v>60</v>
      </c>
      <c r="B88" s="242" t="s">
        <v>238</v>
      </c>
      <c r="C88" s="250" t="s">
        <v>260</v>
      </c>
      <c r="D88" s="243" t="s">
        <v>180</v>
      </c>
      <c r="E88" s="244">
        <v>1</v>
      </c>
      <c r="F88" s="245"/>
      <c r="G88" s="246">
        <f>ROUND(E88*F88,2)</f>
        <v>0</v>
      </c>
      <c r="H88" s="227"/>
      <c r="I88" s="226">
        <f>ROUND(E88*H88,2)</f>
        <v>0</v>
      </c>
      <c r="J88" s="227"/>
      <c r="K88" s="226">
        <f>ROUND(E88*J88,2)</f>
        <v>0</v>
      </c>
      <c r="L88" s="226">
        <v>0</v>
      </c>
      <c r="M88" s="226">
        <f>G88*(1+L88/100)</f>
        <v>0</v>
      </c>
      <c r="N88" s="226">
        <v>0</v>
      </c>
      <c r="O88" s="226">
        <f>ROUND(E88*N88,2)</f>
        <v>0</v>
      </c>
      <c r="P88" s="226">
        <v>0</v>
      </c>
      <c r="Q88" s="226">
        <f>ROUND(E88*P88,2)</f>
        <v>0</v>
      </c>
      <c r="R88" s="226"/>
      <c r="S88" s="226" t="s">
        <v>144</v>
      </c>
      <c r="T88" s="226" t="s">
        <v>256</v>
      </c>
      <c r="U88" s="226">
        <v>0</v>
      </c>
      <c r="V88" s="226">
        <f>ROUND(E88*U88,2)</f>
        <v>0</v>
      </c>
      <c r="W88" s="22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200</v>
      </c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ht="20" outlineLevel="1" x14ac:dyDescent="0.25">
      <c r="A89" s="241">
        <v>61</v>
      </c>
      <c r="B89" s="242" t="s">
        <v>240</v>
      </c>
      <c r="C89" s="250" t="s">
        <v>261</v>
      </c>
      <c r="D89" s="243" t="s">
        <v>180</v>
      </c>
      <c r="E89" s="244">
        <v>1</v>
      </c>
      <c r="F89" s="245"/>
      <c r="G89" s="246">
        <f>ROUND(E89*F89,2)</f>
        <v>0</v>
      </c>
      <c r="H89" s="227"/>
      <c r="I89" s="226">
        <f>ROUND(E89*H89,2)</f>
        <v>0</v>
      </c>
      <c r="J89" s="227"/>
      <c r="K89" s="226">
        <f>ROUND(E89*J89,2)</f>
        <v>0</v>
      </c>
      <c r="L89" s="226">
        <v>0</v>
      </c>
      <c r="M89" s="226">
        <f>G89*(1+L89/100)</f>
        <v>0</v>
      </c>
      <c r="N89" s="226">
        <v>0</v>
      </c>
      <c r="O89" s="226">
        <f>ROUND(E89*N89,2)</f>
        <v>0</v>
      </c>
      <c r="P89" s="226">
        <v>0</v>
      </c>
      <c r="Q89" s="226">
        <f>ROUND(E89*P89,2)</f>
        <v>0</v>
      </c>
      <c r="R89" s="226"/>
      <c r="S89" s="226" t="s">
        <v>144</v>
      </c>
      <c r="T89" s="226" t="s">
        <v>256</v>
      </c>
      <c r="U89" s="226">
        <v>0</v>
      </c>
      <c r="V89" s="226">
        <f>ROUND(E89*U89,2)</f>
        <v>0</v>
      </c>
      <c r="W89" s="22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200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5">
      <c r="A90" s="241">
        <v>62</v>
      </c>
      <c r="B90" s="242" t="s">
        <v>262</v>
      </c>
      <c r="C90" s="250" t="s">
        <v>263</v>
      </c>
      <c r="D90" s="243" t="s">
        <v>180</v>
      </c>
      <c r="E90" s="244">
        <v>1</v>
      </c>
      <c r="F90" s="245"/>
      <c r="G90" s="246">
        <f>ROUND(E90*F90,2)</f>
        <v>0</v>
      </c>
      <c r="H90" s="227"/>
      <c r="I90" s="226">
        <f>ROUND(E90*H90,2)</f>
        <v>0</v>
      </c>
      <c r="J90" s="227"/>
      <c r="K90" s="226">
        <f>ROUND(E90*J90,2)</f>
        <v>0</v>
      </c>
      <c r="L90" s="226">
        <v>0</v>
      </c>
      <c r="M90" s="226">
        <f>G90*(1+L90/100)</f>
        <v>0</v>
      </c>
      <c r="N90" s="226">
        <v>0</v>
      </c>
      <c r="O90" s="226">
        <f>ROUND(E90*N90,2)</f>
        <v>0</v>
      </c>
      <c r="P90" s="226">
        <v>0</v>
      </c>
      <c r="Q90" s="226">
        <f>ROUND(E90*P90,2)</f>
        <v>0</v>
      </c>
      <c r="R90" s="226"/>
      <c r="S90" s="226" t="s">
        <v>144</v>
      </c>
      <c r="T90" s="226" t="s">
        <v>256</v>
      </c>
      <c r="U90" s="226">
        <v>0</v>
      </c>
      <c r="V90" s="226">
        <f>ROUND(E90*U90,2)</f>
        <v>0</v>
      </c>
      <c r="W90" s="22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200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ht="20" outlineLevel="1" x14ac:dyDescent="0.25">
      <c r="A91" s="241">
        <v>63</v>
      </c>
      <c r="B91" s="242" t="s">
        <v>242</v>
      </c>
      <c r="C91" s="250" t="s">
        <v>264</v>
      </c>
      <c r="D91" s="243" t="s">
        <v>180</v>
      </c>
      <c r="E91" s="244">
        <v>1</v>
      </c>
      <c r="F91" s="245"/>
      <c r="G91" s="246">
        <f>ROUND(E91*F91,2)</f>
        <v>0</v>
      </c>
      <c r="H91" s="227"/>
      <c r="I91" s="226">
        <f>ROUND(E91*H91,2)</f>
        <v>0</v>
      </c>
      <c r="J91" s="227"/>
      <c r="K91" s="226">
        <f>ROUND(E91*J91,2)</f>
        <v>0</v>
      </c>
      <c r="L91" s="226">
        <v>0</v>
      </c>
      <c r="M91" s="226">
        <f>G91*(1+L91/100)</f>
        <v>0</v>
      </c>
      <c r="N91" s="226">
        <v>0</v>
      </c>
      <c r="O91" s="226">
        <f>ROUND(E91*N91,2)</f>
        <v>0</v>
      </c>
      <c r="P91" s="226">
        <v>0</v>
      </c>
      <c r="Q91" s="226">
        <f>ROUND(E91*P91,2)</f>
        <v>0</v>
      </c>
      <c r="R91" s="226"/>
      <c r="S91" s="226" t="s">
        <v>144</v>
      </c>
      <c r="T91" s="226" t="s">
        <v>256</v>
      </c>
      <c r="U91" s="226">
        <v>0</v>
      </c>
      <c r="V91" s="226">
        <f>ROUND(E91*U91,2)</f>
        <v>0</v>
      </c>
      <c r="W91" s="22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200</v>
      </c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 x14ac:dyDescent="0.25">
      <c r="A92" s="241">
        <v>64</v>
      </c>
      <c r="B92" s="242" t="s">
        <v>265</v>
      </c>
      <c r="C92" s="250" t="s">
        <v>266</v>
      </c>
      <c r="D92" s="243" t="s">
        <v>160</v>
      </c>
      <c r="E92" s="244">
        <v>0</v>
      </c>
      <c r="F92" s="245"/>
      <c r="G92" s="246">
        <f>ROUND(E92*F92,2)</f>
        <v>0</v>
      </c>
      <c r="H92" s="227"/>
      <c r="I92" s="226">
        <f>ROUND(E92*H92,2)</f>
        <v>0</v>
      </c>
      <c r="J92" s="227"/>
      <c r="K92" s="226">
        <f>ROUND(E92*J92,2)</f>
        <v>0</v>
      </c>
      <c r="L92" s="226">
        <v>15</v>
      </c>
      <c r="M92" s="226">
        <f>G92*(1+L92/100)</f>
        <v>0</v>
      </c>
      <c r="N92" s="226">
        <v>0</v>
      </c>
      <c r="O92" s="226">
        <f>ROUND(E92*N92,2)</f>
        <v>0</v>
      </c>
      <c r="P92" s="226">
        <v>0</v>
      </c>
      <c r="Q92" s="226">
        <f>ROUND(E92*P92,2)</f>
        <v>0</v>
      </c>
      <c r="R92" s="226"/>
      <c r="S92" s="226" t="s">
        <v>124</v>
      </c>
      <c r="T92" s="226" t="s">
        <v>125</v>
      </c>
      <c r="U92" s="226">
        <v>10.582000000000001</v>
      </c>
      <c r="V92" s="226">
        <f>ROUND(E92*U92,2)</f>
        <v>0</v>
      </c>
      <c r="W92" s="226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203</v>
      </c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ht="13" x14ac:dyDescent="0.25">
      <c r="A93" s="229" t="s">
        <v>119</v>
      </c>
      <c r="B93" s="230" t="s">
        <v>74</v>
      </c>
      <c r="C93" s="249" t="s">
        <v>75</v>
      </c>
      <c r="D93" s="231"/>
      <c r="E93" s="232"/>
      <c r="F93" s="233"/>
      <c r="G93" s="234">
        <f>SUMIF(AG94:AG111,"&lt;&gt;NOR",G94:G111)</f>
        <v>0</v>
      </c>
      <c r="H93" s="228"/>
      <c r="I93" s="228">
        <f>SUM(I94:I111)</f>
        <v>0</v>
      </c>
      <c r="J93" s="228"/>
      <c r="K93" s="228">
        <f>SUM(K94:K111)</f>
        <v>0</v>
      </c>
      <c r="L93" s="228"/>
      <c r="M93" s="228">
        <f>SUM(M94:M111)</f>
        <v>0</v>
      </c>
      <c r="N93" s="228"/>
      <c r="O93" s="228">
        <f>SUM(O94:O111)</f>
        <v>0.05</v>
      </c>
      <c r="P93" s="228"/>
      <c r="Q93" s="228">
        <f>SUM(Q94:Q111)</f>
        <v>0</v>
      </c>
      <c r="R93" s="228"/>
      <c r="S93" s="228"/>
      <c r="T93" s="228"/>
      <c r="U93" s="228"/>
      <c r="V93" s="228">
        <f>SUM(V94:V111)</f>
        <v>25.18</v>
      </c>
      <c r="W93" s="228"/>
      <c r="AG93" t="s">
        <v>120</v>
      </c>
    </row>
    <row r="94" spans="1:60" outlineLevel="1" x14ac:dyDescent="0.25">
      <c r="A94" s="235">
        <v>65</v>
      </c>
      <c r="B94" s="236" t="s">
        <v>267</v>
      </c>
      <c r="C94" s="251" t="s">
        <v>268</v>
      </c>
      <c r="D94" s="237" t="s">
        <v>147</v>
      </c>
      <c r="E94" s="238">
        <v>28</v>
      </c>
      <c r="F94" s="239"/>
      <c r="G94" s="240">
        <f>ROUND(E94*F94,2)</f>
        <v>0</v>
      </c>
      <c r="H94" s="227"/>
      <c r="I94" s="226">
        <f>ROUND(E94*H94,2)</f>
        <v>0</v>
      </c>
      <c r="J94" s="227"/>
      <c r="K94" s="226">
        <f>ROUND(E94*J94,2)</f>
        <v>0</v>
      </c>
      <c r="L94" s="226">
        <v>15</v>
      </c>
      <c r="M94" s="226">
        <f>G94*(1+L94/100)</f>
        <v>0</v>
      </c>
      <c r="N94" s="226">
        <v>2.0000000000000002E-5</v>
      </c>
      <c r="O94" s="226">
        <f>ROUND(E94*N94,2)</f>
        <v>0</v>
      </c>
      <c r="P94" s="226">
        <v>0</v>
      </c>
      <c r="Q94" s="226">
        <f>ROUND(E94*P94,2)</f>
        <v>0</v>
      </c>
      <c r="R94" s="226"/>
      <c r="S94" s="226" t="s">
        <v>124</v>
      </c>
      <c r="T94" s="226" t="s">
        <v>125</v>
      </c>
      <c r="U94" s="226">
        <v>0.13500000000000001</v>
      </c>
      <c r="V94" s="226">
        <f>ROUND(E94*U94,2)</f>
        <v>3.78</v>
      </c>
      <c r="W94" s="22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171</v>
      </c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 x14ac:dyDescent="0.25">
      <c r="A95" s="224"/>
      <c r="B95" s="225"/>
      <c r="C95" s="252" t="s">
        <v>269</v>
      </c>
      <c r="D95" s="247"/>
      <c r="E95" s="247"/>
      <c r="F95" s="247"/>
      <c r="G95" s="247"/>
      <c r="H95" s="226"/>
      <c r="I95" s="226"/>
      <c r="J95" s="226"/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129</v>
      </c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5">
      <c r="A96" s="235">
        <v>66</v>
      </c>
      <c r="B96" s="236" t="s">
        <v>267</v>
      </c>
      <c r="C96" s="251" t="s">
        <v>270</v>
      </c>
      <c r="D96" s="237" t="s">
        <v>147</v>
      </c>
      <c r="E96" s="238">
        <v>23</v>
      </c>
      <c r="F96" s="239"/>
      <c r="G96" s="240">
        <f>ROUND(E96*F96,2)</f>
        <v>0</v>
      </c>
      <c r="H96" s="227"/>
      <c r="I96" s="226">
        <f>ROUND(E96*H96,2)</f>
        <v>0</v>
      </c>
      <c r="J96" s="227"/>
      <c r="K96" s="226">
        <f>ROUND(E96*J96,2)</f>
        <v>0</v>
      </c>
      <c r="L96" s="226">
        <v>15</v>
      </c>
      <c r="M96" s="226">
        <f>G96*(1+L96/100)</f>
        <v>0</v>
      </c>
      <c r="N96" s="226">
        <v>3.0000000000000001E-5</v>
      </c>
      <c r="O96" s="226">
        <f>ROUND(E96*N96,2)</f>
        <v>0</v>
      </c>
      <c r="P96" s="226">
        <v>0</v>
      </c>
      <c r="Q96" s="226">
        <f>ROUND(E96*P96,2)</f>
        <v>0</v>
      </c>
      <c r="R96" s="226"/>
      <c r="S96" s="226" t="s">
        <v>124</v>
      </c>
      <c r="T96" s="226" t="s">
        <v>125</v>
      </c>
      <c r="U96" s="226">
        <v>0.13500000000000001</v>
      </c>
      <c r="V96" s="226">
        <f>ROUND(E96*U96,2)</f>
        <v>3.11</v>
      </c>
      <c r="W96" s="22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171</v>
      </c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5">
      <c r="A97" s="224"/>
      <c r="B97" s="225"/>
      <c r="C97" s="252" t="s">
        <v>269</v>
      </c>
      <c r="D97" s="247"/>
      <c r="E97" s="247"/>
      <c r="F97" s="247"/>
      <c r="G97" s="247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129</v>
      </c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5">
      <c r="A98" s="241">
        <v>67</v>
      </c>
      <c r="B98" s="242" t="s">
        <v>271</v>
      </c>
      <c r="C98" s="250" t="s">
        <v>272</v>
      </c>
      <c r="D98" s="243" t="s">
        <v>273</v>
      </c>
      <c r="E98" s="244">
        <v>15</v>
      </c>
      <c r="F98" s="245"/>
      <c r="G98" s="246">
        <f>ROUND(E98*F98,2)</f>
        <v>0</v>
      </c>
      <c r="H98" s="227"/>
      <c r="I98" s="226">
        <f>ROUND(E98*H98,2)</f>
        <v>0</v>
      </c>
      <c r="J98" s="227"/>
      <c r="K98" s="226">
        <f>ROUND(E98*J98,2)</f>
        <v>0</v>
      </c>
      <c r="L98" s="226">
        <v>15</v>
      </c>
      <c r="M98" s="226">
        <f>G98*(1+L98/100)</f>
        <v>0</v>
      </c>
      <c r="N98" s="226">
        <v>0</v>
      </c>
      <c r="O98" s="226">
        <f>ROUND(E98*N98,2)</f>
        <v>0</v>
      </c>
      <c r="P98" s="226">
        <v>0</v>
      </c>
      <c r="Q98" s="226">
        <f>ROUND(E98*P98,2)</f>
        <v>0</v>
      </c>
      <c r="R98" s="226"/>
      <c r="S98" s="226" t="s">
        <v>144</v>
      </c>
      <c r="T98" s="226" t="s">
        <v>125</v>
      </c>
      <c r="U98" s="226">
        <v>0</v>
      </c>
      <c r="V98" s="226">
        <f>ROUND(E98*U98,2)</f>
        <v>0</v>
      </c>
      <c r="W98" s="22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171</v>
      </c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ht="20" outlineLevel="1" x14ac:dyDescent="0.25">
      <c r="A99" s="235">
        <v>68</v>
      </c>
      <c r="B99" s="236" t="s">
        <v>274</v>
      </c>
      <c r="C99" s="251" t="s">
        <v>275</v>
      </c>
      <c r="D99" s="237" t="s">
        <v>147</v>
      </c>
      <c r="E99" s="238">
        <v>26</v>
      </c>
      <c r="F99" s="239"/>
      <c r="G99" s="240">
        <f>ROUND(E99*F99,2)</f>
        <v>0</v>
      </c>
      <c r="H99" s="227"/>
      <c r="I99" s="226">
        <f>ROUND(E99*H99,2)</f>
        <v>0</v>
      </c>
      <c r="J99" s="227"/>
      <c r="K99" s="226">
        <f>ROUND(E99*J99,2)</f>
        <v>0</v>
      </c>
      <c r="L99" s="226">
        <v>15</v>
      </c>
      <c r="M99" s="226">
        <f>G99*(1+L99/100)</f>
        <v>0</v>
      </c>
      <c r="N99" s="226">
        <v>7.6000000000000004E-4</v>
      </c>
      <c r="O99" s="226">
        <f>ROUND(E99*N99,2)</f>
        <v>0.02</v>
      </c>
      <c r="P99" s="226">
        <v>0</v>
      </c>
      <c r="Q99" s="226">
        <f>ROUND(E99*P99,2)</f>
        <v>0</v>
      </c>
      <c r="R99" s="226"/>
      <c r="S99" s="226" t="s">
        <v>124</v>
      </c>
      <c r="T99" s="226" t="s">
        <v>125</v>
      </c>
      <c r="U99" s="226">
        <v>0.29737999999999998</v>
      </c>
      <c r="V99" s="226">
        <f>ROUND(E99*U99,2)</f>
        <v>7.73</v>
      </c>
      <c r="W99" s="22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171</v>
      </c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5">
      <c r="A100" s="224"/>
      <c r="B100" s="225"/>
      <c r="C100" s="252" t="s">
        <v>276</v>
      </c>
      <c r="D100" s="247"/>
      <c r="E100" s="247"/>
      <c r="F100" s="247"/>
      <c r="G100" s="247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129</v>
      </c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ht="20" outlineLevel="1" x14ac:dyDescent="0.25">
      <c r="A101" s="235">
        <v>69</v>
      </c>
      <c r="B101" s="236" t="s">
        <v>277</v>
      </c>
      <c r="C101" s="251" t="s">
        <v>278</v>
      </c>
      <c r="D101" s="237" t="s">
        <v>147</v>
      </c>
      <c r="E101" s="238">
        <v>25</v>
      </c>
      <c r="F101" s="239"/>
      <c r="G101" s="240">
        <f>ROUND(E101*F101,2)</f>
        <v>0</v>
      </c>
      <c r="H101" s="227"/>
      <c r="I101" s="226">
        <f>ROUND(E101*H101,2)</f>
        <v>0</v>
      </c>
      <c r="J101" s="227"/>
      <c r="K101" s="226">
        <f>ROUND(E101*J101,2)</f>
        <v>0</v>
      </c>
      <c r="L101" s="226">
        <v>15</v>
      </c>
      <c r="M101" s="226">
        <f>G101*(1+L101/100)</f>
        <v>0</v>
      </c>
      <c r="N101" s="226">
        <v>8.8000000000000003E-4</v>
      </c>
      <c r="O101" s="226">
        <f>ROUND(E101*N101,2)</f>
        <v>0.02</v>
      </c>
      <c r="P101" s="226">
        <v>0</v>
      </c>
      <c r="Q101" s="226">
        <f>ROUND(E101*P101,2)</f>
        <v>0</v>
      </c>
      <c r="R101" s="226"/>
      <c r="S101" s="226" t="s">
        <v>124</v>
      </c>
      <c r="T101" s="226" t="s">
        <v>125</v>
      </c>
      <c r="U101" s="226">
        <v>0.30737999999999999</v>
      </c>
      <c r="V101" s="226">
        <f>ROUND(E101*U101,2)</f>
        <v>7.68</v>
      </c>
      <c r="W101" s="22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171</v>
      </c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5">
      <c r="A102" s="224"/>
      <c r="B102" s="225"/>
      <c r="C102" s="252" t="s">
        <v>276</v>
      </c>
      <c r="D102" s="247"/>
      <c r="E102" s="247"/>
      <c r="F102" s="247"/>
      <c r="G102" s="247"/>
      <c r="H102" s="226"/>
      <c r="I102" s="226"/>
      <c r="J102" s="226"/>
      <c r="K102" s="226"/>
      <c r="L102" s="226"/>
      <c r="M102" s="226"/>
      <c r="N102" s="226"/>
      <c r="O102" s="226"/>
      <c r="P102" s="226"/>
      <c r="Q102" s="226"/>
      <c r="R102" s="226"/>
      <c r="S102" s="226"/>
      <c r="T102" s="226"/>
      <c r="U102" s="226"/>
      <c r="V102" s="226"/>
      <c r="W102" s="22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129</v>
      </c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5">
      <c r="A103" s="241">
        <v>70</v>
      </c>
      <c r="B103" s="242" t="s">
        <v>279</v>
      </c>
      <c r="C103" s="250" t="s">
        <v>280</v>
      </c>
      <c r="D103" s="243" t="s">
        <v>147</v>
      </c>
      <c r="E103" s="244">
        <v>65</v>
      </c>
      <c r="F103" s="245"/>
      <c r="G103" s="246">
        <f>ROUND(E103*F103,2)</f>
        <v>0</v>
      </c>
      <c r="H103" s="227"/>
      <c r="I103" s="226">
        <f>ROUND(E103*H103,2)</f>
        <v>0</v>
      </c>
      <c r="J103" s="227"/>
      <c r="K103" s="226">
        <f>ROUND(E103*J103,2)</f>
        <v>0</v>
      </c>
      <c r="L103" s="226">
        <v>15</v>
      </c>
      <c r="M103" s="226">
        <f>G103*(1+L103/100)</f>
        <v>0</v>
      </c>
      <c r="N103" s="226">
        <v>0</v>
      </c>
      <c r="O103" s="226">
        <f>ROUND(E103*N103,2)</f>
        <v>0</v>
      </c>
      <c r="P103" s="226">
        <v>0</v>
      </c>
      <c r="Q103" s="226">
        <f>ROUND(E103*P103,2)</f>
        <v>0</v>
      </c>
      <c r="R103" s="226"/>
      <c r="S103" s="226" t="s">
        <v>124</v>
      </c>
      <c r="T103" s="226" t="s">
        <v>125</v>
      </c>
      <c r="U103" s="226">
        <v>4.1000000000000002E-2</v>
      </c>
      <c r="V103" s="226">
        <f>ROUND(E103*U103,2)</f>
        <v>2.67</v>
      </c>
      <c r="W103" s="22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171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ht="20" outlineLevel="1" x14ac:dyDescent="0.25">
      <c r="A104" s="241">
        <v>71</v>
      </c>
      <c r="B104" s="242" t="s">
        <v>281</v>
      </c>
      <c r="C104" s="250" t="s">
        <v>282</v>
      </c>
      <c r="D104" s="243" t="s">
        <v>196</v>
      </c>
      <c r="E104" s="244">
        <v>1</v>
      </c>
      <c r="F104" s="245"/>
      <c r="G104" s="246">
        <f>ROUND(E104*F104,2)</f>
        <v>0</v>
      </c>
      <c r="H104" s="227"/>
      <c r="I104" s="226">
        <f>ROUND(E104*H104,2)</f>
        <v>0</v>
      </c>
      <c r="J104" s="227"/>
      <c r="K104" s="226">
        <f>ROUND(E104*J104,2)</f>
        <v>0</v>
      </c>
      <c r="L104" s="226">
        <v>15</v>
      </c>
      <c r="M104" s="226">
        <f>G104*(1+L104/100)</f>
        <v>0</v>
      </c>
      <c r="N104" s="226">
        <v>0</v>
      </c>
      <c r="O104" s="226">
        <f>ROUND(E104*N104,2)</f>
        <v>0</v>
      </c>
      <c r="P104" s="226">
        <v>0</v>
      </c>
      <c r="Q104" s="226">
        <f>ROUND(E104*P104,2)</f>
        <v>0</v>
      </c>
      <c r="R104" s="226"/>
      <c r="S104" s="226" t="s">
        <v>144</v>
      </c>
      <c r="T104" s="226" t="s">
        <v>125</v>
      </c>
      <c r="U104" s="226">
        <v>0</v>
      </c>
      <c r="V104" s="226">
        <f>ROUND(E104*U104,2)</f>
        <v>0</v>
      </c>
      <c r="W104" s="22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171</v>
      </c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ht="20" outlineLevel="1" x14ac:dyDescent="0.25">
      <c r="A105" s="241">
        <v>72</v>
      </c>
      <c r="B105" s="242" t="s">
        <v>283</v>
      </c>
      <c r="C105" s="250" t="s">
        <v>284</v>
      </c>
      <c r="D105" s="243" t="s">
        <v>147</v>
      </c>
      <c r="E105" s="244">
        <v>5</v>
      </c>
      <c r="F105" s="245"/>
      <c r="G105" s="246">
        <f>ROUND(E105*F105,2)</f>
        <v>0</v>
      </c>
      <c r="H105" s="227"/>
      <c r="I105" s="226">
        <f>ROUND(E105*H105,2)</f>
        <v>0</v>
      </c>
      <c r="J105" s="227"/>
      <c r="K105" s="226">
        <f>ROUND(E105*J105,2)</f>
        <v>0</v>
      </c>
      <c r="L105" s="226">
        <v>0</v>
      </c>
      <c r="M105" s="226">
        <f>G105*(1+L105/100)</f>
        <v>0</v>
      </c>
      <c r="N105" s="226">
        <v>5.9000000000000003E-4</v>
      </c>
      <c r="O105" s="226">
        <f>ROUND(E105*N105,2)</f>
        <v>0</v>
      </c>
      <c r="P105" s="226">
        <v>0</v>
      </c>
      <c r="Q105" s="226">
        <f>ROUND(E105*P105,2)</f>
        <v>0</v>
      </c>
      <c r="R105" s="226"/>
      <c r="S105" s="226" t="s">
        <v>144</v>
      </c>
      <c r="T105" s="226" t="s">
        <v>124</v>
      </c>
      <c r="U105" s="226">
        <v>0</v>
      </c>
      <c r="V105" s="226">
        <f>ROUND(E105*U105,2)</f>
        <v>0</v>
      </c>
      <c r="W105" s="22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200</v>
      </c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ht="20" outlineLevel="1" x14ac:dyDescent="0.25">
      <c r="A106" s="241">
        <v>73</v>
      </c>
      <c r="B106" s="242" t="s">
        <v>285</v>
      </c>
      <c r="C106" s="250" t="s">
        <v>286</v>
      </c>
      <c r="D106" s="243" t="s">
        <v>147</v>
      </c>
      <c r="E106" s="244">
        <v>15</v>
      </c>
      <c r="F106" s="245"/>
      <c r="G106" s="246">
        <f>ROUND(E106*F106,2)</f>
        <v>0</v>
      </c>
      <c r="H106" s="227"/>
      <c r="I106" s="226">
        <f>ROUND(E106*H106,2)</f>
        <v>0</v>
      </c>
      <c r="J106" s="227"/>
      <c r="K106" s="226">
        <f>ROUND(E106*J106,2)</f>
        <v>0</v>
      </c>
      <c r="L106" s="226">
        <v>0</v>
      </c>
      <c r="M106" s="226">
        <f>G106*(1+L106/100)</f>
        <v>0</v>
      </c>
      <c r="N106" s="226">
        <v>7.5000000000000002E-4</v>
      </c>
      <c r="O106" s="226">
        <f>ROUND(E106*N106,2)</f>
        <v>0.01</v>
      </c>
      <c r="P106" s="226">
        <v>0</v>
      </c>
      <c r="Q106" s="226">
        <f>ROUND(E106*P106,2)</f>
        <v>0</v>
      </c>
      <c r="R106" s="226"/>
      <c r="S106" s="226" t="s">
        <v>144</v>
      </c>
      <c r="T106" s="226" t="s">
        <v>124</v>
      </c>
      <c r="U106" s="226">
        <v>0</v>
      </c>
      <c r="V106" s="226">
        <f>ROUND(E106*U106,2)</f>
        <v>0</v>
      </c>
      <c r="W106" s="22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200</v>
      </c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5">
      <c r="A107" s="241">
        <v>74</v>
      </c>
      <c r="B107" s="242" t="s">
        <v>287</v>
      </c>
      <c r="C107" s="250" t="s">
        <v>288</v>
      </c>
      <c r="D107" s="243" t="s">
        <v>147</v>
      </c>
      <c r="E107" s="244">
        <v>25</v>
      </c>
      <c r="F107" s="245"/>
      <c r="G107" s="246">
        <f>ROUND(E107*F107,2)</f>
        <v>0</v>
      </c>
      <c r="H107" s="227"/>
      <c r="I107" s="226">
        <f>ROUND(E107*H107,2)</f>
        <v>0</v>
      </c>
      <c r="J107" s="227"/>
      <c r="K107" s="226">
        <f>ROUND(E107*J107,2)</f>
        <v>0</v>
      </c>
      <c r="L107" s="226">
        <v>0</v>
      </c>
      <c r="M107" s="226">
        <f>G107*(1+L107/100)</f>
        <v>0</v>
      </c>
      <c r="N107" s="226">
        <v>3.0000000000000001E-5</v>
      </c>
      <c r="O107" s="226">
        <f>ROUND(E107*N107,2)</f>
        <v>0</v>
      </c>
      <c r="P107" s="226">
        <v>0</v>
      </c>
      <c r="Q107" s="226">
        <f>ROUND(E107*P107,2)</f>
        <v>0</v>
      </c>
      <c r="R107" s="226" t="s">
        <v>199</v>
      </c>
      <c r="S107" s="226" t="s">
        <v>124</v>
      </c>
      <c r="T107" s="226" t="s">
        <v>124</v>
      </c>
      <c r="U107" s="226">
        <v>0</v>
      </c>
      <c r="V107" s="226">
        <f>ROUND(E107*U107,2)</f>
        <v>0</v>
      </c>
      <c r="W107" s="22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200</v>
      </c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5">
      <c r="A108" s="241">
        <v>75</v>
      </c>
      <c r="B108" s="242" t="s">
        <v>289</v>
      </c>
      <c r="C108" s="250" t="s">
        <v>290</v>
      </c>
      <c r="D108" s="243" t="s">
        <v>147</v>
      </c>
      <c r="E108" s="244">
        <v>20</v>
      </c>
      <c r="F108" s="245"/>
      <c r="G108" s="246">
        <f>ROUND(E108*F108,2)</f>
        <v>0</v>
      </c>
      <c r="H108" s="227"/>
      <c r="I108" s="226">
        <f>ROUND(E108*H108,2)</f>
        <v>0</v>
      </c>
      <c r="J108" s="227"/>
      <c r="K108" s="226">
        <f>ROUND(E108*J108,2)</f>
        <v>0</v>
      </c>
      <c r="L108" s="226">
        <v>0</v>
      </c>
      <c r="M108" s="226">
        <f>G108*(1+L108/100)</f>
        <v>0</v>
      </c>
      <c r="N108" s="226">
        <v>4.0000000000000003E-5</v>
      </c>
      <c r="O108" s="226">
        <f>ROUND(E108*N108,2)</f>
        <v>0</v>
      </c>
      <c r="P108" s="226">
        <v>0</v>
      </c>
      <c r="Q108" s="226">
        <f>ROUND(E108*P108,2)</f>
        <v>0</v>
      </c>
      <c r="R108" s="226" t="s">
        <v>199</v>
      </c>
      <c r="S108" s="226" t="s">
        <v>124</v>
      </c>
      <c r="T108" s="226" t="s">
        <v>124</v>
      </c>
      <c r="U108" s="226">
        <v>0</v>
      </c>
      <c r="V108" s="226">
        <f>ROUND(E108*U108,2)</f>
        <v>0</v>
      </c>
      <c r="W108" s="22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200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5">
      <c r="A109" s="241">
        <v>76</v>
      </c>
      <c r="B109" s="242" t="s">
        <v>291</v>
      </c>
      <c r="C109" s="250" t="s">
        <v>292</v>
      </c>
      <c r="D109" s="243" t="s">
        <v>147</v>
      </c>
      <c r="E109" s="244">
        <v>3</v>
      </c>
      <c r="F109" s="245"/>
      <c r="G109" s="246">
        <f>ROUND(E109*F109,2)</f>
        <v>0</v>
      </c>
      <c r="H109" s="227"/>
      <c r="I109" s="226">
        <f>ROUND(E109*H109,2)</f>
        <v>0</v>
      </c>
      <c r="J109" s="227"/>
      <c r="K109" s="226">
        <f>ROUND(E109*J109,2)</f>
        <v>0</v>
      </c>
      <c r="L109" s="226">
        <v>0</v>
      </c>
      <c r="M109" s="226">
        <f>G109*(1+L109/100)</f>
        <v>0</v>
      </c>
      <c r="N109" s="226">
        <v>5.0000000000000002E-5</v>
      </c>
      <c r="O109" s="226">
        <f>ROUND(E109*N109,2)</f>
        <v>0</v>
      </c>
      <c r="P109" s="226">
        <v>0</v>
      </c>
      <c r="Q109" s="226">
        <f>ROUND(E109*P109,2)</f>
        <v>0</v>
      </c>
      <c r="R109" s="226" t="s">
        <v>199</v>
      </c>
      <c r="S109" s="226" t="s">
        <v>124</v>
      </c>
      <c r="T109" s="226" t="s">
        <v>124</v>
      </c>
      <c r="U109" s="226">
        <v>0</v>
      </c>
      <c r="V109" s="226">
        <f>ROUND(E109*U109,2)</f>
        <v>0</v>
      </c>
      <c r="W109" s="22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200</v>
      </c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5">
      <c r="A110" s="241">
        <v>77</v>
      </c>
      <c r="B110" s="242" t="s">
        <v>293</v>
      </c>
      <c r="C110" s="250" t="s">
        <v>294</v>
      </c>
      <c r="D110" s="243" t="s">
        <v>147</v>
      </c>
      <c r="E110" s="244">
        <v>12</v>
      </c>
      <c r="F110" s="245"/>
      <c r="G110" s="246">
        <f>ROUND(E110*F110,2)</f>
        <v>0</v>
      </c>
      <c r="H110" s="227"/>
      <c r="I110" s="226">
        <f>ROUND(E110*H110,2)</f>
        <v>0</v>
      </c>
      <c r="J110" s="227"/>
      <c r="K110" s="226">
        <f>ROUND(E110*J110,2)</f>
        <v>0</v>
      </c>
      <c r="L110" s="226">
        <v>0</v>
      </c>
      <c r="M110" s="226">
        <f>G110*(1+L110/100)</f>
        <v>0</v>
      </c>
      <c r="N110" s="226">
        <v>8.0000000000000007E-5</v>
      </c>
      <c r="O110" s="226">
        <f>ROUND(E110*N110,2)</f>
        <v>0</v>
      </c>
      <c r="P110" s="226">
        <v>0</v>
      </c>
      <c r="Q110" s="226">
        <f>ROUND(E110*P110,2)</f>
        <v>0</v>
      </c>
      <c r="R110" s="226" t="s">
        <v>199</v>
      </c>
      <c r="S110" s="226" t="s">
        <v>124</v>
      </c>
      <c r="T110" s="226" t="s">
        <v>124</v>
      </c>
      <c r="U110" s="226">
        <v>0</v>
      </c>
      <c r="V110" s="226">
        <f>ROUND(E110*U110,2)</f>
        <v>0</v>
      </c>
      <c r="W110" s="22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200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5">
      <c r="A111" s="241">
        <v>78</v>
      </c>
      <c r="B111" s="242" t="s">
        <v>295</v>
      </c>
      <c r="C111" s="250" t="s">
        <v>296</v>
      </c>
      <c r="D111" s="243" t="s">
        <v>160</v>
      </c>
      <c r="E111" s="244">
        <v>5.987E-2</v>
      </c>
      <c r="F111" s="245"/>
      <c r="G111" s="246">
        <f>ROUND(E111*F111,2)</f>
        <v>0</v>
      </c>
      <c r="H111" s="227"/>
      <c r="I111" s="226">
        <f>ROUND(E111*H111,2)</f>
        <v>0</v>
      </c>
      <c r="J111" s="227"/>
      <c r="K111" s="226">
        <f>ROUND(E111*J111,2)</f>
        <v>0</v>
      </c>
      <c r="L111" s="226">
        <v>15</v>
      </c>
      <c r="M111" s="226">
        <f>G111*(1+L111/100)</f>
        <v>0</v>
      </c>
      <c r="N111" s="226">
        <v>0</v>
      </c>
      <c r="O111" s="226">
        <f>ROUND(E111*N111,2)</f>
        <v>0</v>
      </c>
      <c r="P111" s="226">
        <v>0</v>
      </c>
      <c r="Q111" s="226">
        <f>ROUND(E111*P111,2)</f>
        <v>0</v>
      </c>
      <c r="R111" s="226"/>
      <c r="S111" s="226" t="s">
        <v>124</v>
      </c>
      <c r="T111" s="226" t="s">
        <v>125</v>
      </c>
      <c r="U111" s="226">
        <v>3.5630000000000002</v>
      </c>
      <c r="V111" s="226">
        <f>ROUND(E111*U111,2)</f>
        <v>0.21</v>
      </c>
      <c r="W111" s="22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203</v>
      </c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ht="13" x14ac:dyDescent="0.25">
      <c r="A112" s="229" t="s">
        <v>119</v>
      </c>
      <c r="B112" s="230" t="s">
        <v>76</v>
      </c>
      <c r="C112" s="249" t="s">
        <v>77</v>
      </c>
      <c r="D112" s="231"/>
      <c r="E112" s="232"/>
      <c r="F112" s="233"/>
      <c r="G112" s="234">
        <f>SUMIF(AG113:AG122,"&lt;&gt;NOR",G113:G122)</f>
        <v>0</v>
      </c>
      <c r="H112" s="228"/>
      <c r="I112" s="228">
        <f>SUM(I113:I122)</f>
        <v>0</v>
      </c>
      <c r="J112" s="228"/>
      <c r="K112" s="228">
        <f>SUM(K113:K122)</f>
        <v>0</v>
      </c>
      <c r="L112" s="228"/>
      <c r="M112" s="228">
        <f>SUM(M113:M122)</f>
        <v>0</v>
      </c>
      <c r="N112" s="228"/>
      <c r="O112" s="228">
        <f>SUM(O113:O122)</f>
        <v>0</v>
      </c>
      <c r="P112" s="228"/>
      <c r="Q112" s="228">
        <f>SUM(Q113:Q122)</f>
        <v>0</v>
      </c>
      <c r="R112" s="228"/>
      <c r="S112" s="228"/>
      <c r="T112" s="228"/>
      <c r="U112" s="228"/>
      <c r="V112" s="228">
        <f>SUM(V113:V122)</f>
        <v>1.6300000000000001</v>
      </c>
      <c r="W112" s="228"/>
      <c r="AG112" t="s">
        <v>120</v>
      </c>
    </row>
    <row r="113" spans="1:60" outlineLevel="1" x14ac:dyDescent="0.25">
      <c r="A113" s="241">
        <v>79</v>
      </c>
      <c r="B113" s="242" t="s">
        <v>297</v>
      </c>
      <c r="C113" s="250" t="s">
        <v>298</v>
      </c>
      <c r="D113" s="243" t="s">
        <v>177</v>
      </c>
      <c r="E113" s="244">
        <v>4</v>
      </c>
      <c r="F113" s="245"/>
      <c r="G113" s="246">
        <f>ROUND(E113*F113,2)</f>
        <v>0</v>
      </c>
      <c r="H113" s="227"/>
      <c r="I113" s="226">
        <f>ROUND(E113*H113,2)</f>
        <v>0</v>
      </c>
      <c r="J113" s="227"/>
      <c r="K113" s="226">
        <f>ROUND(E113*J113,2)</f>
        <v>0</v>
      </c>
      <c r="L113" s="226">
        <v>15</v>
      </c>
      <c r="M113" s="226">
        <f>G113*(1+L113/100)</f>
        <v>0</v>
      </c>
      <c r="N113" s="226">
        <v>2.0000000000000001E-4</v>
      </c>
      <c r="O113" s="226">
        <f>ROUND(E113*N113,2)</f>
        <v>0</v>
      </c>
      <c r="P113" s="226">
        <v>0</v>
      </c>
      <c r="Q113" s="226">
        <f>ROUND(E113*P113,2)</f>
        <v>0</v>
      </c>
      <c r="R113" s="226"/>
      <c r="S113" s="226" t="s">
        <v>124</v>
      </c>
      <c r="T113" s="226" t="s">
        <v>125</v>
      </c>
      <c r="U113" s="226">
        <v>0.20699999999999999</v>
      </c>
      <c r="V113" s="226">
        <f>ROUND(E113*U113,2)</f>
        <v>0.83</v>
      </c>
      <c r="W113" s="22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171</v>
      </c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5">
      <c r="A114" s="241">
        <v>80</v>
      </c>
      <c r="B114" s="242" t="s">
        <v>299</v>
      </c>
      <c r="C114" s="250" t="s">
        <v>300</v>
      </c>
      <c r="D114" s="243" t="s">
        <v>177</v>
      </c>
      <c r="E114" s="244">
        <v>2</v>
      </c>
      <c r="F114" s="245"/>
      <c r="G114" s="246">
        <f>ROUND(E114*F114,2)</f>
        <v>0</v>
      </c>
      <c r="H114" s="227"/>
      <c r="I114" s="226">
        <f>ROUND(E114*H114,2)</f>
        <v>0</v>
      </c>
      <c r="J114" s="227"/>
      <c r="K114" s="226">
        <f>ROUND(E114*J114,2)</f>
        <v>0</v>
      </c>
      <c r="L114" s="226">
        <v>15</v>
      </c>
      <c r="M114" s="226">
        <f>G114*(1+L114/100)</f>
        <v>0</v>
      </c>
      <c r="N114" s="226">
        <v>0</v>
      </c>
      <c r="O114" s="226">
        <f>ROUND(E114*N114,2)</f>
        <v>0</v>
      </c>
      <c r="P114" s="226">
        <v>0</v>
      </c>
      <c r="Q114" s="226">
        <f>ROUND(E114*P114,2)</f>
        <v>0</v>
      </c>
      <c r="R114" s="226"/>
      <c r="S114" s="226" t="s">
        <v>144</v>
      </c>
      <c r="T114" s="226" t="s">
        <v>125</v>
      </c>
      <c r="U114" s="226">
        <v>8.2000000000000003E-2</v>
      </c>
      <c r="V114" s="226">
        <f>ROUND(E114*U114,2)</f>
        <v>0.16</v>
      </c>
      <c r="W114" s="22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171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5">
      <c r="A115" s="241">
        <v>81</v>
      </c>
      <c r="B115" s="242" t="s">
        <v>301</v>
      </c>
      <c r="C115" s="250" t="s">
        <v>302</v>
      </c>
      <c r="D115" s="243" t="s">
        <v>177</v>
      </c>
      <c r="E115" s="244">
        <v>3</v>
      </c>
      <c r="F115" s="245"/>
      <c r="G115" s="246">
        <f>ROUND(E115*F115,2)</f>
        <v>0</v>
      </c>
      <c r="H115" s="227"/>
      <c r="I115" s="226">
        <f>ROUND(E115*H115,2)</f>
        <v>0</v>
      </c>
      <c r="J115" s="227"/>
      <c r="K115" s="226">
        <f>ROUND(E115*J115,2)</f>
        <v>0</v>
      </c>
      <c r="L115" s="226">
        <v>15</v>
      </c>
      <c r="M115" s="226">
        <f>G115*(1+L115/100)</f>
        <v>0</v>
      </c>
      <c r="N115" s="226">
        <v>0</v>
      </c>
      <c r="O115" s="226">
        <f>ROUND(E115*N115,2)</f>
        <v>0</v>
      </c>
      <c r="P115" s="226">
        <v>0</v>
      </c>
      <c r="Q115" s="226">
        <f>ROUND(E115*P115,2)</f>
        <v>0</v>
      </c>
      <c r="R115" s="226"/>
      <c r="S115" s="226" t="s">
        <v>124</v>
      </c>
      <c r="T115" s="226" t="s">
        <v>125</v>
      </c>
      <c r="U115" s="226">
        <v>8.2000000000000003E-2</v>
      </c>
      <c r="V115" s="226">
        <f>ROUND(E115*U115,2)</f>
        <v>0.25</v>
      </c>
      <c r="W115" s="22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171</v>
      </c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5">
      <c r="A116" s="241">
        <v>82</v>
      </c>
      <c r="B116" s="242" t="s">
        <v>303</v>
      </c>
      <c r="C116" s="250" t="s">
        <v>304</v>
      </c>
      <c r="D116" s="243" t="s">
        <v>177</v>
      </c>
      <c r="E116" s="244">
        <v>1</v>
      </c>
      <c r="F116" s="245"/>
      <c r="G116" s="246">
        <f>ROUND(E116*F116,2)</f>
        <v>0</v>
      </c>
      <c r="H116" s="227"/>
      <c r="I116" s="226">
        <f>ROUND(E116*H116,2)</f>
        <v>0</v>
      </c>
      <c r="J116" s="227"/>
      <c r="K116" s="226">
        <f>ROUND(E116*J116,2)</f>
        <v>0</v>
      </c>
      <c r="L116" s="226">
        <v>15</v>
      </c>
      <c r="M116" s="226">
        <f>G116*(1+L116/100)</f>
        <v>0</v>
      </c>
      <c r="N116" s="226">
        <v>0</v>
      </c>
      <c r="O116" s="226">
        <f>ROUND(E116*N116,2)</f>
        <v>0</v>
      </c>
      <c r="P116" s="226">
        <v>0</v>
      </c>
      <c r="Q116" s="226">
        <f>ROUND(E116*P116,2)</f>
        <v>0</v>
      </c>
      <c r="R116" s="226"/>
      <c r="S116" s="226" t="s">
        <v>124</v>
      </c>
      <c r="T116" s="226" t="s">
        <v>125</v>
      </c>
      <c r="U116" s="226">
        <v>0.22700000000000001</v>
      </c>
      <c r="V116" s="226">
        <f>ROUND(E116*U116,2)</f>
        <v>0.23</v>
      </c>
      <c r="W116" s="22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171</v>
      </c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5">
      <c r="A117" s="241">
        <v>83</v>
      </c>
      <c r="B117" s="242" t="s">
        <v>305</v>
      </c>
      <c r="C117" s="250" t="s">
        <v>306</v>
      </c>
      <c r="D117" s="243" t="s">
        <v>177</v>
      </c>
      <c r="E117" s="244">
        <v>1</v>
      </c>
      <c r="F117" s="245"/>
      <c r="G117" s="246">
        <f>ROUND(E117*F117,2)</f>
        <v>0</v>
      </c>
      <c r="H117" s="227"/>
      <c r="I117" s="226">
        <f>ROUND(E117*H117,2)</f>
        <v>0</v>
      </c>
      <c r="J117" s="227"/>
      <c r="K117" s="226">
        <f>ROUND(E117*J117,2)</f>
        <v>0</v>
      </c>
      <c r="L117" s="226">
        <v>15</v>
      </c>
      <c r="M117" s="226">
        <f>G117*(1+L117/100)</f>
        <v>0</v>
      </c>
      <c r="N117" s="226">
        <v>0</v>
      </c>
      <c r="O117" s="226">
        <f>ROUND(E117*N117,2)</f>
        <v>0</v>
      </c>
      <c r="P117" s="226">
        <v>0</v>
      </c>
      <c r="Q117" s="226">
        <f>ROUND(E117*P117,2)</f>
        <v>0</v>
      </c>
      <c r="R117" s="226"/>
      <c r="S117" s="226" t="s">
        <v>124</v>
      </c>
      <c r="T117" s="226" t="s">
        <v>125</v>
      </c>
      <c r="U117" s="226">
        <v>8.3000000000000004E-2</v>
      </c>
      <c r="V117" s="226">
        <f>ROUND(E117*U117,2)</f>
        <v>0.08</v>
      </c>
      <c r="W117" s="22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171</v>
      </c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5">
      <c r="A118" s="241">
        <v>84</v>
      </c>
      <c r="B118" s="242" t="s">
        <v>307</v>
      </c>
      <c r="C118" s="250" t="s">
        <v>308</v>
      </c>
      <c r="D118" s="243" t="s">
        <v>177</v>
      </c>
      <c r="E118" s="244">
        <v>1</v>
      </c>
      <c r="F118" s="245"/>
      <c r="G118" s="246">
        <f>ROUND(E118*F118,2)</f>
        <v>0</v>
      </c>
      <c r="H118" s="227"/>
      <c r="I118" s="226">
        <f>ROUND(E118*H118,2)</f>
        <v>0</v>
      </c>
      <c r="J118" s="227"/>
      <c r="K118" s="226">
        <f>ROUND(E118*J118,2)</f>
        <v>0</v>
      </c>
      <c r="L118" s="226">
        <v>15</v>
      </c>
      <c r="M118" s="226">
        <f>G118*(1+L118/100)</f>
        <v>0</v>
      </c>
      <c r="N118" s="226">
        <v>0</v>
      </c>
      <c r="O118" s="226">
        <f>ROUND(E118*N118,2)</f>
        <v>0</v>
      </c>
      <c r="P118" s="226">
        <v>0</v>
      </c>
      <c r="Q118" s="226">
        <f>ROUND(E118*P118,2)</f>
        <v>0</v>
      </c>
      <c r="R118" s="226"/>
      <c r="S118" s="226" t="s">
        <v>144</v>
      </c>
      <c r="T118" s="226" t="s">
        <v>125</v>
      </c>
      <c r="U118" s="226">
        <v>8.3000000000000004E-2</v>
      </c>
      <c r="V118" s="226">
        <f>ROUND(E118*U118,2)</f>
        <v>0.08</v>
      </c>
      <c r="W118" s="22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171</v>
      </c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5">
      <c r="A119" s="241">
        <v>85</v>
      </c>
      <c r="B119" s="242" t="s">
        <v>309</v>
      </c>
      <c r="C119" s="250" t="s">
        <v>310</v>
      </c>
      <c r="D119" s="243" t="s">
        <v>196</v>
      </c>
      <c r="E119" s="244">
        <v>1</v>
      </c>
      <c r="F119" s="245"/>
      <c r="G119" s="246">
        <f>ROUND(E119*F119,2)</f>
        <v>0</v>
      </c>
      <c r="H119" s="227"/>
      <c r="I119" s="226">
        <f>ROUND(E119*H119,2)</f>
        <v>0</v>
      </c>
      <c r="J119" s="227"/>
      <c r="K119" s="226">
        <f>ROUND(E119*J119,2)</f>
        <v>0</v>
      </c>
      <c r="L119" s="226">
        <v>15</v>
      </c>
      <c r="M119" s="226">
        <f>G119*(1+L119/100)</f>
        <v>0</v>
      </c>
      <c r="N119" s="226">
        <v>0</v>
      </c>
      <c r="O119" s="226">
        <f>ROUND(E119*N119,2)</f>
        <v>0</v>
      </c>
      <c r="P119" s="226">
        <v>0</v>
      </c>
      <c r="Q119" s="226">
        <f>ROUND(E119*P119,2)</f>
        <v>0</v>
      </c>
      <c r="R119" s="226"/>
      <c r="S119" s="226" t="s">
        <v>144</v>
      </c>
      <c r="T119" s="226" t="s">
        <v>125</v>
      </c>
      <c r="U119" s="226">
        <v>0</v>
      </c>
      <c r="V119" s="226">
        <f>ROUND(E119*U119,2)</f>
        <v>0</v>
      </c>
      <c r="W119" s="22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171</v>
      </c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5">
      <c r="A120" s="241">
        <v>86</v>
      </c>
      <c r="B120" s="242" t="s">
        <v>311</v>
      </c>
      <c r="C120" s="250" t="s">
        <v>312</v>
      </c>
      <c r="D120" s="243" t="s">
        <v>180</v>
      </c>
      <c r="E120" s="244">
        <v>4</v>
      </c>
      <c r="F120" s="245"/>
      <c r="G120" s="246">
        <f>ROUND(E120*F120,2)</f>
        <v>0</v>
      </c>
      <c r="H120" s="227"/>
      <c r="I120" s="226">
        <f>ROUND(E120*H120,2)</f>
        <v>0</v>
      </c>
      <c r="J120" s="227"/>
      <c r="K120" s="226">
        <f>ROUND(E120*J120,2)</f>
        <v>0</v>
      </c>
      <c r="L120" s="226">
        <v>15</v>
      </c>
      <c r="M120" s="226">
        <f>G120*(1+L120/100)</f>
        <v>0</v>
      </c>
      <c r="N120" s="226">
        <v>0</v>
      </c>
      <c r="O120" s="226">
        <f>ROUND(E120*N120,2)</f>
        <v>0</v>
      </c>
      <c r="P120" s="226">
        <v>0</v>
      </c>
      <c r="Q120" s="226">
        <f>ROUND(E120*P120,2)</f>
        <v>0</v>
      </c>
      <c r="R120" s="226"/>
      <c r="S120" s="226" t="s">
        <v>144</v>
      </c>
      <c r="T120" s="226" t="s">
        <v>125</v>
      </c>
      <c r="U120" s="226">
        <v>0</v>
      </c>
      <c r="V120" s="226">
        <f>ROUND(E120*U120,2)</f>
        <v>0</v>
      </c>
      <c r="W120" s="22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171</v>
      </c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5">
      <c r="A121" s="241">
        <v>87</v>
      </c>
      <c r="B121" s="242" t="s">
        <v>313</v>
      </c>
      <c r="C121" s="250" t="s">
        <v>314</v>
      </c>
      <c r="D121" s="243" t="s">
        <v>180</v>
      </c>
      <c r="E121" s="244">
        <v>1</v>
      </c>
      <c r="F121" s="245"/>
      <c r="G121" s="246">
        <f>ROUND(E121*F121,2)</f>
        <v>0</v>
      </c>
      <c r="H121" s="227"/>
      <c r="I121" s="226">
        <f>ROUND(E121*H121,2)</f>
        <v>0</v>
      </c>
      <c r="J121" s="227"/>
      <c r="K121" s="226">
        <f>ROUND(E121*J121,2)</f>
        <v>0</v>
      </c>
      <c r="L121" s="226">
        <v>15</v>
      </c>
      <c r="M121" s="226">
        <f>G121*(1+L121/100)</f>
        <v>0</v>
      </c>
      <c r="N121" s="226">
        <v>0</v>
      </c>
      <c r="O121" s="226">
        <f>ROUND(E121*N121,2)</f>
        <v>0</v>
      </c>
      <c r="P121" s="226">
        <v>0</v>
      </c>
      <c r="Q121" s="226">
        <f>ROUND(E121*P121,2)</f>
        <v>0</v>
      </c>
      <c r="R121" s="226"/>
      <c r="S121" s="226" t="s">
        <v>144</v>
      </c>
      <c r="T121" s="226" t="s">
        <v>125</v>
      </c>
      <c r="U121" s="226">
        <v>0</v>
      </c>
      <c r="V121" s="226">
        <f>ROUND(E121*U121,2)</f>
        <v>0</v>
      </c>
      <c r="W121" s="22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171</v>
      </c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5">
      <c r="A122" s="241">
        <v>88</v>
      </c>
      <c r="B122" s="242" t="s">
        <v>315</v>
      </c>
      <c r="C122" s="250" t="s">
        <v>316</v>
      </c>
      <c r="D122" s="243" t="s">
        <v>160</v>
      </c>
      <c r="E122" s="244">
        <v>8.0000000000000004E-4</v>
      </c>
      <c r="F122" s="245"/>
      <c r="G122" s="246">
        <f>ROUND(E122*F122,2)</f>
        <v>0</v>
      </c>
      <c r="H122" s="227"/>
      <c r="I122" s="226">
        <f>ROUND(E122*H122,2)</f>
        <v>0</v>
      </c>
      <c r="J122" s="227"/>
      <c r="K122" s="226">
        <f>ROUND(E122*J122,2)</f>
        <v>0</v>
      </c>
      <c r="L122" s="226">
        <v>15</v>
      </c>
      <c r="M122" s="226">
        <f>G122*(1+L122/100)</f>
        <v>0</v>
      </c>
      <c r="N122" s="226">
        <v>0</v>
      </c>
      <c r="O122" s="226">
        <f>ROUND(E122*N122,2)</f>
        <v>0</v>
      </c>
      <c r="P122" s="226">
        <v>0</v>
      </c>
      <c r="Q122" s="226">
        <f>ROUND(E122*P122,2)</f>
        <v>0</v>
      </c>
      <c r="R122" s="226"/>
      <c r="S122" s="226" t="s">
        <v>124</v>
      </c>
      <c r="T122" s="226" t="s">
        <v>125</v>
      </c>
      <c r="U122" s="226">
        <v>2.5750000000000002</v>
      </c>
      <c r="V122" s="226">
        <f>ROUND(E122*U122,2)</f>
        <v>0</v>
      </c>
      <c r="W122" s="22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203</v>
      </c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ht="13" x14ac:dyDescent="0.25">
      <c r="A123" s="229" t="s">
        <v>119</v>
      </c>
      <c r="B123" s="230" t="s">
        <v>78</v>
      </c>
      <c r="C123" s="249" t="s">
        <v>79</v>
      </c>
      <c r="D123" s="231"/>
      <c r="E123" s="232"/>
      <c r="F123" s="233"/>
      <c r="G123" s="234">
        <f>SUMIF(AG124:AG130,"&lt;&gt;NOR",G124:G130)</f>
        <v>0</v>
      </c>
      <c r="H123" s="228"/>
      <c r="I123" s="228">
        <f>SUM(I124:I130)</f>
        <v>0</v>
      </c>
      <c r="J123" s="228"/>
      <c r="K123" s="228">
        <f>SUM(K124:K130)</f>
        <v>0</v>
      </c>
      <c r="L123" s="228"/>
      <c r="M123" s="228">
        <f>SUM(M124:M130)</f>
        <v>0</v>
      </c>
      <c r="N123" s="228"/>
      <c r="O123" s="228">
        <f>SUM(O124:O130)</f>
        <v>0.18000000000000002</v>
      </c>
      <c r="P123" s="228"/>
      <c r="Q123" s="228">
        <f>SUM(Q124:Q130)</f>
        <v>0</v>
      </c>
      <c r="R123" s="228"/>
      <c r="S123" s="228"/>
      <c r="T123" s="228"/>
      <c r="U123" s="228"/>
      <c r="V123" s="228">
        <f>SUM(V124:V130)</f>
        <v>2.23</v>
      </c>
      <c r="W123" s="228"/>
      <c r="AG123" t="s">
        <v>120</v>
      </c>
    </row>
    <row r="124" spans="1:60" outlineLevel="1" x14ac:dyDescent="0.25">
      <c r="A124" s="241">
        <v>89</v>
      </c>
      <c r="B124" s="242" t="s">
        <v>317</v>
      </c>
      <c r="C124" s="250" t="s">
        <v>318</v>
      </c>
      <c r="D124" s="243" t="s">
        <v>177</v>
      </c>
      <c r="E124" s="244">
        <v>5</v>
      </c>
      <c r="F124" s="245"/>
      <c r="G124" s="246">
        <f>ROUND(E124*F124,2)</f>
        <v>0</v>
      </c>
      <c r="H124" s="227"/>
      <c r="I124" s="226">
        <f>ROUND(E124*H124,2)</f>
        <v>0</v>
      </c>
      <c r="J124" s="227"/>
      <c r="K124" s="226">
        <f>ROUND(E124*J124,2)</f>
        <v>0</v>
      </c>
      <c r="L124" s="226">
        <v>15</v>
      </c>
      <c r="M124" s="226">
        <f>G124*(1+L124/100)</f>
        <v>0</v>
      </c>
      <c r="N124" s="226">
        <v>0</v>
      </c>
      <c r="O124" s="226">
        <f>ROUND(E124*N124,2)</f>
        <v>0</v>
      </c>
      <c r="P124" s="226">
        <v>0</v>
      </c>
      <c r="Q124" s="226">
        <f>ROUND(E124*P124,2)</f>
        <v>0</v>
      </c>
      <c r="R124" s="226"/>
      <c r="S124" s="226" t="s">
        <v>124</v>
      </c>
      <c r="T124" s="226" t="s">
        <v>125</v>
      </c>
      <c r="U124" s="226">
        <v>0.33500000000000002</v>
      </c>
      <c r="V124" s="226">
        <f>ROUND(E124*U124,2)</f>
        <v>1.68</v>
      </c>
      <c r="W124" s="22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171</v>
      </c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5">
      <c r="A125" s="241">
        <v>90</v>
      </c>
      <c r="B125" s="242" t="s">
        <v>319</v>
      </c>
      <c r="C125" s="250" t="s">
        <v>320</v>
      </c>
      <c r="D125" s="243" t="s">
        <v>177</v>
      </c>
      <c r="E125" s="244">
        <v>1</v>
      </c>
      <c r="F125" s="245"/>
      <c r="G125" s="246">
        <f>ROUND(E125*F125,2)</f>
        <v>0</v>
      </c>
      <c r="H125" s="227"/>
      <c r="I125" s="226">
        <f>ROUND(E125*H125,2)</f>
        <v>0</v>
      </c>
      <c r="J125" s="227"/>
      <c r="K125" s="226">
        <f>ROUND(E125*J125,2)</f>
        <v>0</v>
      </c>
      <c r="L125" s="226">
        <v>0</v>
      </c>
      <c r="M125" s="226">
        <f>G125*(1+L125/100)</f>
        <v>0</v>
      </c>
      <c r="N125" s="226">
        <v>1.2999999999999999E-2</v>
      </c>
      <c r="O125" s="226">
        <f>ROUND(E125*N125,2)</f>
        <v>0.01</v>
      </c>
      <c r="P125" s="226">
        <v>0</v>
      </c>
      <c r="Q125" s="226">
        <f>ROUND(E125*P125,2)</f>
        <v>0</v>
      </c>
      <c r="R125" s="226" t="s">
        <v>199</v>
      </c>
      <c r="S125" s="226" t="s">
        <v>124</v>
      </c>
      <c r="T125" s="226" t="s">
        <v>124</v>
      </c>
      <c r="U125" s="226">
        <v>0</v>
      </c>
      <c r="V125" s="226">
        <f>ROUND(E125*U125,2)</f>
        <v>0</v>
      </c>
      <c r="W125" s="22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200</v>
      </c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ht="20" outlineLevel="1" x14ac:dyDescent="0.25">
      <c r="A126" s="241">
        <v>91</v>
      </c>
      <c r="B126" s="242" t="s">
        <v>321</v>
      </c>
      <c r="C126" s="250" t="s">
        <v>322</v>
      </c>
      <c r="D126" s="243" t="s">
        <v>177</v>
      </c>
      <c r="E126" s="244">
        <v>1</v>
      </c>
      <c r="F126" s="245"/>
      <c r="G126" s="246">
        <f>ROUND(E126*F126,2)</f>
        <v>0</v>
      </c>
      <c r="H126" s="227"/>
      <c r="I126" s="226">
        <f>ROUND(E126*H126,2)</f>
        <v>0</v>
      </c>
      <c r="J126" s="227"/>
      <c r="K126" s="226">
        <f>ROUND(E126*J126,2)</f>
        <v>0</v>
      </c>
      <c r="L126" s="226">
        <v>0</v>
      </c>
      <c r="M126" s="226">
        <f>G126*(1+L126/100)</f>
        <v>0</v>
      </c>
      <c r="N126" s="226">
        <v>1.9199999999999998E-2</v>
      </c>
      <c r="O126" s="226">
        <f>ROUND(E126*N126,2)</f>
        <v>0.02</v>
      </c>
      <c r="P126" s="226">
        <v>0</v>
      </c>
      <c r="Q126" s="226">
        <f>ROUND(E126*P126,2)</f>
        <v>0</v>
      </c>
      <c r="R126" s="226" t="s">
        <v>199</v>
      </c>
      <c r="S126" s="226" t="s">
        <v>124</v>
      </c>
      <c r="T126" s="226" t="s">
        <v>124</v>
      </c>
      <c r="U126" s="226">
        <v>0</v>
      </c>
      <c r="V126" s="226">
        <f>ROUND(E126*U126,2)</f>
        <v>0</v>
      </c>
      <c r="W126" s="22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200</v>
      </c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5">
      <c r="A127" s="241">
        <v>92</v>
      </c>
      <c r="B127" s="242" t="s">
        <v>323</v>
      </c>
      <c r="C127" s="250" t="s">
        <v>324</v>
      </c>
      <c r="D127" s="243" t="s">
        <v>177</v>
      </c>
      <c r="E127" s="244">
        <v>1</v>
      </c>
      <c r="F127" s="245"/>
      <c r="G127" s="246">
        <f>ROUND(E127*F127,2)</f>
        <v>0</v>
      </c>
      <c r="H127" s="227"/>
      <c r="I127" s="226">
        <f>ROUND(E127*H127,2)</f>
        <v>0</v>
      </c>
      <c r="J127" s="227"/>
      <c r="K127" s="226">
        <f>ROUND(E127*J127,2)</f>
        <v>0</v>
      </c>
      <c r="L127" s="226">
        <v>0</v>
      </c>
      <c r="M127" s="226">
        <f>G127*(1+L127/100)</f>
        <v>0</v>
      </c>
      <c r="N127" s="226">
        <v>5.0819999999999997E-2</v>
      </c>
      <c r="O127" s="226">
        <f>ROUND(E127*N127,2)</f>
        <v>0.05</v>
      </c>
      <c r="P127" s="226">
        <v>0</v>
      </c>
      <c r="Q127" s="226">
        <f>ROUND(E127*P127,2)</f>
        <v>0</v>
      </c>
      <c r="R127" s="226" t="s">
        <v>199</v>
      </c>
      <c r="S127" s="226" t="s">
        <v>124</v>
      </c>
      <c r="T127" s="226" t="s">
        <v>124</v>
      </c>
      <c r="U127" s="226">
        <v>0</v>
      </c>
      <c r="V127" s="226">
        <f>ROUND(E127*U127,2)</f>
        <v>0</v>
      </c>
      <c r="W127" s="22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200</v>
      </c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5">
      <c r="A128" s="241">
        <v>93</v>
      </c>
      <c r="B128" s="242" t="s">
        <v>325</v>
      </c>
      <c r="C128" s="250" t="s">
        <v>326</v>
      </c>
      <c r="D128" s="243" t="s">
        <v>177</v>
      </c>
      <c r="E128" s="244">
        <v>1</v>
      </c>
      <c r="F128" s="245"/>
      <c r="G128" s="246">
        <f>ROUND(E128*F128,2)</f>
        <v>0</v>
      </c>
      <c r="H128" s="227"/>
      <c r="I128" s="226">
        <f>ROUND(E128*H128,2)</f>
        <v>0</v>
      </c>
      <c r="J128" s="227"/>
      <c r="K128" s="226">
        <f>ROUND(E128*J128,2)</f>
        <v>0</v>
      </c>
      <c r="L128" s="226">
        <v>0</v>
      </c>
      <c r="M128" s="226">
        <f>G128*(1+L128/100)</f>
        <v>0</v>
      </c>
      <c r="N128" s="226">
        <v>5.808E-2</v>
      </c>
      <c r="O128" s="226">
        <f>ROUND(E128*N128,2)</f>
        <v>0.06</v>
      </c>
      <c r="P128" s="226">
        <v>0</v>
      </c>
      <c r="Q128" s="226">
        <f>ROUND(E128*P128,2)</f>
        <v>0</v>
      </c>
      <c r="R128" s="226" t="s">
        <v>199</v>
      </c>
      <c r="S128" s="226" t="s">
        <v>124</v>
      </c>
      <c r="T128" s="226" t="s">
        <v>124</v>
      </c>
      <c r="U128" s="226">
        <v>0</v>
      </c>
      <c r="V128" s="226">
        <f>ROUND(E128*U128,2)</f>
        <v>0</v>
      </c>
      <c r="W128" s="22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200</v>
      </c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5">
      <c r="A129" s="241">
        <v>94</v>
      </c>
      <c r="B129" s="242" t="s">
        <v>327</v>
      </c>
      <c r="C129" s="250" t="s">
        <v>328</v>
      </c>
      <c r="D129" s="243" t="s">
        <v>177</v>
      </c>
      <c r="E129" s="244">
        <v>1</v>
      </c>
      <c r="F129" s="245"/>
      <c r="G129" s="246">
        <f>ROUND(E129*F129,2)</f>
        <v>0</v>
      </c>
      <c r="H129" s="227"/>
      <c r="I129" s="226">
        <f>ROUND(E129*H129,2)</f>
        <v>0</v>
      </c>
      <c r="J129" s="227"/>
      <c r="K129" s="226">
        <f>ROUND(E129*J129,2)</f>
        <v>0</v>
      </c>
      <c r="L129" s="226">
        <v>0</v>
      </c>
      <c r="M129" s="226">
        <f>G129*(1+L129/100)</f>
        <v>0</v>
      </c>
      <c r="N129" s="226">
        <v>3.85E-2</v>
      </c>
      <c r="O129" s="226">
        <f>ROUND(E129*N129,2)</f>
        <v>0.04</v>
      </c>
      <c r="P129" s="226">
        <v>0</v>
      </c>
      <c r="Q129" s="226">
        <f>ROUND(E129*P129,2)</f>
        <v>0</v>
      </c>
      <c r="R129" s="226" t="s">
        <v>199</v>
      </c>
      <c r="S129" s="226" t="s">
        <v>124</v>
      </c>
      <c r="T129" s="226" t="s">
        <v>124</v>
      </c>
      <c r="U129" s="226">
        <v>0</v>
      </c>
      <c r="V129" s="226">
        <f>ROUND(E129*U129,2)</f>
        <v>0</v>
      </c>
      <c r="W129" s="22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200</v>
      </c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5">
      <c r="A130" s="241">
        <v>95</v>
      </c>
      <c r="B130" s="242" t="s">
        <v>329</v>
      </c>
      <c r="C130" s="250" t="s">
        <v>330</v>
      </c>
      <c r="D130" s="243" t="s">
        <v>160</v>
      </c>
      <c r="E130" s="244">
        <v>0.17960000000000001</v>
      </c>
      <c r="F130" s="245"/>
      <c r="G130" s="246">
        <f>ROUND(E130*F130,2)</f>
        <v>0</v>
      </c>
      <c r="H130" s="227"/>
      <c r="I130" s="226">
        <f>ROUND(E130*H130,2)</f>
        <v>0</v>
      </c>
      <c r="J130" s="227"/>
      <c r="K130" s="226">
        <f>ROUND(E130*J130,2)</f>
        <v>0</v>
      </c>
      <c r="L130" s="226">
        <v>15</v>
      </c>
      <c r="M130" s="226">
        <f>G130*(1+L130/100)</f>
        <v>0</v>
      </c>
      <c r="N130" s="226">
        <v>0</v>
      </c>
      <c r="O130" s="226">
        <f>ROUND(E130*N130,2)</f>
        <v>0</v>
      </c>
      <c r="P130" s="226">
        <v>0</v>
      </c>
      <c r="Q130" s="226">
        <f>ROUND(E130*P130,2)</f>
        <v>0</v>
      </c>
      <c r="R130" s="226"/>
      <c r="S130" s="226" t="s">
        <v>124</v>
      </c>
      <c r="T130" s="226" t="s">
        <v>125</v>
      </c>
      <c r="U130" s="226">
        <v>3.0750000000000002</v>
      </c>
      <c r="V130" s="226">
        <f>ROUND(E130*U130,2)</f>
        <v>0.55000000000000004</v>
      </c>
      <c r="W130" s="22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203</v>
      </c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ht="13" x14ac:dyDescent="0.25">
      <c r="A131" s="229" t="s">
        <v>119</v>
      </c>
      <c r="B131" s="230" t="s">
        <v>80</v>
      </c>
      <c r="C131" s="249" t="s">
        <v>81</v>
      </c>
      <c r="D131" s="231"/>
      <c r="E131" s="232"/>
      <c r="F131" s="233"/>
      <c r="G131" s="234">
        <f>SUMIF(AG132:AG137,"&lt;&gt;NOR",G132:G137)</f>
        <v>0</v>
      </c>
      <c r="H131" s="228"/>
      <c r="I131" s="228">
        <f>SUM(I132:I137)</f>
        <v>0</v>
      </c>
      <c r="J131" s="228"/>
      <c r="K131" s="228">
        <f>SUM(K132:K137)</f>
        <v>0</v>
      </c>
      <c r="L131" s="228"/>
      <c r="M131" s="228">
        <f>SUM(M132:M137)</f>
        <v>0</v>
      </c>
      <c r="N131" s="228"/>
      <c r="O131" s="228">
        <f>SUM(O132:O137)</f>
        <v>0.19</v>
      </c>
      <c r="P131" s="228"/>
      <c r="Q131" s="228">
        <f>SUM(Q132:Q137)</f>
        <v>0</v>
      </c>
      <c r="R131" s="228"/>
      <c r="S131" s="228"/>
      <c r="T131" s="228"/>
      <c r="U131" s="228"/>
      <c r="V131" s="228">
        <f>SUM(V132:V137)</f>
        <v>36.83</v>
      </c>
      <c r="W131" s="228"/>
      <c r="AG131" t="s">
        <v>120</v>
      </c>
    </row>
    <row r="132" spans="1:60" ht="20" outlineLevel="1" x14ac:dyDescent="0.25">
      <c r="A132" s="241">
        <v>96</v>
      </c>
      <c r="B132" s="242" t="s">
        <v>331</v>
      </c>
      <c r="C132" s="250" t="s">
        <v>332</v>
      </c>
      <c r="D132" s="243" t="s">
        <v>123</v>
      </c>
      <c r="E132" s="244">
        <v>10</v>
      </c>
      <c r="F132" s="245"/>
      <c r="G132" s="246">
        <f>ROUND(E132*F132,2)</f>
        <v>0</v>
      </c>
      <c r="H132" s="227"/>
      <c r="I132" s="226">
        <f>ROUND(E132*H132,2)</f>
        <v>0</v>
      </c>
      <c r="J132" s="227"/>
      <c r="K132" s="226">
        <f>ROUND(E132*J132,2)</f>
        <v>0</v>
      </c>
      <c r="L132" s="226">
        <v>15</v>
      </c>
      <c r="M132" s="226">
        <f>G132*(1+L132/100)</f>
        <v>0</v>
      </c>
      <c r="N132" s="226">
        <v>4.5100000000000001E-3</v>
      </c>
      <c r="O132" s="226">
        <f>ROUND(E132*N132,2)</f>
        <v>0.05</v>
      </c>
      <c r="P132" s="226">
        <v>0</v>
      </c>
      <c r="Q132" s="226">
        <f>ROUND(E132*P132,2)</f>
        <v>0</v>
      </c>
      <c r="R132" s="226"/>
      <c r="S132" s="226" t="s">
        <v>124</v>
      </c>
      <c r="T132" s="226" t="s">
        <v>125</v>
      </c>
      <c r="U132" s="226">
        <v>1.0746</v>
      </c>
      <c r="V132" s="226">
        <f>ROUND(E132*U132,2)</f>
        <v>10.75</v>
      </c>
      <c r="W132" s="226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171</v>
      </c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ht="20" outlineLevel="1" x14ac:dyDescent="0.25">
      <c r="A133" s="241">
        <v>97</v>
      </c>
      <c r="B133" s="242" t="s">
        <v>333</v>
      </c>
      <c r="C133" s="250" t="s">
        <v>334</v>
      </c>
      <c r="D133" s="243" t="s">
        <v>123</v>
      </c>
      <c r="E133" s="244">
        <v>10</v>
      </c>
      <c r="F133" s="245"/>
      <c r="G133" s="246">
        <f>ROUND(E133*F133,2)</f>
        <v>0</v>
      </c>
      <c r="H133" s="227"/>
      <c r="I133" s="226">
        <f>ROUND(E133*H133,2)</f>
        <v>0</v>
      </c>
      <c r="J133" s="227"/>
      <c r="K133" s="226">
        <f>ROUND(E133*J133,2)</f>
        <v>0</v>
      </c>
      <c r="L133" s="226">
        <v>15</v>
      </c>
      <c r="M133" s="226">
        <f>G133*(1+L133/100)</f>
        <v>0</v>
      </c>
      <c r="N133" s="226">
        <v>4.5100000000000001E-3</v>
      </c>
      <c r="O133" s="226">
        <f>ROUND(E133*N133,2)</f>
        <v>0.05</v>
      </c>
      <c r="P133" s="226">
        <v>0</v>
      </c>
      <c r="Q133" s="226">
        <f>ROUND(E133*P133,2)</f>
        <v>0</v>
      </c>
      <c r="R133" s="226"/>
      <c r="S133" s="226" t="s">
        <v>144</v>
      </c>
      <c r="T133" s="226" t="s">
        <v>125</v>
      </c>
      <c r="U133" s="226">
        <v>1.0746</v>
      </c>
      <c r="V133" s="226">
        <f>ROUND(E133*U133,2)</f>
        <v>10.75</v>
      </c>
      <c r="W133" s="22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171</v>
      </c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5">
      <c r="A134" s="241">
        <v>98</v>
      </c>
      <c r="B134" s="242" t="s">
        <v>335</v>
      </c>
      <c r="C134" s="250" t="s">
        <v>336</v>
      </c>
      <c r="D134" s="243" t="s">
        <v>123</v>
      </c>
      <c r="E134" s="244">
        <v>10</v>
      </c>
      <c r="F134" s="245"/>
      <c r="G134" s="246">
        <f>ROUND(E134*F134,2)</f>
        <v>0</v>
      </c>
      <c r="H134" s="227"/>
      <c r="I134" s="226">
        <f>ROUND(E134*H134,2)</f>
        <v>0</v>
      </c>
      <c r="J134" s="227"/>
      <c r="K134" s="226">
        <f>ROUND(E134*J134,2)</f>
        <v>0</v>
      </c>
      <c r="L134" s="226">
        <v>15</v>
      </c>
      <c r="M134" s="226">
        <f>G134*(1+L134/100)</f>
        <v>0</v>
      </c>
      <c r="N134" s="226">
        <v>4.5100000000000001E-3</v>
      </c>
      <c r="O134" s="226">
        <f>ROUND(E134*N134,2)</f>
        <v>0.05</v>
      </c>
      <c r="P134" s="226">
        <v>0</v>
      </c>
      <c r="Q134" s="226">
        <f>ROUND(E134*P134,2)</f>
        <v>0</v>
      </c>
      <c r="R134" s="226"/>
      <c r="S134" s="226" t="s">
        <v>144</v>
      </c>
      <c r="T134" s="226" t="s">
        <v>125</v>
      </c>
      <c r="U134" s="226">
        <v>1.0746</v>
      </c>
      <c r="V134" s="226">
        <f>ROUND(E134*U134,2)</f>
        <v>10.75</v>
      </c>
      <c r="W134" s="22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171</v>
      </c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5">
      <c r="A135" s="241">
        <v>99</v>
      </c>
      <c r="B135" s="242" t="s">
        <v>337</v>
      </c>
      <c r="C135" s="250" t="s">
        <v>338</v>
      </c>
      <c r="D135" s="243" t="s">
        <v>180</v>
      </c>
      <c r="E135" s="244">
        <v>4</v>
      </c>
      <c r="F135" s="245"/>
      <c r="G135" s="246">
        <f>ROUND(E135*F135,2)</f>
        <v>0</v>
      </c>
      <c r="H135" s="227"/>
      <c r="I135" s="226">
        <f>ROUND(E135*H135,2)</f>
        <v>0</v>
      </c>
      <c r="J135" s="227"/>
      <c r="K135" s="226">
        <f>ROUND(E135*J135,2)</f>
        <v>0</v>
      </c>
      <c r="L135" s="226">
        <v>15</v>
      </c>
      <c r="M135" s="226">
        <f>G135*(1+L135/100)</f>
        <v>0</v>
      </c>
      <c r="N135" s="226">
        <v>4.5100000000000001E-3</v>
      </c>
      <c r="O135" s="226">
        <f>ROUND(E135*N135,2)</f>
        <v>0.02</v>
      </c>
      <c r="P135" s="226">
        <v>0</v>
      </c>
      <c r="Q135" s="226">
        <f>ROUND(E135*P135,2)</f>
        <v>0</v>
      </c>
      <c r="R135" s="226"/>
      <c r="S135" s="226" t="s">
        <v>144</v>
      </c>
      <c r="T135" s="226" t="s">
        <v>125</v>
      </c>
      <c r="U135" s="226">
        <v>1.0746</v>
      </c>
      <c r="V135" s="226">
        <f>ROUND(E135*U135,2)</f>
        <v>4.3</v>
      </c>
      <c r="W135" s="22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171</v>
      </c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5">
      <c r="A136" s="241">
        <v>100</v>
      </c>
      <c r="B136" s="242" t="s">
        <v>339</v>
      </c>
      <c r="C136" s="250" t="s">
        <v>340</v>
      </c>
      <c r="D136" s="243" t="s">
        <v>123</v>
      </c>
      <c r="E136" s="244">
        <v>12</v>
      </c>
      <c r="F136" s="245"/>
      <c r="G136" s="246">
        <f>ROUND(E136*F136,2)</f>
        <v>0</v>
      </c>
      <c r="H136" s="227"/>
      <c r="I136" s="226">
        <f>ROUND(E136*H136,2)</f>
        <v>0</v>
      </c>
      <c r="J136" s="227"/>
      <c r="K136" s="226">
        <f>ROUND(E136*J136,2)</f>
        <v>0</v>
      </c>
      <c r="L136" s="226">
        <v>15</v>
      </c>
      <c r="M136" s="226">
        <f>G136*(1+L136/100)</f>
        <v>0</v>
      </c>
      <c r="N136" s="226">
        <v>1.9E-3</v>
      </c>
      <c r="O136" s="226">
        <f>ROUND(E136*N136,2)</f>
        <v>0.02</v>
      </c>
      <c r="P136" s="226">
        <v>0</v>
      </c>
      <c r="Q136" s="226">
        <f>ROUND(E136*P136,2)</f>
        <v>0</v>
      </c>
      <c r="R136" s="226" t="s">
        <v>199</v>
      </c>
      <c r="S136" s="226" t="s">
        <v>124</v>
      </c>
      <c r="T136" s="226" t="s">
        <v>125</v>
      </c>
      <c r="U136" s="226">
        <v>0</v>
      </c>
      <c r="V136" s="226">
        <f>ROUND(E136*U136,2)</f>
        <v>0</v>
      </c>
      <c r="W136" s="22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341</v>
      </c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5">
      <c r="A137" s="241">
        <v>101</v>
      </c>
      <c r="B137" s="242" t="s">
        <v>342</v>
      </c>
      <c r="C137" s="250" t="s">
        <v>343</v>
      </c>
      <c r="D137" s="243" t="s">
        <v>160</v>
      </c>
      <c r="E137" s="244">
        <v>0.17613999999999999</v>
      </c>
      <c r="F137" s="245"/>
      <c r="G137" s="246">
        <f>ROUND(E137*F137,2)</f>
        <v>0</v>
      </c>
      <c r="H137" s="227"/>
      <c r="I137" s="226">
        <f>ROUND(E137*H137,2)</f>
        <v>0</v>
      </c>
      <c r="J137" s="227"/>
      <c r="K137" s="226">
        <f>ROUND(E137*J137,2)</f>
        <v>0</v>
      </c>
      <c r="L137" s="226">
        <v>15</v>
      </c>
      <c r="M137" s="226">
        <f>G137*(1+L137/100)</f>
        <v>0</v>
      </c>
      <c r="N137" s="226">
        <v>0</v>
      </c>
      <c r="O137" s="226">
        <f>ROUND(E137*N137,2)</f>
        <v>0</v>
      </c>
      <c r="P137" s="226">
        <v>0</v>
      </c>
      <c r="Q137" s="226">
        <f>ROUND(E137*P137,2)</f>
        <v>0</v>
      </c>
      <c r="R137" s="226"/>
      <c r="S137" s="226" t="s">
        <v>124</v>
      </c>
      <c r="T137" s="226" t="s">
        <v>125</v>
      </c>
      <c r="U137" s="226">
        <v>1.5980000000000001</v>
      </c>
      <c r="V137" s="226">
        <f>ROUND(E137*U137,2)</f>
        <v>0.28000000000000003</v>
      </c>
      <c r="W137" s="226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203</v>
      </c>
      <c r="AH137" s="207"/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ht="13" x14ac:dyDescent="0.25">
      <c r="A138" s="229" t="s">
        <v>119</v>
      </c>
      <c r="B138" s="230" t="s">
        <v>82</v>
      </c>
      <c r="C138" s="249" t="s">
        <v>83</v>
      </c>
      <c r="D138" s="231"/>
      <c r="E138" s="232"/>
      <c r="F138" s="233"/>
      <c r="G138" s="234">
        <f>SUMIF(AG139:AG139,"&lt;&gt;NOR",G139:G139)</f>
        <v>0</v>
      </c>
      <c r="H138" s="228"/>
      <c r="I138" s="228">
        <f>SUM(I139:I139)</f>
        <v>0</v>
      </c>
      <c r="J138" s="228"/>
      <c r="K138" s="228">
        <f>SUM(K139:K139)</f>
        <v>0</v>
      </c>
      <c r="L138" s="228"/>
      <c r="M138" s="228">
        <f>SUM(M139:M139)</f>
        <v>0</v>
      </c>
      <c r="N138" s="228"/>
      <c r="O138" s="228">
        <f>SUM(O139:O139)</f>
        <v>0.15</v>
      </c>
      <c r="P138" s="228"/>
      <c r="Q138" s="228">
        <f>SUM(Q139:Q139)</f>
        <v>0</v>
      </c>
      <c r="R138" s="228"/>
      <c r="S138" s="228"/>
      <c r="T138" s="228"/>
      <c r="U138" s="228"/>
      <c r="V138" s="228">
        <f>SUM(V139:V139)</f>
        <v>33.630000000000003</v>
      </c>
      <c r="W138" s="228"/>
      <c r="AG138" t="s">
        <v>120</v>
      </c>
    </row>
    <row r="139" spans="1:60" outlineLevel="1" x14ac:dyDescent="0.25">
      <c r="A139" s="241">
        <v>102</v>
      </c>
      <c r="B139" s="242" t="s">
        <v>344</v>
      </c>
      <c r="C139" s="250" t="s">
        <v>345</v>
      </c>
      <c r="D139" s="243" t="s">
        <v>123</v>
      </c>
      <c r="E139" s="244">
        <v>330</v>
      </c>
      <c r="F139" s="245"/>
      <c r="G139" s="246">
        <f>ROUND(E139*F139,2)</f>
        <v>0</v>
      </c>
      <c r="H139" s="227"/>
      <c r="I139" s="226">
        <f>ROUND(E139*H139,2)</f>
        <v>0</v>
      </c>
      <c r="J139" s="227"/>
      <c r="K139" s="226">
        <f>ROUND(E139*J139,2)</f>
        <v>0</v>
      </c>
      <c r="L139" s="226">
        <v>15</v>
      </c>
      <c r="M139" s="226">
        <f>G139*(1+L139/100)</f>
        <v>0</v>
      </c>
      <c r="N139" s="226">
        <v>4.6000000000000001E-4</v>
      </c>
      <c r="O139" s="226">
        <f>ROUND(E139*N139,2)</f>
        <v>0.15</v>
      </c>
      <c r="P139" s="226">
        <v>0</v>
      </c>
      <c r="Q139" s="226">
        <f>ROUND(E139*P139,2)</f>
        <v>0</v>
      </c>
      <c r="R139" s="226"/>
      <c r="S139" s="226" t="s">
        <v>124</v>
      </c>
      <c r="T139" s="226" t="s">
        <v>125</v>
      </c>
      <c r="U139" s="226">
        <v>0.10191</v>
      </c>
      <c r="V139" s="226">
        <f>ROUND(E139*U139,2)</f>
        <v>33.630000000000003</v>
      </c>
      <c r="W139" s="22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171</v>
      </c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ht="13" x14ac:dyDescent="0.25">
      <c r="A140" s="229" t="s">
        <v>119</v>
      </c>
      <c r="B140" s="230" t="s">
        <v>84</v>
      </c>
      <c r="C140" s="249" t="s">
        <v>85</v>
      </c>
      <c r="D140" s="231"/>
      <c r="E140" s="232"/>
      <c r="F140" s="233"/>
      <c r="G140" s="234">
        <f>SUMIF(AG141:AG153,"&lt;&gt;NOR",G141:G153)</f>
        <v>0</v>
      </c>
      <c r="H140" s="228"/>
      <c r="I140" s="228">
        <f>SUM(I141:I153)</f>
        <v>0</v>
      </c>
      <c r="J140" s="228"/>
      <c r="K140" s="228">
        <f>SUM(K141:K153)</f>
        <v>0</v>
      </c>
      <c r="L140" s="228"/>
      <c r="M140" s="228">
        <f>SUM(M141:M153)</f>
        <v>0</v>
      </c>
      <c r="N140" s="228"/>
      <c r="O140" s="228">
        <f>SUM(O141:O153)</f>
        <v>0</v>
      </c>
      <c r="P140" s="228"/>
      <c r="Q140" s="228">
        <f>SUM(Q141:Q153)</f>
        <v>0</v>
      </c>
      <c r="R140" s="228"/>
      <c r="S140" s="228"/>
      <c r="T140" s="228"/>
      <c r="U140" s="228"/>
      <c r="V140" s="228">
        <f>SUM(V141:V153)</f>
        <v>0</v>
      </c>
      <c r="W140" s="228"/>
      <c r="AG140" t="s">
        <v>120</v>
      </c>
    </row>
    <row r="141" spans="1:60" outlineLevel="1" x14ac:dyDescent="0.25">
      <c r="A141" s="241">
        <v>103</v>
      </c>
      <c r="B141" s="242" t="s">
        <v>346</v>
      </c>
      <c r="C141" s="250" t="s">
        <v>347</v>
      </c>
      <c r="D141" s="243" t="s">
        <v>196</v>
      </c>
      <c r="E141" s="244">
        <v>1</v>
      </c>
      <c r="F141" s="245"/>
      <c r="G141" s="246">
        <f>ROUND(E141*F141,2)</f>
        <v>0</v>
      </c>
      <c r="H141" s="227"/>
      <c r="I141" s="226">
        <f>ROUND(E141*H141,2)</f>
        <v>0</v>
      </c>
      <c r="J141" s="227"/>
      <c r="K141" s="226">
        <f>ROUND(E141*J141,2)</f>
        <v>0</v>
      </c>
      <c r="L141" s="226">
        <v>15</v>
      </c>
      <c r="M141" s="226">
        <f>G141*(1+L141/100)</f>
        <v>0</v>
      </c>
      <c r="N141" s="226">
        <v>0</v>
      </c>
      <c r="O141" s="226">
        <f>ROUND(E141*N141,2)</f>
        <v>0</v>
      </c>
      <c r="P141" s="226">
        <v>0</v>
      </c>
      <c r="Q141" s="226">
        <f>ROUND(E141*P141,2)</f>
        <v>0</v>
      </c>
      <c r="R141" s="226"/>
      <c r="S141" s="226" t="s">
        <v>144</v>
      </c>
      <c r="T141" s="226" t="s">
        <v>125</v>
      </c>
      <c r="U141" s="226">
        <v>0</v>
      </c>
      <c r="V141" s="226">
        <f>ROUND(E141*U141,2)</f>
        <v>0</v>
      </c>
      <c r="W141" s="22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208</v>
      </c>
      <c r="AH141" s="207"/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5">
      <c r="A142" s="241">
        <v>104</v>
      </c>
      <c r="B142" s="242" t="s">
        <v>348</v>
      </c>
      <c r="C142" s="250" t="s">
        <v>349</v>
      </c>
      <c r="D142" s="243" t="s">
        <v>196</v>
      </c>
      <c r="E142" s="244">
        <v>1</v>
      </c>
      <c r="F142" s="245"/>
      <c r="G142" s="246">
        <f>ROUND(E142*F142,2)</f>
        <v>0</v>
      </c>
      <c r="H142" s="227"/>
      <c r="I142" s="226">
        <f>ROUND(E142*H142,2)</f>
        <v>0</v>
      </c>
      <c r="J142" s="227"/>
      <c r="K142" s="226">
        <f>ROUND(E142*J142,2)</f>
        <v>0</v>
      </c>
      <c r="L142" s="226">
        <v>15</v>
      </c>
      <c r="M142" s="226">
        <f>G142*(1+L142/100)</f>
        <v>0</v>
      </c>
      <c r="N142" s="226">
        <v>0</v>
      </c>
      <c r="O142" s="226">
        <f>ROUND(E142*N142,2)</f>
        <v>0</v>
      </c>
      <c r="P142" s="226">
        <v>0</v>
      </c>
      <c r="Q142" s="226">
        <f>ROUND(E142*P142,2)</f>
        <v>0</v>
      </c>
      <c r="R142" s="226"/>
      <c r="S142" s="226" t="s">
        <v>144</v>
      </c>
      <c r="T142" s="226" t="s">
        <v>125</v>
      </c>
      <c r="U142" s="226">
        <v>0</v>
      </c>
      <c r="V142" s="226">
        <f>ROUND(E142*U142,2)</f>
        <v>0</v>
      </c>
      <c r="W142" s="22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208</v>
      </c>
      <c r="AH142" s="207"/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5">
      <c r="A143" s="241">
        <v>105</v>
      </c>
      <c r="B143" s="242" t="s">
        <v>350</v>
      </c>
      <c r="C143" s="250" t="s">
        <v>351</v>
      </c>
      <c r="D143" s="243" t="s">
        <v>196</v>
      </c>
      <c r="E143" s="244">
        <v>1</v>
      </c>
      <c r="F143" s="245"/>
      <c r="G143" s="246">
        <f>ROUND(E143*F143,2)</f>
        <v>0</v>
      </c>
      <c r="H143" s="227"/>
      <c r="I143" s="226">
        <f>ROUND(E143*H143,2)</f>
        <v>0</v>
      </c>
      <c r="J143" s="227"/>
      <c r="K143" s="226">
        <f>ROUND(E143*J143,2)</f>
        <v>0</v>
      </c>
      <c r="L143" s="226">
        <v>15</v>
      </c>
      <c r="M143" s="226">
        <f>G143*(1+L143/100)</f>
        <v>0</v>
      </c>
      <c r="N143" s="226">
        <v>0</v>
      </c>
      <c r="O143" s="226">
        <f>ROUND(E143*N143,2)</f>
        <v>0</v>
      </c>
      <c r="P143" s="226">
        <v>0</v>
      </c>
      <c r="Q143" s="226">
        <f>ROUND(E143*P143,2)</f>
        <v>0</v>
      </c>
      <c r="R143" s="226"/>
      <c r="S143" s="226" t="s">
        <v>144</v>
      </c>
      <c r="T143" s="226" t="s">
        <v>125</v>
      </c>
      <c r="U143" s="226">
        <v>0</v>
      </c>
      <c r="V143" s="226">
        <f>ROUND(E143*U143,2)</f>
        <v>0</v>
      </c>
      <c r="W143" s="226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208</v>
      </c>
      <c r="AH143" s="207"/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5">
      <c r="A144" s="241">
        <v>106</v>
      </c>
      <c r="B144" s="242" t="s">
        <v>352</v>
      </c>
      <c r="C144" s="250" t="s">
        <v>353</v>
      </c>
      <c r="D144" s="243" t="s">
        <v>354</v>
      </c>
      <c r="E144" s="244">
        <v>10</v>
      </c>
      <c r="F144" s="245"/>
      <c r="G144" s="246">
        <f>ROUND(E144*F144,2)</f>
        <v>0</v>
      </c>
      <c r="H144" s="227"/>
      <c r="I144" s="226">
        <f>ROUND(E144*H144,2)</f>
        <v>0</v>
      </c>
      <c r="J144" s="227"/>
      <c r="K144" s="226">
        <f>ROUND(E144*J144,2)</f>
        <v>0</v>
      </c>
      <c r="L144" s="226">
        <v>15</v>
      </c>
      <c r="M144" s="226">
        <f>G144*(1+L144/100)</f>
        <v>0</v>
      </c>
      <c r="N144" s="226">
        <v>0</v>
      </c>
      <c r="O144" s="226">
        <f>ROUND(E144*N144,2)</f>
        <v>0</v>
      </c>
      <c r="P144" s="226">
        <v>0</v>
      </c>
      <c r="Q144" s="226">
        <f>ROUND(E144*P144,2)</f>
        <v>0</v>
      </c>
      <c r="R144" s="226"/>
      <c r="S144" s="226" t="s">
        <v>144</v>
      </c>
      <c r="T144" s="226" t="s">
        <v>125</v>
      </c>
      <c r="U144" s="226">
        <v>0</v>
      </c>
      <c r="V144" s="226">
        <f>ROUND(E144*U144,2)</f>
        <v>0</v>
      </c>
      <c r="W144" s="226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208</v>
      </c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5">
      <c r="A145" s="241">
        <v>107</v>
      </c>
      <c r="B145" s="242" t="s">
        <v>355</v>
      </c>
      <c r="C145" s="250" t="s">
        <v>356</v>
      </c>
      <c r="D145" s="243" t="s">
        <v>354</v>
      </c>
      <c r="E145" s="244">
        <v>40</v>
      </c>
      <c r="F145" s="245"/>
      <c r="G145" s="246">
        <f>ROUND(E145*F145,2)</f>
        <v>0</v>
      </c>
      <c r="H145" s="227"/>
      <c r="I145" s="226">
        <f>ROUND(E145*H145,2)</f>
        <v>0</v>
      </c>
      <c r="J145" s="227"/>
      <c r="K145" s="226">
        <f>ROUND(E145*J145,2)</f>
        <v>0</v>
      </c>
      <c r="L145" s="226">
        <v>15</v>
      </c>
      <c r="M145" s="226">
        <f>G145*(1+L145/100)</f>
        <v>0</v>
      </c>
      <c r="N145" s="226">
        <v>0</v>
      </c>
      <c r="O145" s="226">
        <f>ROUND(E145*N145,2)</f>
        <v>0</v>
      </c>
      <c r="P145" s="226">
        <v>0</v>
      </c>
      <c r="Q145" s="226">
        <f>ROUND(E145*P145,2)</f>
        <v>0</v>
      </c>
      <c r="R145" s="226"/>
      <c r="S145" s="226" t="s">
        <v>144</v>
      </c>
      <c r="T145" s="226" t="s">
        <v>125</v>
      </c>
      <c r="U145" s="226">
        <v>0</v>
      </c>
      <c r="V145" s="226">
        <f>ROUND(E145*U145,2)</f>
        <v>0</v>
      </c>
      <c r="W145" s="226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208</v>
      </c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5">
      <c r="A146" s="241">
        <v>108</v>
      </c>
      <c r="B146" s="242" t="s">
        <v>357</v>
      </c>
      <c r="C146" s="250" t="s">
        <v>358</v>
      </c>
      <c r="D146" s="243" t="s">
        <v>354</v>
      </c>
      <c r="E146" s="244">
        <v>20</v>
      </c>
      <c r="F146" s="245"/>
      <c r="G146" s="246">
        <f>ROUND(E146*F146,2)</f>
        <v>0</v>
      </c>
      <c r="H146" s="227"/>
      <c r="I146" s="226">
        <f>ROUND(E146*H146,2)</f>
        <v>0</v>
      </c>
      <c r="J146" s="227"/>
      <c r="K146" s="226">
        <f>ROUND(E146*J146,2)</f>
        <v>0</v>
      </c>
      <c r="L146" s="226">
        <v>15</v>
      </c>
      <c r="M146" s="226">
        <f>G146*(1+L146/100)</f>
        <v>0</v>
      </c>
      <c r="N146" s="226">
        <v>0</v>
      </c>
      <c r="O146" s="226">
        <f>ROUND(E146*N146,2)</f>
        <v>0</v>
      </c>
      <c r="P146" s="226">
        <v>0</v>
      </c>
      <c r="Q146" s="226">
        <f>ROUND(E146*P146,2)</f>
        <v>0</v>
      </c>
      <c r="R146" s="226"/>
      <c r="S146" s="226" t="s">
        <v>144</v>
      </c>
      <c r="T146" s="226" t="s">
        <v>125</v>
      </c>
      <c r="U146" s="226">
        <v>0</v>
      </c>
      <c r="V146" s="226">
        <f>ROUND(E146*U146,2)</f>
        <v>0</v>
      </c>
      <c r="W146" s="22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208</v>
      </c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5">
      <c r="A147" s="241">
        <v>109</v>
      </c>
      <c r="B147" s="242" t="s">
        <v>359</v>
      </c>
      <c r="C147" s="250" t="s">
        <v>360</v>
      </c>
      <c r="D147" s="243" t="s">
        <v>354</v>
      </c>
      <c r="E147" s="244">
        <v>24</v>
      </c>
      <c r="F147" s="245"/>
      <c r="G147" s="246">
        <f>ROUND(E147*F147,2)</f>
        <v>0</v>
      </c>
      <c r="H147" s="227"/>
      <c r="I147" s="226">
        <f>ROUND(E147*H147,2)</f>
        <v>0</v>
      </c>
      <c r="J147" s="227"/>
      <c r="K147" s="226">
        <f>ROUND(E147*J147,2)</f>
        <v>0</v>
      </c>
      <c r="L147" s="226">
        <v>15</v>
      </c>
      <c r="M147" s="226">
        <f>G147*(1+L147/100)</f>
        <v>0</v>
      </c>
      <c r="N147" s="226">
        <v>0</v>
      </c>
      <c r="O147" s="226">
        <f>ROUND(E147*N147,2)</f>
        <v>0</v>
      </c>
      <c r="P147" s="226">
        <v>0</v>
      </c>
      <c r="Q147" s="226">
        <f>ROUND(E147*P147,2)</f>
        <v>0</v>
      </c>
      <c r="R147" s="226"/>
      <c r="S147" s="226" t="s">
        <v>144</v>
      </c>
      <c r="T147" s="226" t="s">
        <v>125</v>
      </c>
      <c r="U147" s="226">
        <v>0</v>
      </c>
      <c r="V147" s="226">
        <f>ROUND(E147*U147,2)</f>
        <v>0</v>
      </c>
      <c r="W147" s="226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208</v>
      </c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5">
      <c r="A148" s="241">
        <v>110</v>
      </c>
      <c r="B148" s="242" t="s">
        <v>361</v>
      </c>
      <c r="C148" s="250" t="s">
        <v>362</v>
      </c>
      <c r="D148" s="243" t="s">
        <v>354</v>
      </c>
      <c r="E148" s="244">
        <v>72</v>
      </c>
      <c r="F148" s="245"/>
      <c r="G148" s="246">
        <f>ROUND(E148*F148,2)</f>
        <v>0</v>
      </c>
      <c r="H148" s="227"/>
      <c r="I148" s="226">
        <f>ROUND(E148*H148,2)</f>
        <v>0</v>
      </c>
      <c r="J148" s="227"/>
      <c r="K148" s="226">
        <f>ROUND(E148*J148,2)</f>
        <v>0</v>
      </c>
      <c r="L148" s="226">
        <v>15</v>
      </c>
      <c r="M148" s="226">
        <f>G148*(1+L148/100)</f>
        <v>0</v>
      </c>
      <c r="N148" s="226">
        <v>0</v>
      </c>
      <c r="O148" s="226">
        <f>ROUND(E148*N148,2)</f>
        <v>0</v>
      </c>
      <c r="P148" s="226">
        <v>0</v>
      </c>
      <c r="Q148" s="226">
        <f>ROUND(E148*P148,2)</f>
        <v>0</v>
      </c>
      <c r="R148" s="226"/>
      <c r="S148" s="226" t="s">
        <v>144</v>
      </c>
      <c r="T148" s="226" t="s">
        <v>125</v>
      </c>
      <c r="U148" s="226">
        <v>0</v>
      </c>
      <c r="V148" s="226">
        <f>ROUND(E148*U148,2)</f>
        <v>0</v>
      </c>
      <c r="W148" s="22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208</v>
      </c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5">
      <c r="A149" s="241">
        <v>111</v>
      </c>
      <c r="B149" s="242" t="s">
        <v>363</v>
      </c>
      <c r="C149" s="250" t="s">
        <v>364</v>
      </c>
      <c r="D149" s="243" t="s">
        <v>354</v>
      </c>
      <c r="E149" s="244">
        <v>5</v>
      </c>
      <c r="F149" s="245"/>
      <c r="G149" s="246">
        <f>ROUND(E149*F149,2)</f>
        <v>0</v>
      </c>
      <c r="H149" s="227"/>
      <c r="I149" s="226">
        <f>ROUND(E149*H149,2)</f>
        <v>0</v>
      </c>
      <c r="J149" s="227"/>
      <c r="K149" s="226">
        <f>ROUND(E149*J149,2)</f>
        <v>0</v>
      </c>
      <c r="L149" s="226">
        <v>15</v>
      </c>
      <c r="M149" s="226">
        <f>G149*(1+L149/100)</f>
        <v>0</v>
      </c>
      <c r="N149" s="226">
        <v>0</v>
      </c>
      <c r="O149" s="226">
        <f>ROUND(E149*N149,2)</f>
        <v>0</v>
      </c>
      <c r="P149" s="226">
        <v>0</v>
      </c>
      <c r="Q149" s="226">
        <f>ROUND(E149*P149,2)</f>
        <v>0</v>
      </c>
      <c r="R149" s="226"/>
      <c r="S149" s="226" t="s">
        <v>144</v>
      </c>
      <c r="T149" s="226" t="s">
        <v>125</v>
      </c>
      <c r="U149" s="226">
        <v>0</v>
      </c>
      <c r="V149" s="226">
        <f>ROUND(E149*U149,2)</f>
        <v>0</v>
      </c>
      <c r="W149" s="226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208</v>
      </c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5">
      <c r="A150" s="241">
        <v>112</v>
      </c>
      <c r="B150" s="242" t="s">
        <v>365</v>
      </c>
      <c r="C150" s="250" t="s">
        <v>366</v>
      </c>
      <c r="D150" s="243" t="s">
        <v>196</v>
      </c>
      <c r="E150" s="244">
        <v>1</v>
      </c>
      <c r="F150" s="245"/>
      <c r="G150" s="246">
        <f>ROUND(E150*F150,2)</f>
        <v>0</v>
      </c>
      <c r="H150" s="227"/>
      <c r="I150" s="226">
        <f>ROUND(E150*H150,2)</f>
        <v>0</v>
      </c>
      <c r="J150" s="227"/>
      <c r="K150" s="226">
        <f>ROUND(E150*J150,2)</f>
        <v>0</v>
      </c>
      <c r="L150" s="226">
        <v>15</v>
      </c>
      <c r="M150" s="226">
        <f>G150*(1+L150/100)</f>
        <v>0</v>
      </c>
      <c r="N150" s="226">
        <v>0</v>
      </c>
      <c r="O150" s="226">
        <f>ROUND(E150*N150,2)</f>
        <v>0</v>
      </c>
      <c r="P150" s="226">
        <v>0</v>
      </c>
      <c r="Q150" s="226">
        <f>ROUND(E150*P150,2)</f>
        <v>0</v>
      </c>
      <c r="R150" s="226"/>
      <c r="S150" s="226" t="s">
        <v>144</v>
      </c>
      <c r="T150" s="226" t="s">
        <v>125</v>
      </c>
      <c r="U150" s="226">
        <v>0</v>
      </c>
      <c r="V150" s="226">
        <f>ROUND(E150*U150,2)</f>
        <v>0</v>
      </c>
      <c r="W150" s="22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208</v>
      </c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5">
      <c r="A151" s="241">
        <v>113</v>
      </c>
      <c r="B151" s="242" t="s">
        <v>367</v>
      </c>
      <c r="C151" s="250" t="s">
        <v>368</v>
      </c>
      <c r="D151" s="243" t="s">
        <v>196</v>
      </c>
      <c r="E151" s="244">
        <v>1</v>
      </c>
      <c r="F151" s="245"/>
      <c r="G151" s="246">
        <f>ROUND(E151*F151,2)</f>
        <v>0</v>
      </c>
      <c r="H151" s="227"/>
      <c r="I151" s="226">
        <f>ROUND(E151*H151,2)</f>
        <v>0</v>
      </c>
      <c r="J151" s="227"/>
      <c r="K151" s="226">
        <f>ROUND(E151*J151,2)</f>
        <v>0</v>
      </c>
      <c r="L151" s="226">
        <v>15</v>
      </c>
      <c r="M151" s="226">
        <f>G151*(1+L151/100)</f>
        <v>0</v>
      </c>
      <c r="N151" s="226">
        <v>0</v>
      </c>
      <c r="O151" s="226">
        <f>ROUND(E151*N151,2)</f>
        <v>0</v>
      </c>
      <c r="P151" s="226">
        <v>0</v>
      </c>
      <c r="Q151" s="226">
        <f>ROUND(E151*P151,2)</f>
        <v>0</v>
      </c>
      <c r="R151" s="226"/>
      <c r="S151" s="226" t="s">
        <v>144</v>
      </c>
      <c r="T151" s="226" t="s">
        <v>125</v>
      </c>
      <c r="U151" s="226">
        <v>0</v>
      </c>
      <c r="V151" s="226">
        <f>ROUND(E151*U151,2)</f>
        <v>0</v>
      </c>
      <c r="W151" s="22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208</v>
      </c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5">
      <c r="A152" s="241">
        <v>114</v>
      </c>
      <c r="B152" s="242" t="s">
        <v>369</v>
      </c>
      <c r="C152" s="250" t="s">
        <v>370</v>
      </c>
      <c r="D152" s="243" t="s">
        <v>196</v>
      </c>
      <c r="E152" s="244">
        <v>1</v>
      </c>
      <c r="F152" s="245"/>
      <c r="G152" s="246">
        <f>ROUND(E152*F152,2)</f>
        <v>0</v>
      </c>
      <c r="H152" s="227"/>
      <c r="I152" s="226">
        <f>ROUND(E152*H152,2)</f>
        <v>0</v>
      </c>
      <c r="J152" s="227"/>
      <c r="K152" s="226">
        <f>ROUND(E152*J152,2)</f>
        <v>0</v>
      </c>
      <c r="L152" s="226">
        <v>15</v>
      </c>
      <c r="M152" s="226">
        <f>G152*(1+L152/100)</f>
        <v>0</v>
      </c>
      <c r="N152" s="226">
        <v>0</v>
      </c>
      <c r="O152" s="226">
        <f>ROUND(E152*N152,2)</f>
        <v>0</v>
      </c>
      <c r="P152" s="226">
        <v>0</v>
      </c>
      <c r="Q152" s="226">
        <f>ROUND(E152*P152,2)</f>
        <v>0</v>
      </c>
      <c r="R152" s="226"/>
      <c r="S152" s="226" t="s">
        <v>144</v>
      </c>
      <c r="T152" s="226" t="s">
        <v>125</v>
      </c>
      <c r="U152" s="226">
        <v>0</v>
      </c>
      <c r="V152" s="226">
        <f>ROUND(E152*U152,2)</f>
        <v>0</v>
      </c>
      <c r="W152" s="22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208</v>
      </c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5">
      <c r="A153" s="241">
        <v>115</v>
      </c>
      <c r="B153" s="242" t="s">
        <v>371</v>
      </c>
      <c r="C153" s="250" t="s">
        <v>372</v>
      </c>
      <c r="D153" s="243" t="s">
        <v>196</v>
      </c>
      <c r="E153" s="244">
        <v>1</v>
      </c>
      <c r="F153" s="245"/>
      <c r="G153" s="246">
        <f>ROUND(E153*F153,2)</f>
        <v>0</v>
      </c>
      <c r="H153" s="227"/>
      <c r="I153" s="226">
        <f>ROUND(E153*H153,2)</f>
        <v>0</v>
      </c>
      <c r="J153" s="227"/>
      <c r="K153" s="226">
        <f>ROUND(E153*J153,2)</f>
        <v>0</v>
      </c>
      <c r="L153" s="226">
        <v>15</v>
      </c>
      <c r="M153" s="226">
        <f>G153*(1+L153/100)</f>
        <v>0</v>
      </c>
      <c r="N153" s="226">
        <v>0</v>
      </c>
      <c r="O153" s="226">
        <f>ROUND(E153*N153,2)</f>
        <v>0</v>
      </c>
      <c r="P153" s="226">
        <v>0</v>
      </c>
      <c r="Q153" s="226">
        <f>ROUND(E153*P153,2)</f>
        <v>0</v>
      </c>
      <c r="R153" s="226"/>
      <c r="S153" s="226" t="s">
        <v>144</v>
      </c>
      <c r="T153" s="226" t="s">
        <v>125</v>
      </c>
      <c r="U153" s="226">
        <v>0</v>
      </c>
      <c r="V153" s="226">
        <f>ROUND(E153*U153,2)</f>
        <v>0</v>
      </c>
      <c r="W153" s="22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208</v>
      </c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ht="13" x14ac:dyDescent="0.25">
      <c r="A154" s="229" t="s">
        <v>119</v>
      </c>
      <c r="B154" s="230" t="s">
        <v>86</v>
      </c>
      <c r="C154" s="249" t="s">
        <v>87</v>
      </c>
      <c r="D154" s="231"/>
      <c r="E154" s="232"/>
      <c r="F154" s="233"/>
      <c r="G154" s="234">
        <f>SUMIF(AG155:AG165,"&lt;&gt;NOR",G155:G165)</f>
        <v>0</v>
      </c>
      <c r="H154" s="228"/>
      <c r="I154" s="228">
        <f>SUM(I155:I165)</f>
        <v>0</v>
      </c>
      <c r="J154" s="228"/>
      <c r="K154" s="228">
        <f>SUM(K155:K165)</f>
        <v>0</v>
      </c>
      <c r="L154" s="228"/>
      <c r="M154" s="228">
        <f>SUM(M155:M165)</f>
        <v>0</v>
      </c>
      <c r="N154" s="228"/>
      <c r="O154" s="228">
        <f>SUM(O155:O165)</f>
        <v>0</v>
      </c>
      <c r="P154" s="228"/>
      <c r="Q154" s="228">
        <f>SUM(Q155:Q165)</f>
        <v>0</v>
      </c>
      <c r="R154" s="228"/>
      <c r="S154" s="228"/>
      <c r="T154" s="228"/>
      <c r="U154" s="228"/>
      <c r="V154" s="228">
        <f>SUM(V155:V165)</f>
        <v>3.67</v>
      </c>
      <c r="W154" s="228"/>
      <c r="AG154" t="s">
        <v>120</v>
      </c>
    </row>
    <row r="155" spans="1:60" outlineLevel="1" x14ac:dyDescent="0.25">
      <c r="A155" s="241">
        <v>116</v>
      </c>
      <c r="B155" s="242" t="s">
        <v>373</v>
      </c>
      <c r="C155" s="250" t="s">
        <v>374</v>
      </c>
      <c r="D155" s="243" t="s">
        <v>177</v>
      </c>
      <c r="E155" s="244">
        <v>10</v>
      </c>
      <c r="F155" s="245"/>
      <c r="G155" s="246">
        <f>ROUND(E155*F155,2)</f>
        <v>0</v>
      </c>
      <c r="H155" s="227"/>
      <c r="I155" s="226">
        <f>ROUND(E155*H155,2)</f>
        <v>0</v>
      </c>
      <c r="J155" s="227"/>
      <c r="K155" s="226">
        <f>ROUND(E155*J155,2)</f>
        <v>0</v>
      </c>
      <c r="L155" s="226">
        <v>15</v>
      </c>
      <c r="M155" s="226">
        <f>G155*(1+L155/100)</f>
        <v>0</v>
      </c>
      <c r="N155" s="226">
        <v>0</v>
      </c>
      <c r="O155" s="226">
        <f>ROUND(E155*N155,2)</f>
        <v>0</v>
      </c>
      <c r="P155" s="226">
        <v>0</v>
      </c>
      <c r="Q155" s="226">
        <f>ROUND(E155*P155,2)</f>
        <v>0</v>
      </c>
      <c r="R155" s="226"/>
      <c r="S155" s="226" t="s">
        <v>124</v>
      </c>
      <c r="T155" s="226" t="s">
        <v>125</v>
      </c>
      <c r="U155" s="226">
        <v>5.0500000000000003E-2</v>
      </c>
      <c r="V155" s="226">
        <f>ROUND(E155*U155,2)</f>
        <v>0.51</v>
      </c>
      <c r="W155" s="22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375</v>
      </c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ht="20" outlineLevel="1" x14ac:dyDescent="0.25">
      <c r="A156" s="241">
        <v>117</v>
      </c>
      <c r="B156" s="242" t="s">
        <v>376</v>
      </c>
      <c r="C156" s="250" t="s">
        <v>377</v>
      </c>
      <c r="D156" s="243" t="s">
        <v>177</v>
      </c>
      <c r="E156" s="244">
        <v>1</v>
      </c>
      <c r="F156" s="245"/>
      <c r="G156" s="246">
        <f>ROUND(E156*F156,2)</f>
        <v>0</v>
      </c>
      <c r="H156" s="227"/>
      <c r="I156" s="226">
        <f>ROUND(E156*H156,2)</f>
        <v>0</v>
      </c>
      <c r="J156" s="227"/>
      <c r="K156" s="226">
        <f>ROUND(E156*J156,2)</f>
        <v>0</v>
      </c>
      <c r="L156" s="226">
        <v>15</v>
      </c>
      <c r="M156" s="226">
        <f>G156*(1+L156/100)</f>
        <v>0</v>
      </c>
      <c r="N156" s="226">
        <v>6.0000000000000002E-5</v>
      </c>
      <c r="O156" s="226">
        <f>ROUND(E156*N156,2)</f>
        <v>0</v>
      </c>
      <c r="P156" s="226">
        <v>0</v>
      </c>
      <c r="Q156" s="226">
        <f>ROUND(E156*P156,2)</f>
        <v>0</v>
      </c>
      <c r="R156" s="226"/>
      <c r="S156" s="226" t="s">
        <v>124</v>
      </c>
      <c r="T156" s="226" t="s">
        <v>125</v>
      </c>
      <c r="U156" s="226">
        <v>0.249</v>
      </c>
      <c r="V156" s="226">
        <f>ROUND(E156*U156,2)</f>
        <v>0.25</v>
      </c>
      <c r="W156" s="22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375</v>
      </c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5">
      <c r="A157" s="241">
        <v>118</v>
      </c>
      <c r="B157" s="242" t="s">
        <v>378</v>
      </c>
      <c r="C157" s="250" t="s">
        <v>379</v>
      </c>
      <c r="D157" s="243" t="s">
        <v>177</v>
      </c>
      <c r="E157" s="244">
        <v>1</v>
      </c>
      <c r="F157" s="245"/>
      <c r="G157" s="246">
        <f>ROUND(E157*F157,2)</f>
        <v>0</v>
      </c>
      <c r="H157" s="227"/>
      <c r="I157" s="226">
        <f>ROUND(E157*H157,2)</f>
        <v>0</v>
      </c>
      <c r="J157" s="227"/>
      <c r="K157" s="226">
        <f>ROUND(E157*J157,2)</f>
        <v>0</v>
      </c>
      <c r="L157" s="226">
        <v>15</v>
      </c>
      <c r="M157" s="226">
        <f>G157*(1+L157/100)</f>
        <v>0</v>
      </c>
      <c r="N157" s="226">
        <v>0</v>
      </c>
      <c r="O157" s="226">
        <f>ROUND(E157*N157,2)</f>
        <v>0</v>
      </c>
      <c r="P157" s="226">
        <v>0</v>
      </c>
      <c r="Q157" s="226">
        <f>ROUND(E157*P157,2)</f>
        <v>0</v>
      </c>
      <c r="R157" s="226"/>
      <c r="S157" s="226" t="s">
        <v>124</v>
      </c>
      <c r="T157" s="226" t="s">
        <v>125</v>
      </c>
      <c r="U157" s="226">
        <v>0.48</v>
      </c>
      <c r="V157" s="226">
        <f>ROUND(E157*U157,2)</f>
        <v>0.48</v>
      </c>
      <c r="W157" s="22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375</v>
      </c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5">
      <c r="A158" s="235">
        <v>119</v>
      </c>
      <c r="B158" s="236" t="s">
        <v>380</v>
      </c>
      <c r="C158" s="251" t="s">
        <v>381</v>
      </c>
      <c r="D158" s="237" t="s">
        <v>177</v>
      </c>
      <c r="E158" s="238">
        <v>1</v>
      </c>
      <c r="F158" s="239"/>
      <c r="G158" s="240">
        <f>ROUND(E158*F158,2)</f>
        <v>0</v>
      </c>
      <c r="H158" s="227"/>
      <c r="I158" s="226">
        <f>ROUND(E158*H158,2)</f>
        <v>0</v>
      </c>
      <c r="J158" s="227"/>
      <c r="K158" s="226">
        <f>ROUND(E158*J158,2)</f>
        <v>0</v>
      </c>
      <c r="L158" s="226">
        <v>15</v>
      </c>
      <c r="M158" s="226">
        <f>G158*(1+L158/100)</f>
        <v>0</v>
      </c>
      <c r="N158" s="226">
        <v>0</v>
      </c>
      <c r="O158" s="226">
        <f>ROUND(E158*N158,2)</f>
        <v>0</v>
      </c>
      <c r="P158" s="226">
        <v>0</v>
      </c>
      <c r="Q158" s="226">
        <f>ROUND(E158*P158,2)</f>
        <v>0</v>
      </c>
      <c r="R158" s="226"/>
      <c r="S158" s="226" t="s">
        <v>124</v>
      </c>
      <c r="T158" s="226" t="s">
        <v>125</v>
      </c>
      <c r="U158" s="226">
        <v>0.98550000000000004</v>
      </c>
      <c r="V158" s="226">
        <f>ROUND(E158*U158,2)</f>
        <v>0.99</v>
      </c>
      <c r="W158" s="226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375</v>
      </c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5">
      <c r="A159" s="224"/>
      <c r="B159" s="225"/>
      <c r="C159" s="252" t="s">
        <v>382</v>
      </c>
      <c r="D159" s="247"/>
      <c r="E159" s="247"/>
      <c r="F159" s="247"/>
      <c r="G159" s="247"/>
      <c r="H159" s="226"/>
      <c r="I159" s="226"/>
      <c r="J159" s="226"/>
      <c r="K159" s="226"/>
      <c r="L159" s="226"/>
      <c r="M159" s="226"/>
      <c r="N159" s="226"/>
      <c r="O159" s="226"/>
      <c r="P159" s="226"/>
      <c r="Q159" s="226"/>
      <c r="R159" s="226"/>
      <c r="S159" s="226"/>
      <c r="T159" s="226"/>
      <c r="U159" s="226"/>
      <c r="V159" s="226"/>
      <c r="W159" s="22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129</v>
      </c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ht="20" outlineLevel="1" x14ac:dyDescent="0.25">
      <c r="A160" s="241">
        <v>120</v>
      </c>
      <c r="B160" s="242" t="s">
        <v>383</v>
      </c>
      <c r="C160" s="250" t="s">
        <v>384</v>
      </c>
      <c r="D160" s="243" t="s">
        <v>147</v>
      </c>
      <c r="E160" s="244">
        <v>12</v>
      </c>
      <c r="F160" s="245"/>
      <c r="G160" s="246">
        <f>ROUND(E160*F160,2)</f>
        <v>0</v>
      </c>
      <c r="H160" s="227"/>
      <c r="I160" s="226">
        <f>ROUND(E160*H160,2)</f>
        <v>0</v>
      </c>
      <c r="J160" s="227"/>
      <c r="K160" s="226">
        <f>ROUND(E160*J160,2)</f>
        <v>0</v>
      </c>
      <c r="L160" s="226">
        <v>15</v>
      </c>
      <c r="M160" s="226">
        <f>G160*(1+L160/100)</f>
        <v>0</v>
      </c>
      <c r="N160" s="226">
        <v>0</v>
      </c>
      <c r="O160" s="226">
        <f>ROUND(E160*N160,2)</f>
        <v>0</v>
      </c>
      <c r="P160" s="226">
        <v>0</v>
      </c>
      <c r="Q160" s="226">
        <f>ROUND(E160*P160,2)</f>
        <v>0</v>
      </c>
      <c r="R160" s="226"/>
      <c r="S160" s="226" t="s">
        <v>124</v>
      </c>
      <c r="T160" s="226" t="s">
        <v>125</v>
      </c>
      <c r="U160" s="226">
        <v>7.0000000000000007E-2</v>
      </c>
      <c r="V160" s="226">
        <f>ROUND(E160*U160,2)</f>
        <v>0.84</v>
      </c>
      <c r="W160" s="226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375</v>
      </c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ht="20" outlineLevel="1" x14ac:dyDescent="0.25">
      <c r="A161" s="241">
        <v>121</v>
      </c>
      <c r="B161" s="242" t="s">
        <v>385</v>
      </c>
      <c r="C161" s="250" t="s">
        <v>386</v>
      </c>
      <c r="D161" s="243" t="s">
        <v>147</v>
      </c>
      <c r="E161" s="244">
        <v>7</v>
      </c>
      <c r="F161" s="245"/>
      <c r="G161" s="246">
        <f>ROUND(E161*F161,2)</f>
        <v>0</v>
      </c>
      <c r="H161" s="227"/>
      <c r="I161" s="226">
        <f>ROUND(E161*H161,2)</f>
        <v>0</v>
      </c>
      <c r="J161" s="227"/>
      <c r="K161" s="226">
        <f>ROUND(E161*J161,2)</f>
        <v>0</v>
      </c>
      <c r="L161" s="226">
        <v>15</v>
      </c>
      <c r="M161" s="226">
        <f>G161*(1+L161/100)</f>
        <v>0</v>
      </c>
      <c r="N161" s="226">
        <v>0</v>
      </c>
      <c r="O161" s="226">
        <f>ROUND(E161*N161,2)</f>
        <v>0</v>
      </c>
      <c r="P161" s="226">
        <v>0</v>
      </c>
      <c r="Q161" s="226">
        <f>ROUND(E161*P161,2)</f>
        <v>0</v>
      </c>
      <c r="R161" s="226"/>
      <c r="S161" s="226" t="s">
        <v>124</v>
      </c>
      <c r="T161" s="226" t="s">
        <v>125</v>
      </c>
      <c r="U161" s="226">
        <v>4.487E-2</v>
      </c>
      <c r="V161" s="226">
        <f>ROUND(E161*U161,2)</f>
        <v>0.31</v>
      </c>
      <c r="W161" s="22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375</v>
      </c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5">
      <c r="A162" s="241">
        <v>122</v>
      </c>
      <c r="B162" s="242" t="s">
        <v>387</v>
      </c>
      <c r="C162" s="250" t="s">
        <v>388</v>
      </c>
      <c r="D162" s="243" t="s">
        <v>143</v>
      </c>
      <c r="E162" s="244">
        <v>1</v>
      </c>
      <c r="F162" s="245"/>
      <c r="G162" s="246">
        <f>ROUND(E162*F162,2)</f>
        <v>0</v>
      </c>
      <c r="H162" s="227"/>
      <c r="I162" s="226">
        <f>ROUND(E162*H162,2)</f>
        <v>0</v>
      </c>
      <c r="J162" s="227"/>
      <c r="K162" s="226">
        <f>ROUND(E162*J162,2)</f>
        <v>0</v>
      </c>
      <c r="L162" s="226">
        <v>15</v>
      </c>
      <c r="M162" s="226">
        <f>G162*(1+L162/100)</f>
        <v>0</v>
      </c>
      <c r="N162" s="226">
        <v>6.0000000000000002E-5</v>
      </c>
      <c r="O162" s="226">
        <f>ROUND(E162*N162,2)</f>
        <v>0</v>
      </c>
      <c r="P162" s="226">
        <v>0</v>
      </c>
      <c r="Q162" s="226">
        <f>ROUND(E162*P162,2)</f>
        <v>0</v>
      </c>
      <c r="R162" s="226"/>
      <c r="S162" s="226" t="s">
        <v>144</v>
      </c>
      <c r="T162" s="226" t="s">
        <v>125</v>
      </c>
      <c r="U162" s="226">
        <v>0.249</v>
      </c>
      <c r="V162" s="226">
        <f>ROUND(E162*U162,2)</f>
        <v>0.25</v>
      </c>
      <c r="W162" s="226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375</v>
      </c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ht="20" outlineLevel="1" x14ac:dyDescent="0.25">
      <c r="A163" s="241">
        <v>123</v>
      </c>
      <c r="B163" s="242" t="s">
        <v>389</v>
      </c>
      <c r="C163" s="250" t="s">
        <v>390</v>
      </c>
      <c r="D163" s="243" t="s">
        <v>180</v>
      </c>
      <c r="E163" s="244">
        <v>1</v>
      </c>
      <c r="F163" s="245"/>
      <c r="G163" s="246">
        <f>ROUND(E163*F163,2)</f>
        <v>0</v>
      </c>
      <c r="H163" s="227"/>
      <c r="I163" s="226">
        <f>ROUND(E163*H163,2)</f>
        <v>0</v>
      </c>
      <c r="J163" s="227"/>
      <c r="K163" s="226">
        <f>ROUND(E163*J163,2)</f>
        <v>0</v>
      </c>
      <c r="L163" s="226">
        <v>15</v>
      </c>
      <c r="M163" s="226">
        <f>G163*(1+L163/100)</f>
        <v>0</v>
      </c>
      <c r="N163" s="226">
        <v>0</v>
      </c>
      <c r="O163" s="226">
        <f>ROUND(E163*N163,2)</f>
        <v>0</v>
      </c>
      <c r="P163" s="226">
        <v>0</v>
      </c>
      <c r="Q163" s="226">
        <f>ROUND(E163*P163,2)</f>
        <v>0</v>
      </c>
      <c r="R163" s="226"/>
      <c r="S163" s="226" t="s">
        <v>144</v>
      </c>
      <c r="T163" s="226" t="s">
        <v>125</v>
      </c>
      <c r="U163" s="226">
        <v>4.487E-2</v>
      </c>
      <c r="V163" s="226">
        <f>ROUND(E163*U163,2)</f>
        <v>0.04</v>
      </c>
      <c r="W163" s="226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375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5">
      <c r="A164" s="235">
        <v>124</v>
      </c>
      <c r="B164" s="236" t="s">
        <v>391</v>
      </c>
      <c r="C164" s="251" t="s">
        <v>392</v>
      </c>
      <c r="D164" s="237" t="s">
        <v>177</v>
      </c>
      <c r="E164" s="238">
        <v>1</v>
      </c>
      <c r="F164" s="239"/>
      <c r="G164" s="240">
        <f>ROUND(E164*F164,2)</f>
        <v>0</v>
      </c>
      <c r="H164" s="227"/>
      <c r="I164" s="226">
        <f>ROUND(E164*H164,2)</f>
        <v>0</v>
      </c>
      <c r="J164" s="227"/>
      <c r="K164" s="226">
        <f>ROUND(E164*J164,2)</f>
        <v>0</v>
      </c>
      <c r="L164" s="226">
        <v>15</v>
      </c>
      <c r="M164" s="226">
        <f>G164*(1+L164/100)</f>
        <v>0</v>
      </c>
      <c r="N164" s="226">
        <v>2.0000000000000001E-4</v>
      </c>
      <c r="O164" s="226">
        <f>ROUND(E164*N164,2)</f>
        <v>0</v>
      </c>
      <c r="P164" s="226">
        <v>0</v>
      </c>
      <c r="Q164" s="226">
        <f>ROUND(E164*P164,2)</f>
        <v>0</v>
      </c>
      <c r="R164" s="226" t="s">
        <v>199</v>
      </c>
      <c r="S164" s="226" t="s">
        <v>124</v>
      </c>
      <c r="T164" s="226" t="s">
        <v>125</v>
      </c>
      <c r="U164" s="226">
        <v>0</v>
      </c>
      <c r="V164" s="226">
        <f>ROUND(E164*U164,2)</f>
        <v>0</v>
      </c>
      <c r="W164" s="22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393</v>
      </c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5">
      <c r="A165" s="224"/>
      <c r="B165" s="225"/>
      <c r="C165" s="252" t="s">
        <v>382</v>
      </c>
      <c r="D165" s="247"/>
      <c r="E165" s="247"/>
      <c r="F165" s="247"/>
      <c r="G165" s="247"/>
      <c r="H165" s="226"/>
      <c r="I165" s="226"/>
      <c r="J165" s="226"/>
      <c r="K165" s="226"/>
      <c r="L165" s="226"/>
      <c r="M165" s="226"/>
      <c r="N165" s="226"/>
      <c r="O165" s="226"/>
      <c r="P165" s="226"/>
      <c r="Q165" s="226"/>
      <c r="R165" s="226"/>
      <c r="S165" s="226"/>
      <c r="T165" s="226"/>
      <c r="U165" s="226"/>
      <c r="V165" s="226"/>
      <c r="W165" s="22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129</v>
      </c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ht="13" x14ac:dyDescent="0.25">
      <c r="A166" s="229" t="s">
        <v>119</v>
      </c>
      <c r="B166" s="230" t="s">
        <v>88</v>
      </c>
      <c r="C166" s="249" t="s">
        <v>89</v>
      </c>
      <c r="D166" s="231"/>
      <c r="E166" s="232"/>
      <c r="F166" s="233"/>
      <c r="G166" s="234">
        <f>SUMIF(AG167:AG170,"&lt;&gt;NOR",G167:G170)</f>
        <v>0</v>
      </c>
      <c r="H166" s="228"/>
      <c r="I166" s="228">
        <f>SUM(I167:I170)</f>
        <v>0</v>
      </c>
      <c r="J166" s="228"/>
      <c r="K166" s="228">
        <f>SUM(K167:K170)</f>
        <v>0</v>
      </c>
      <c r="L166" s="228"/>
      <c r="M166" s="228">
        <f>SUM(M167:M170)</f>
        <v>0</v>
      </c>
      <c r="N166" s="228"/>
      <c r="O166" s="228">
        <f>SUM(O167:O170)</f>
        <v>0</v>
      </c>
      <c r="P166" s="228"/>
      <c r="Q166" s="228">
        <f>SUM(Q167:Q170)</f>
        <v>0</v>
      </c>
      <c r="R166" s="228"/>
      <c r="S166" s="228"/>
      <c r="T166" s="228"/>
      <c r="U166" s="228"/>
      <c r="V166" s="228">
        <f>SUM(V167:V170)</f>
        <v>0</v>
      </c>
      <c r="W166" s="228"/>
      <c r="AG166" t="s">
        <v>120</v>
      </c>
    </row>
    <row r="167" spans="1:60" outlineLevel="1" x14ac:dyDescent="0.25">
      <c r="A167" s="241">
        <v>125</v>
      </c>
      <c r="B167" s="242" t="s">
        <v>394</v>
      </c>
      <c r="C167" s="250" t="s">
        <v>395</v>
      </c>
      <c r="D167" s="243" t="s">
        <v>196</v>
      </c>
      <c r="E167" s="244">
        <v>1</v>
      </c>
      <c r="F167" s="245"/>
      <c r="G167" s="246">
        <f>ROUND(E167*F167,2)</f>
        <v>0</v>
      </c>
      <c r="H167" s="227"/>
      <c r="I167" s="226">
        <f>ROUND(E167*H167,2)</f>
        <v>0</v>
      </c>
      <c r="J167" s="227"/>
      <c r="K167" s="226">
        <f>ROUND(E167*J167,2)</f>
        <v>0</v>
      </c>
      <c r="L167" s="226">
        <v>15</v>
      </c>
      <c r="M167" s="226">
        <f>G167*(1+L167/100)</f>
        <v>0</v>
      </c>
      <c r="N167" s="226">
        <v>0</v>
      </c>
      <c r="O167" s="226">
        <f>ROUND(E167*N167,2)</f>
        <v>0</v>
      </c>
      <c r="P167" s="226">
        <v>0</v>
      </c>
      <c r="Q167" s="226">
        <f>ROUND(E167*P167,2)</f>
        <v>0</v>
      </c>
      <c r="R167" s="226"/>
      <c r="S167" s="226" t="s">
        <v>144</v>
      </c>
      <c r="T167" s="226" t="s">
        <v>125</v>
      </c>
      <c r="U167" s="226">
        <v>0</v>
      </c>
      <c r="V167" s="226">
        <f>ROUND(E167*U167,2)</f>
        <v>0</v>
      </c>
      <c r="W167" s="22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375</v>
      </c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5">
      <c r="A168" s="241">
        <v>126</v>
      </c>
      <c r="B168" s="242" t="s">
        <v>396</v>
      </c>
      <c r="C168" s="250" t="s">
        <v>397</v>
      </c>
      <c r="D168" s="243" t="s">
        <v>398</v>
      </c>
      <c r="E168" s="244">
        <v>1</v>
      </c>
      <c r="F168" s="245"/>
      <c r="G168" s="246">
        <f>ROUND(E168*F168,2)</f>
        <v>0</v>
      </c>
      <c r="H168" s="227"/>
      <c r="I168" s="226">
        <f>ROUND(E168*H168,2)</f>
        <v>0</v>
      </c>
      <c r="J168" s="227"/>
      <c r="K168" s="226">
        <f>ROUND(E168*J168,2)</f>
        <v>0</v>
      </c>
      <c r="L168" s="226">
        <v>15</v>
      </c>
      <c r="M168" s="226">
        <f>G168*(1+L168/100)</f>
        <v>0</v>
      </c>
      <c r="N168" s="226">
        <v>0</v>
      </c>
      <c r="O168" s="226">
        <f>ROUND(E168*N168,2)</f>
        <v>0</v>
      </c>
      <c r="P168" s="226">
        <v>0</v>
      </c>
      <c r="Q168" s="226">
        <f>ROUND(E168*P168,2)</f>
        <v>0</v>
      </c>
      <c r="R168" s="226"/>
      <c r="S168" s="226" t="s">
        <v>144</v>
      </c>
      <c r="T168" s="226" t="s">
        <v>125</v>
      </c>
      <c r="U168" s="226">
        <v>0</v>
      </c>
      <c r="V168" s="226">
        <f>ROUND(E168*U168,2)</f>
        <v>0</v>
      </c>
      <c r="W168" s="226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375</v>
      </c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5">
      <c r="A169" s="241">
        <v>127</v>
      </c>
      <c r="B169" s="242" t="s">
        <v>399</v>
      </c>
      <c r="C169" s="250" t="s">
        <v>400</v>
      </c>
      <c r="D169" s="243" t="s">
        <v>398</v>
      </c>
      <c r="E169" s="244">
        <v>1</v>
      </c>
      <c r="F169" s="245"/>
      <c r="G169" s="246">
        <f>ROUND(E169*F169,2)</f>
        <v>0</v>
      </c>
      <c r="H169" s="227"/>
      <c r="I169" s="226">
        <f>ROUND(E169*H169,2)</f>
        <v>0</v>
      </c>
      <c r="J169" s="227"/>
      <c r="K169" s="226">
        <f>ROUND(E169*J169,2)</f>
        <v>0</v>
      </c>
      <c r="L169" s="226">
        <v>15</v>
      </c>
      <c r="M169" s="226">
        <f>G169*(1+L169/100)</f>
        <v>0</v>
      </c>
      <c r="N169" s="226">
        <v>0</v>
      </c>
      <c r="O169" s="226">
        <f>ROUND(E169*N169,2)</f>
        <v>0</v>
      </c>
      <c r="P169" s="226">
        <v>0</v>
      </c>
      <c r="Q169" s="226">
        <f>ROUND(E169*P169,2)</f>
        <v>0</v>
      </c>
      <c r="R169" s="226"/>
      <c r="S169" s="226" t="s">
        <v>144</v>
      </c>
      <c r="T169" s="226" t="s">
        <v>125</v>
      </c>
      <c r="U169" s="226">
        <v>0</v>
      </c>
      <c r="V169" s="226">
        <f>ROUND(E169*U169,2)</f>
        <v>0</v>
      </c>
      <c r="W169" s="22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375</v>
      </c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5">
      <c r="A170" s="241">
        <v>128</v>
      </c>
      <c r="B170" s="242" t="s">
        <v>401</v>
      </c>
      <c r="C170" s="250" t="s">
        <v>402</v>
      </c>
      <c r="D170" s="243" t="s">
        <v>196</v>
      </c>
      <c r="E170" s="244">
        <v>1</v>
      </c>
      <c r="F170" s="245"/>
      <c r="G170" s="246">
        <f>ROUND(E170*F170,2)</f>
        <v>0</v>
      </c>
      <c r="H170" s="227"/>
      <c r="I170" s="226">
        <f>ROUND(E170*H170,2)</f>
        <v>0</v>
      </c>
      <c r="J170" s="227"/>
      <c r="K170" s="226">
        <f>ROUND(E170*J170,2)</f>
        <v>0</v>
      </c>
      <c r="L170" s="226">
        <v>15</v>
      </c>
      <c r="M170" s="226">
        <f>G170*(1+L170/100)</f>
        <v>0</v>
      </c>
      <c r="N170" s="226">
        <v>0</v>
      </c>
      <c r="O170" s="226">
        <f>ROUND(E170*N170,2)</f>
        <v>0</v>
      </c>
      <c r="P170" s="226">
        <v>0</v>
      </c>
      <c r="Q170" s="226">
        <f>ROUND(E170*P170,2)</f>
        <v>0</v>
      </c>
      <c r="R170" s="226"/>
      <c r="S170" s="226" t="s">
        <v>144</v>
      </c>
      <c r="T170" s="226" t="s">
        <v>125</v>
      </c>
      <c r="U170" s="226">
        <v>0</v>
      </c>
      <c r="V170" s="226">
        <f>ROUND(E170*U170,2)</f>
        <v>0</v>
      </c>
      <c r="W170" s="22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375</v>
      </c>
      <c r="AH170" s="207"/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ht="13" x14ac:dyDescent="0.25">
      <c r="A171" s="229" t="s">
        <v>119</v>
      </c>
      <c r="B171" s="230" t="s">
        <v>90</v>
      </c>
      <c r="C171" s="249" t="s">
        <v>91</v>
      </c>
      <c r="D171" s="231"/>
      <c r="E171" s="232"/>
      <c r="F171" s="233"/>
      <c r="G171" s="234">
        <f>SUMIF(AG172:AG172,"&lt;&gt;NOR",G172:G172)</f>
        <v>0</v>
      </c>
      <c r="H171" s="228"/>
      <c r="I171" s="228">
        <f>SUM(I172:I172)</f>
        <v>0</v>
      </c>
      <c r="J171" s="228"/>
      <c r="K171" s="228">
        <f>SUM(K172:K172)</f>
        <v>0</v>
      </c>
      <c r="L171" s="228"/>
      <c r="M171" s="228">
        <f>SUM(M172:M172)</f>
        <v>0</v>
      </c>
      <c r="N171" s="228"/>
      <c r="O171" s="228">
        <f>SUM(O172:O172)</f>
        <v>0</v>
      </c>
      <c r="P171" s="228"/>
      <c r="Q171" s="228">
        <f>SUM(Q172:Q172)</f>
        <v>0</v>
      </c>
      <c r="R171" s="228"/>
      <c r="S171" s="228"/>
      <c r="T171" s="228"/>
      <c r="U171" s="228"/>
      <c r="V171" s="228">
        <f>SUM(V172:V172)</f>
        <v>0</v>
      </c>
      <c r="W171" s="228"/>
      <c r="AG171" t="s">
        <v>120</v>
      </c>
    </row>
    <row r="172" spans="1:60" ht="20" outlineLevel="1" x14ac:dyDescent="0.25">
      <c r="A172" s="241">
        <v>129</v>
      </c>
      <c r="B172" s="242" t="s">
        <v>403</v>
      </c>
      <c r="C172" s="250" t="s">
        <v>404</v>
      </c>
      <c r="D172" s="243" t="s">
        <v>160</v>
      </c>
      <c r="E172" s="244">
        <v>4.7464000000000004</v>
      </c>
      <c r="F172" s="245"/>
      <c r="G172" s="246">
        <f>ROUND(E172*F172,2)</f>
        <v>0</v>
      </c>
      <c r="H172" s="227"/>
      <c r="I172" s="226">
        <f>ROUND(E172*H172,2)</f>
        <v>0</v>
      </c>
      <c r="J172" s="227"/>
      <c r="K172" s="226">
        <f>ROUND(E172*J172,2)</f>
        <v>0</v>
      </c>
      <c r="L172" s="226">
        <v>15</v>
      </c>
      <c r="M172" s="226">
        <f>G172*(1+L172/100)</f>
        <v>0</v>
      </c>
      <c r="N172" s="226">
        <v>0</v>
      </c>
      <c r="O172" s="226">
        <f>ROUND(E172*N172,2)</f>
        <v>0</v>
      </c>
      <c r="P172" s="226">
        <v>0</v>
      </c>
      <c r="Q172" s="226">
        <f>ROUND(E172*P172,2)</f>
        <v>0</v>
      </c>
      <c r="R172" s="226"/>
      <c r="S172" s="226" t="s">
        <v>124</v>
      </c>
      <c r="T172" s="226" t="s">
        <v>125</v>
      </c>
      <c r="U172" s="226">
        <v>0</v>
      </c>
      <c r="V172" s="226">
        <f>ROUND(E172*U172,2)</f>
        <v>0</v>
      </c>
      <c r="W172" s="226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161</v>
      </c>
      <c r="AH172" s="207"/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ht="13" x14ac:dyDescent="0.25">
      <c r="A173" s="229" t="s">
        <v>119</v>
      </c>
      <c r="B173" s="230" t="s">
        <v>93</v>
      </c>
      <c r="C173" s="249" t="s">
        <v>29</v>
      </c>
      <c r="D173" s="231"/>
      <c r="E173" s="232"/>
      <c r="F173" s="233"/>
      <c r="G173" s="234">
        <f>SUMIF(AG174:AG181,"&lt;&gt;NOR",G174:G181)</f>
        <v>0</v>
      </c>
      <c r="H173" s="228"/>
      <c r="I173" s="228">
        <f>SUM(I174:I181)</f>
        <v>0</v>
      </c>
      <c r="J173" s="228"/>
      <c r="K173" s="228">
        <f>SUM(K174:K181)</f>
        <v>0</v>
      </c>
      <c r="L173" s="228"/>
      <c r="M173" s="228">
        <f>SUM(M174:M181)</f>
        <v>0</v>
      </c>
      <c r="N173" s="228"/>
      <c r="O173" s="228">
        <f>SUM(O174:O181)</f>
        <v>0</v>
      </c>
      <c r="P173" s="228"/>
      <c r="Q173" s="228">
        <f>SUM(Q174:Q181)</f>
        <v>0</v>
      </c>
      <c r="R173" s="228"/>
      <c r="S173" s="228"/>
      <c r="T173" s="228"/>
      <c r="U173" s="228"/>
      <c r="V173" s="228">
        <f>SUM(V174:V181)</f>
        <v>0</v>
      </c>
      <c r="W173" s="228"/>
      <c r="AG173" t="s">
        <v>120</v>
      </c>
    </row>
    <row r="174" spans="1:60" outlineLevel="1" x14ac:dyDescent="0.25">
      <c r="A174" s="241">
        <v>130</v>
      </c>
      <c r="B174" s="242" t="s">
        <v>405</v>
      </c>
      <c r="C174" s="250" t="s">
        <v>406</v>
      </c>
      <c r="D174" s="243" t="s">
        <v>407</v>
      </c>
      <c r="E174" s="244">
        <v>1</v>
      </c>
      <c r="F174" s="245"/>
      <c r="G174" s="246">
        <f>ROUND(E174*F174,2)</f>
        <v>0</v>
      </c>
      <c r="H174" s="227"/>
      <c r="I174" s="226">
        <f>ROUND(E174*H174,2)</f>
        <v>0</v>
      </c>
      <c r="J174" s="227"/>
      <c r="K174" s="226">
        <f>ROUND(E174*J174,2)</f>
        <v>0</v>
      </c>
      <c r="L174" s="226">
        <v>15</v>
      </c>
      <c r="M174" s="226">
        <f>G174*(1+L174/100)</f>
        <v>0</v>
      </c>
      <c r="N174" s="226">
        <v>0</v>
      </c>
      <c r="O174" s="226">
        <f>ROUND(E174*N174,2)</f>
        <v>0</v>
      </c>
      <c r="P174" s="226">
        <v>0</v>
      </c>
      <c r="Q174" s="226">
        <f>ROUND(E174*P174,2)</f>
        <v>0</v>
      </c>
      <c r="R174" s="226"/>
      <c r="S174" s="226" t="s">
        <v>144</v>
      </c>
      <c r="T174" s="226" t="s">
        <v>125</v>
      </c>
      <c r="U174" s="226">
        <v>0</v>
      </c>
      <c r="V174" s="226">
        <f>ROUND(E174*U174,2)</f>
        <v>0</v>
      </c>
      <c r="W174" s="226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408</v>
      </c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 x14ac:dyDescent="0.25">
      <c r="A175" s="241">
        <v>131</v>
      </c>
      <c r="B175" s="242" t="s">
        <v>409</v>
      </c>
      <c r="C175" s="250" t="s">
        <v>410</v>
      </c>
      <c r="D175" s="243" t="s">
        <v>407</v>
      </c>
      <c r="E175" s="244">
        <v>1</v>
      </c>
      <c r="F175" s="245"/>
      <c r="G175" s="246">
        <f>ROUND(E175*F175,2)</f>
        <v>0</v>
      </c>
      <c r="H175" s="227"/>
      <c r="I175" s="226">
        <f>ROUND(E175*H175,2)</f>
        <v>0</v>
      </c>
      <c r="J175" s="227"/>
      <c r="K175" s="226">
        <f>ROUND(E175*J175,2)</f>
        <v>0</v>
      </c>
      <c r="L175" s="226">
        <v>15</v>
      </c>
      <c r="M175" s="226">
        <f>G175*(1+L175/100)</f>
        <v>0</v>
      </c>
      <c r="N175" s="226">
        <v>0</v>
      </c>
      <c r="O175" s="226">
        <f>ROUND(E175*N175,2)</f>
        <v>0</v>
      </c>
      <c r="P175" s="226">
        <v>0</v>
      </c>
      <c r="Q175" s="226">
        <f>ROUND(E175*P175,2)</f>
        <v>0</v>
      </c>
      <c r="R175" s="226"/>
      <c r="S175" s="226" t="s">
        <v>144</v>
      </c>
      <c r="T175" s="226" t="s">
        <v>125</v>
      </c>
      <c r="U175" s="226">
        <v>0</v>
      </c>
      <c r="V175" s="226">
        <f>ROUND(E175*U175,2)</f>
        <v>0</v>
      </c>
      <c r="W175" s="226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408</v>
      </c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5">
      <c r="A176" s="241">
        <v>132</v>
      </c>
      <c r="B176" s="242" t="s">
        <v>411</v>
      </c>
      <c r="C176" s="250" t="s">
        <v>412</v>
      </c>
      <c r="D176" s="243" t="s">
        <v>407</v>
      </c>
      <c r="E176" s="244">
        <v>1</v>
      </c>
      <c r="F176" s="245"/>
      <c r="G176" s="246">
        <f>ROUND(E176*F176,2)</f>
        <v>0</v>
      </c>
      <c r="H176" s="227"/>
      <c r="I176" s="226">
        <f>ROUND(E176*H176,2)</f>
        <v>0</v>
      </c>
      <c r="J176" s="227"/>
      <c r="K176" s="226">
        <f>ROUND(E176*J176,2)</f>
        <v>0</v>
      </c>
      <c r="L176" s="226">
        <v>15</v>
      </c>
      <c r="M176" s="226">
        <f>G176*(1+L176/100)</f>
        <v>0</v>
      </c>
      <c r="N176" s="226">
        <v>0</v>
      </c>
      <c r="O176" s="226">
        <f>ROUND(E176*N176,2)</f>
        <v>0</v>
      </c>
      <c r="P176" s="226">
        <v>0</v>
      </c>
      <c r="Q176" s="226">
        <f>ROUND(E176*P176,2)</f>
        <v>0</v>
      </c>
      <c r="R176" s="226"/>
      <c r="S176" s="226" t="s">
        <v>144</v>
      </c>
      <c r="T176" s="226" t="s">
        <v>125</v>
      </c>
      <c r="U176" s="226">
        <v>0</v>
      </c>
      <c r="V176" s="226">
        <f>ROUND(E176*U176,2)</f>
        <v>0</v>
      </c>
      <c r="W176" s="226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408</v>
      </c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5">
      <c r="A177" s="241">
        <v>133</v>
      </c>
      <c r="B177" s="242" t="s">
        <v>413</v>
      </c>
      <c r="C177" s="250" t="s">
        <v>414</v>
      </c>
      <c r="D177" s="243" t="s">
        <v>407</v>
      </c>
      <c r="E177" s="244">
        <v>1</v>
      </c>
      <c r="F177" s="245"/>
      <c r="G177" s="246">
        <f>ROUND(E177*F177,2)</f>
        <v>0</v>
      </c>
      <c r="H177" s="227"/>
      <c r="I177" s="226">
        <f>ROUND(E177*H177,2)</f>
        <v>0</v>
      </c>
      <c r="J177" s="227"/>
      <c r="K177" s="226">
        <f>ROUND(E177*J177,2)</f>
        <v>0</v>
      </c>
      <c r="L177" s="226">
        <v>15</v>
      </c>
      <c r="M177" s="226">
        <f>G177*(1+L177/100)</f>
        <v>0</v>
      </c>
      <c r="N177" s="226">
        <v>0</v>
      </c>
      <c r="O177" s="226">
        <f>ROUND(E177*N177,2)</f>
        <v>0</v>
      </c>
      <c r="P177" s="226">
        <v>0</v>
      </c>
      <c r="Q177" s="226">
        <f>ROUND(E177*P177,2)</f>
        <v>0</v>
      </c>
      <c r="R177" s="226"/>
      <c r="S177" s="226" t="s">
        <v>144</v>
      </c>
      <c r="T177" s="226" t="s">
        <v>125</v>
      </c>
      <c r="U177" s="226">
        <v>0</v>
      </c>
      <c r="V177" s="226">
        <f>ROUND(E177*U177,2)</f>
        <v>0</v>
      </c>
      <c r="W177" s="226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408</v>
      </c>
      <c r="AH177" s="207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5">
      <c r="A178" s="241">
        <v>134</v>
      </c>
      <c r="B178" s="242" t="s">
        <v>415</v>
      </c>
      <c r="C178" s="250" t="s">
        <v>416</v>
      </c>
      <c r="D178" s="243" t="s">
        <v>407</v>
      </c>
      <c r="E178" s="244">
        <v>1</v>
      </c>
      <c r="F178" s="245"/>
      <c r="G178" s="246">
        <f>ROUND(E178*F178,2)</f>
        <v>0</v>
      </c>
      <c r="H178" s="227"/>
      <c r="I178" s="226">
        <f>ROUND(E178*H178,2)</f>
        <v>0</v>
      </c>
      <c r="J178" s="227"/>
      <c r="K178" s="226">
        <f>ROUND(E178*J178,2)</f>
        <v>0</v>
      </c>
      <c r="L178" s="226">
        <v>15</v>
      </c>
      <c r="M178" s="226">
        <f>G178*(1+L178/100)</f>
        <v>0</v>
      </c>
      <c r="N178" s="226">
        <v>0</v>
      </c>
      <c r="O178" s="226">
        <f>ROUND(E178*N178,2)</f>
        <v>0</v>
      </c>
      <c r="P178" s="226">
        <v>0</v>
      </c>
      <c r="Q178" s="226">
        <f>ROUND(E178*P178,2)</f>
        <v>0</v>
      </c>
      <c r="R178" s="226"/>
      <c r="S178" s="226" t="s">
        <v>124</v>
      </c>
      <c r="T178" s="226" t="s">
        <v>125</v>
      </c>
      <c r="U178" s="226">
        <v>0</v>
      </c>
      <c r="V178" s="226">
        <f>ROUND(E178*U178,2)</f>
        <v>0</v>
      </c>
      <c r="W178" s="22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408</v>
      </c>
      <c r="AH178" s="207"/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5">
      <c r="A179" s="241">
        <v>135</v>
      </c>
      <c r="B179" s="242" t="s">
        <v>417</v>
      </c>
      <c r="C179" s="250" t="s">
        <v>418</v>
      </c>
      <c r="D179" s="243" t="s">
        <v>407</v>
      </c>
      <c r="E179" s="244">
        <v>1</v>
      </c>
      <c r="F179" s="245"/>
      <c r="G179" s="246">
        <f>ROUND(E179*F179,2)</f>
        <v>0</v>
      </c>
      <c r="H179" s="227"/>
      <c r="I179" s="226">
        <f>ROUND(E179*H179,2)</f>
        <v>0</v>
      </c>
      <c r="J179" s="227"/>
      <c r="K179" s="226">
        <f>ROUND(E179*J179,2)</f>
        <v>0</v>
      </c>
      <c r="L179" s="226">
        <v>15</v>
      </c>
      <c r="M179" s="226">
        <f>G179*(1+L179/100)</f>
        <v>0</v>
      </c>
      <c r="N179" s="226">
        <v>0</v>
      </c>
      <c r="O179" s="226">
        <f>ROUND(E179*N179,2)</f>
        <v>0</v>
      </c>
      <c r="P179" s="226">
        <v>0</v>
      </c>
      <c r="Q179" s="226">
        <f>ROUND(E179*P179,2)</f>
        <v>0</v>
      </c>
      <c r="R179" s="226"/>
      <c r="S179" s="226" t="s">
        <v>144</v>
      </c>
      <c r="T179" s="226" t="s">
        <v>125</v>
      </c>
      <c r="U179" s="226">
        <v>0</v>
      </c>
      <c r="V179" s="226">
        <f>ROUND(E179*U179,2)</f>
        <v>0</v>
      </c>
      <c r="W179" s="226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408</v>
      </c>
      <c r="AH179" s="207"/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 x14ac:dyDescent="0.25">
      <c r="A180" s="241">
        <v>136</v>
      </c>
      <c r="B180" s="242" t="s">
        <v>419</v>
      </c>
      <c r="C180" s="250" t="s">
        <v>420</v>
      </c>
      <c r="D180" s="243" t="s">
        <v>407</v>
      </c>
      <c r="E180" s="244">
        <v>1</v>
      </c>
      <c r="F180" s="245"/>
      <c r="G180" s="246">
        <f>ROUND(E180*F180,2)</f>
        <v>0</v>
      </c>
      <c r="H180" s="227"/>
      <c r="I180" s="226">
        <f>ROUND(E180*H180,2)</f>
        <v>0</v>
      </c>
      <c r="J180" s="227"/>
      <c r="K180" s="226">
        <f>ROUND(E180*J180,2)</f>
        <v>0</v>
      </c>
      <c r="L180" s="226">
        <v>15</v>
      </c>
      <c r="M180" s="226">
        <f>G180*(1+L180/100)</f>
        <v>0</v>
      </c>
      <c r="N180" s="226">
        <v>0</v>
      </c>
      <c r="O180" s="226">
        <f>ROUND(E180*N180,2)</f>
        <v>0</v>
      </c>
      <c r="P180" s="226">
        <v>0</v>
      </c>
      <c r="Q180" s="226">
        <f>ROUND(E180*P180,2)</f>
        <v>0</v>
      </c>
      <c r="R180" s="226"/>
      <c r="S180" s="226" t="s">
        <v>144</v>
      </c>
      <c r="T180" s="226" t="s">
        <v>125</v>
      </c>
      <c r="U180" s="226">
        <v>0</v>
      </c>
      <c r="V180" s="226">
        <f>ROUND(E180*U180,2)</f>
        <v>0</v>
      </c>
      <c r="W180" s="22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408</v>
      </c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5">
      <c r="A181" s="235">
        <v>137</v>
      </c>
      <c r="B181" s="236" t="s">
        <v>421</v>
      </c>
      <c r="C181" s="251" t="s">
        <v>422</v>
      </c>
      <c r="D181" s="237" t="s">
        <v>407</v>
      </c>
      <c r="E181" s="238">
        <v>1</v>
      </c>
      <c r="F181" s="239"/>
      <c r="G181" s="240">
        <f>ROUND(E181*F181,2)</f>
        <v>0</v>
      </c>
      <c r="H181" s="227"/>
      <c r="I181" s="226">
        <f>ROUND(E181*H181,2)</f>
        <v>0</v>
      </c>
      <c r="J181" s="227"/>
      <c r="K181" s="226">
        <f>ROUND(E181*J181,2)</f>
        <v>0</v>
      </c>
      <c r="L181" s="226">
        <v>15</v>
      </c>
      <c r="M181" s="226">
        <f>G181*(1+L181/100)</f>
        <v>0</v>
      </c>
      <c r="N181" s="226">
        <v>0</v>
      </c>
      <c r="O181" s="226">
        <f>ROUND(E181*N181,2)</f>
        <v>0</v>
      </c>
      <c r="P181" s="226">
        <v>0</v>
      </c>
      <c r="Q181" s="226">
        <f>ROUND(E181*P181,2)</f>
        <v>0</v>
      </c>
      <c r="R181" s="226"/>
      <c r="S181" s="226" t="s">
        <v>144</v>
      </c>
      <c r="T181" s="226" t="s">
        <v>125</v>
      </c>
      <c r="U181" s="226">
        <v>0</v>
      </c>
      <c r="V181" s="226">
        <f>ROUND(E181*U181,2)</f>
        <v>0</v>
      </c>
      <c r="W181" s="226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408</v>
      </c>
      <c r="AH181" s="207"/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x14ac:dyDescent="0.25">
      <c r="A182" s="5"/>
      <c r="B182" s="6"/>
      <c r="C182" s="253"/>
      <c r="D182" s="8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AE182">
        <v>15</v>
      </c>
      <c r="AF182">
        <v>0</v>
      </c>
    </row>
    <row r="183" spans="1:60" ht="13" x14ac:dyDescent="0.25">
      <c r="A183" s="210"/>
      <c r="B183" s="211" t="s">
        <v>31</v>
      </c>
      <c r="C183" s="254"/>
      <c r="D183" s="212"/>
      <c r="E183" s="213"/>
      <c r="F183" s="213"/>
      <c r="G183" s="248">
        <f>G8+G22+G24+G26+G36+G38+G55+G67+G93+G112+G123+G131+G138+G140+G154+G166+G171+G173</f>
        <v>0</v>
      </c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AE183">
        <f>SUMIF(L7:L181,AE182,G7:G181)</f>
        <v>0</v>
      </c>
      <c r="AF183">
        <f>SUMIF(L7:L181,AF182,G7:G181)</f>
        <v>0</v>
      </c>
      <c r="AG183" t="s">
        <v>423</v>
      </c>
    </row>
    <row r="184" spans="1:60" x14ac:dyDescent="0.25">
      <c r="A184" s="5"/>
      <c r="B184" s="6"/>
      <c r="C184" s="253"/>
      <c r="D184" s="8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60" x14ac:dyDescent="0.25">
      <c r="A185" s="5"/>
      <c r="B185" s="6"/>
      <c r="C185" s="253"/>
      <c r="D185" s="8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60" x14ac:dyDescent="0.25">
      <c r="A186" s="214" t="s">
        <v>424</v>
      </c>
      <c r="B186" s="214"/>
      <c r="C186" s="255"/>
      <c r="D186" s="8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60" x14ac:dyDescent="0.25">
      <c r="A187" s="215"/>
      <c r="B187" s="216"/>
      <c r="C187" s="256"/>
      <c r="D187" s="216"/>
      <c r="E187" s="216"/>
      <c r="F187" s="216"/>
      <c r="G187" s="217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AG187" t="s">
        <v>425</v>
      </c>
    </row>
    <row r="188" spans="1:60" x14ac:dyDescent="0.25">
      <c r="A188" s="218"/>
      <c r="B188" s="219"/>
      <c r="C188" s="257"/>
      <c r="D188" s="219"/>
      <c r="E188" s="219"/>
      <c r="F188" s="219"/>
      <c r="G188" s="220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60" x14ac:dyDescent="0.25">
      <c r="A189" s="218"/>
      <c r="B189" s="219"/>
      <c r="C189" s="257"/>
      <c r="D189" s="219"/>
      <c r="E189" s="219"/>
      <c r="F189" s="219"/>
      <c r="G189" s="220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60" x14ac:dyDescent="0.25">
      <c r="A190" s="218"/>
      <c r="B190" s="219"/>
      <c r="C190" s="257"/>
      <c r="D190" s="219"/>
      <c r="E190" s="219"/>
      <c r="F190" s="219"/>
      <c r="G190" s="220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60" x14ac:dyDescent="0.25">
      <c r="A191" s="221"/>
      <c r="B191" s="222"/>
      <c r="C191" s="258"/>
      <c r="D191" s="222"/>
      <c r="E191" s="222"/>
      <c r="F191" s="222"/>
      <c r="G191" s="223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60" x14ac:dyDescent="0.25">
      <c r="A192" s="5"/>
      <c r="B192" s="6"/>
      <c r="C192" s="253"/>
      <c r="D192" s="8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3:33" x14ac:dyDescent="0.25">
      <c r="C193" s="259"/>
      <c r="D193" s="191"/>
      <c r="AG193" t="s">
        <v>426</v>
      </c>
    </row>
    <row r="194" spans="3:33" x14ac:dyDescent="0.25">
      <c r="D194" s="191"/>
    </row>
    <row r="195" spans="3:33" x14ac:dyDescent="0.25">
      <c r="D195" s="191"/>
    </row>
    <row r="196" spans="3:33" x14ac:dyDescent="0.25">
      <c r="D196" s="191"/>
    </row>
    <row r="197" spans="3:33" x14ac:dyDescent="0.25">
      <c r="D197" s="191"/>
    </row>
    <row r="198" spans="3:33" x14ac:dyDescent="0.25">
      <c r="D198" s="191"/>
    </row>
    <row r="199" spans="3:33" x14ac:dyDescent="0.25">
      <c r="D199" s="191"/>
    </row>
    <row r="200" spans="3:33" x14ac:dyDescent="0.25">
      <c r="D200" s="191"/>
    </row>
    <row r="201" spans="3:33" x14ac:dyDescent="0.25">
      <c r="D201" s="191"/>
    </row>
    <row r="202" spans="3:33" x14ac:dyDescent="0.25">
      <c r="D202" s="191"/>
    </row>
    <row r="203" spans="3:33" x14ac:dyDescent="0.25">
      <c r="D203" s="191"/>
    </row>
    <row r="204" spans="3:33" x14ac:dyDescent="0.25">
      <c r="D204" s="191"/>
    </row>
    <row r="205" spans="3:33" x14ac:dyDescent="0.25">
      <c r="D205" s="191"/>
    </row>
    <row r="206" spans="3:33" x14ac:dyDescent="0.25">
      <c r="D206" s="191"/>
    </row>
    <row r="207" spans="3:33" x14ac:dyDescent="0.25">
      <c r="D207" s="191"/>
    </row>
    <row r="208" spans="3:33" x14ac:dyDescent="0.25">
      <c r="D208" s="191"/>
    </row>
    <row r="209" spans="4:4" x14ac:dyDescent="0.25">
      <c r="D209" s="191"/>
    </row>
    <row r="210" spans="4:4" x14ac:dyDescent="0.25">
      <c r="D210" s="191"/>
    </row>
    <row r="211" spans="4:4" x14ac:dyDescent="0.25">
      <c r="D211" s="191"/>
    </row>
    <row r="212" spans="4:4" x14ac:dyDescent="0.25">
      <c r="D212" s="191"/>
    </row>
    <row r="213" spans="4:4" x14ac:dyDescent="0.25">
      <c r="D213" s="191"/>
    </row>
    <row r="214" spans="4:4" x14ac:dyDescent="0.25">
      <c r="D214" s="191"/>
    </row>
    <row r="215" spans="4:4" x14ac:dyDescent="0.25">
      <c r="D215" s="191"/>
    </row>
    <row r="216" spans="4:4" x14ac:dyDescent="0.25">
      <c r="D216" s="191"/>
    </row>
    <row r="217" spans="4:4" x14ac:dyDescent="0.25">
      <c r="D217" s="191"/>
    </row>
    <row r="218" spans="4:4" x14ac:dyDescent="0.25">
      <c r="D218" s="191"/>
    </row>
    <row r="219" spans="4:4" x14ac:dyDescent="0.25">
      <c r="D219" s="191"/>
    </row>
    <row r="220" spans="4:4" x14ac:dyDescent="0.25">
      <c r="D220" s="191"/>
    </row>
    <row r="221" spans="4:4" x14ac:dyDescent="0.25">
      <c r="D221" s="191"/>
    </row>
    <row r="222" spans="4:4" x14ac:dyDescent="0.25">
      <c r="D222" s="191"/>
    </row>
    <row r="223" spans="4:4" x14ac:dyDescent="0.25">
      <c r="D223" s="191"/>
    </row>
    <row r="224" spans="4:4" x14ac:dyDescent="0.25">
      <c r="D224" s="191"/>
    </row>
    <row r="225" spans="4:4" x14ac:dyDescent="0.25">
      <c r="D225" s="191"/>
    </row>
    <row r="226" spans="4:4" x14ac:dyDescent="0.25">
      <c r="D226" s="191"/>
    </row>
    <row r="227" spans="4:4" x14ac:dyDescent="0.25">
      <c r="D227" s="191"/>
    </row>
    <row r="228" spans="4:4" x14ac:dyDescent="0.25">
      <c r="D228" s="191"/>
    </row>
    <row r="229" spans="4:4" x14ac:dyDescent="0.25">
      <c r="D229" s="191"/>
    </row>
    <row r="230" spans="4:4" x14ac:dyDescent="0.25">
      <c r="D230" s="191"/>
    </row>
    <row r="231" spans="4:4" x14ac:dyDescent="0.25">
      <c r="D231" s="191"/>
    </row>
    <row r="232" spans="4:4" x14ac:dyDescent="0.25">
      <c r="D232" s="191"/>
    </row>
    <row r="233" spans="4:4" x14ac:dyDescent="0.25">
      <c r="D233" s="191"/>
    </row>
    <row r="234" spans="4:4" x14ac:dyDescent="0.25">
      <c r="D234" s="191"/>
    </row>
    <row r="235" spans="4:4" x14ac:dyDescent="0.25">
      <c r="D235" s="191"/>
    </row>
    <row r="236" spans="4:4" x14ac:dyDescent="0.25">
      <c r="D236" s="191"/>
    </row>
    <row r="237" spans="4:4" x14ac:dyDescent="0.25">
      <c r="D237" s="191"/>
    </row>
    <row r="238" spans="4:4" x14ac:dyDescent="0.25">
      <c r="D238" s="191"/>
    </row>
    <row r="239" spans="4:4" x14ac:dyDescent="0.25">
      <c r="D239" s="191"/>
    </row>
    <row r="240" spans="4:4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mergeCells count="25">
    <mergeCell ref="C102:G102"/>
    <mergeCell ref="C159:G159"/>
    <mergeCell ref="C165:G165"/>
    <mergeCell ref="C78:G78"/>
    <mergeCell ref="C80:G80"/>
    <mergeCell ref="C82:G82"/>
    <mergeCell ref="C95:G95"/>
    <mergeCell ref="C97:G97"/>
    <mergeCell ref="C100:G100"/>
    <mergeCell ref="C19:G19"/>
    <mergeCell ref="C21:G21"/>
    <mergeCell ref="C40:G40"/>
    <mergeCell ref="C42:G42"/>
    <mergeCell ref="C47:G47"/>
    <mergeCell ref="C76:G76"/>
    <mergeCell ref="A1:G1"/>
    <mergeCell ref="C2:G2"/>
    <mergeCell ref="C3:G3"/>
    <mergeCell ref="C4:G4"/>
    <mergeCell ref="A186:C186"/>
    <mergeCell ref="A187:G191"/>
    <mergeCell ref="C11:G11"/>
    <mergeCell ref="C13:G13"/>
    <mergeCell ref="C15:G15"/>
    <mergeCell ref="C17:G17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180601 180601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'180601 180601 Pol'!Názvy_tisku</vt:lpstr>
      <vt:lpstr>oadresa</vt:lpstr>
      <vt:lpstr>Stavba!Objednatel</vt:lpstr>
      <vt:lpstr>Stavba!Objekt</vt:lpstr>
      <vt:lpstr>'180601 180601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PK</cp:lastModifiedBy>
  <cp:lastPrinted>2014-02-28T09:52:57Z</cp:lastPrinted>
  <dcterms:created xsi:type="dcterms:W3CDTF">2009-04-08T07:15:50Z</dcterms:created>
  <dcterms:modified xsi:type="dcterms:W3CDTF">2018-06-18T14:26:38Z</dcterms:modified>
</cp:coreProperties>
</file>