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Nová složka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Pol'!$A$1:$W$223</definedName>
    <definedName name="_xlnm.Print_Area" localSheetId="4">'1 2 Pol'!$A$1:$W$82</definedName>
    <definedName name="_xlnm.Print_Area" localSheetId="5">'1 3 Pol'!$A$1:$W$77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H40" i="1" s="1"/>
  <c r="I40" i="1" s="1"/>
  <c r="F40" i="1"/>
  <c r="G39" i="1"/>
  <c r="F39" i="1"/>
  <c r="G67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G8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7" i="14"/>
  <c r="M17" i="14" s="1"/>
  <c r="I17" i="14"/>
  <c r="I16" i="14" s="1"/>
  <c r="K17" i="14"/>
  <c r="K16" i="14" s="1"/>
  <c r="O17" i="14"/>
  <c r="O16" i="14" s="1"/>
  <c r="Q17" i="14"/>
  <c r="Q16" i="14" s="1"/>
  <c r="V17" i="14"/>
  <c r="V16" i="14" s="1"/>
  <c r="G18" i="14"/>
  <c r="G16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1" i="14"/>
  <c r="G30" i="14" s="1"/>
  <c r="I31" i="14"/>
  <c r="K31" i="14"/>
  <c r="K30" i="14" s="1"/>
  <c r="M31" i="14"/>
  <c r="O31" i="14"/>
  <c r="O30" i="14" s="1"/>
  <c r="Q31" i="14"/>
  <c r="Q30" i="14" s="1"/>
  <c r="V31" i="14"/>
  <c r="G32" i="14"/>
  <c r="I32" i="14"/>
  <c r="K32" i="14"/>
  <c r="M32" i="14"/>
  <c r="O32" i="14"/>
  <c r="Q32" i="14"/>
  <c r="V32" i="14"/>
  <c r="V30" i="14" s="1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I30" i="14" s="1"/>
  <c r="K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6" i="14"/>
  <c r="M46" i="14" s="1"/>
  <c r="I46" i="14"/>
  <c r="K46" i="14"/>
  <c r="O46" i="14"/>
  <c r="Q46" i="14"/>
  <c r="V46" i="14"/>
  <c r="G48" i="14"/>
  <c r="M48" i="14" s="1"/>
  <c r="I48" i="14"/>
  <c r="I47" i="14" s="1"/>
  <c r="K48" i="14"/>
  <c r="K47" i="14" s="1"/>
  <c r="O48" i="14"/>
  <c r="O47" i="14" s="1"/>
  <c r="Q48" i="14"/>
  <c r="Q47" i="14" s="1"/>
  <c r="V48" i="14"/>
  <c r="V47" i="14" s="1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I51" i="14"/>
  <c r="K51" i="14"/>
  <c r="M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M54" i="14" s="1"/>
  <c r="I54" i="14"/>
  <c r="K54" i="14"/>
  <c r="O54" i="14"/>
  <c r="Q54" i="14"/>
  <c r="V54" i="14"/>
  <c r="G55" i="14"/>
  <c r="G47" i="14" s="1"/>
  <c r="I55" i="14"/>
  <c r="K55" i="14"/>
  <c r="O55" i="14"/>
  <c r="Q55" i="14"/>
  <c r="V55" i="14"/>
  <c r="G56" i="14"/>
  <c r="M56" i="14" s="1"/>
  <c r="I56" i="14"/>
  <c r="K56" i="14"/>
  <c r="O56" i="14"/>
  <c r="Q56" i="14"/>
  <c r="V56" i="14"/>
  <c r="G57" i="14"/>
  <c r="I57" i="14"/>
  <c r="K57" i="14"/>
  <c r="M57" i="14"/>
  <c r="O57" i="14"/>
  <c r="Q57" i="14"/>
  <c r="V57" i="14"/>
  <c r="G58" i="14"/>
  <c r="G59" i="14"/>
  <c r="I59" i="14"/>
  <c r="I58" i="14" s="1"/>
  <c r="K59" i="14"/>
  <c r="M59" i="14"/>
  <c r="O59" i="14"/>
  <c r="O58" i="14" s="1"/>
  <c r="Q59" i="14"/>
  <c r="Q58" i="14" s="1"/>
  <c r="V59" i="14"/>
  <c r="V58" i="14" s="1"/>
  <c r="G60" i="14"/>
  <c r="M60" i="14" s="1"/>
  <c r="M58" i="14" s="1"/>
  <c r="I60" i="14"/>
  <c r="K60" i="14"/>
  <c r="K58" i="14" s="1"/>
  <c r="O60" i="14"/>
  <c r="Q60" i="14"/>
  <c r="V60" i="14"/>
  <c r="G61" i="14"/>
  <c r="I61" i="14"/>
  <c r="K61" i="14"/>
  <c r="M61" i="14"/>
  <c r="O61" i="14"/>
  <c r="Q61" i="14"/>
  <c r="V61" i="14"/>
  <c r="O62" i="14"/>
  <c r="G63" i="14"/>
  <c r="G62" i="14" s="1"/>
  <c r="I63" i="14"/>
  <c r="I62" i="14" s="1"/>
  <c r="K63" i="14"/>
  <c r="K62" i="14" s="1"/>
  <c r="O63" i="14"/>
  <c r="Q63" i="14"/>
  <c r="Q62" i="14" s="1"/>
  <c r="V63" i="14"/>
  <c r="G64" i="14"/>
  <c r="M64" i="14" s="1"/>
  <c r="I64" i="14"/>
  <c r="K64" i="14"/>
  <c r="O64" i="14"/>
  <c r="Q64" i="14"/>
  <c r="V64" i="14"/>
  <c r="V62" i="14" s="1"/>
  <c r="G65" i="14"/>
  <c r="I65" i="14"/>
  <c r="K65" i="14"/>
  <c r="M65" i="14"/>
  <c r="O65" i="14"/>
  <c r="Q65" i="14"/>
  <c r="V65" i="14"/>
  <c r="AF67" i="14"/>
  <c r="G72" i="13"/>
  <c r="G9" i="13"/>
  <c r="G8" i="13" s="1"/>
  <c r="I9" i="13"/>
  <c r="I8" i="13" s="1"/>
  <c r="K9" i="13"/>
  <c r="K8" i="13" s="1"/>
  <c r="O9" i="13"/>
  <c r="Q9" i="13"/>
  <c r="Q8" i="13" s="1"/>
  <c r="V9" i="13"/>
  <c r="G10" i="13"/>
  <c r="M10" i="13" s="1"/>
  <c r="I10" i="13"/>
  <c r="K10" i="13"/>
  <c r="O10" i="13"/>
  <c r="Q10" i="13"/>
  <c r="V10" i="13"/>
  <c r="V8" i="13" s="1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O8" i="13" s="1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O24" i="13"/>
  <c r="G25" i="13"/>
  <c r="G24" i="13" s="1"/>
  <c r="I25" i="13"/>
  <c r="I24" i="13" s="1"/>
  <c r="K25" i="13"/>
  <c r="K24" i="13" s="1"/>
  <c r="O25" i="13"/>
  <c r="Q25" i="13"/>
  <c r="Q24" i="13" s="1"/>
  <c r="V25" i="13"/>
  <c r="G26" i="13"/>
  <c r="M26" i="13" s="1"/>
  <c r="I26" i="13"/>
  <c r="K26" i="13"/>
  <c r="O26" i="13"/>
  <c r="Q26" i="13"/>
  <c r="V26" i="13"/>
  <c r="V24" i="13" s="1"/>
  <c r="G27" i="13"/>
  <c r="I27" i="13"/>
  <c r="K27" i="13"/>
  <c r="M27" i="13"/>
  <c r="O27" i="13"/>
  <c r="Q27" i="13"/>
  <c r="V27" i="13"/>
  <c r="G29" i="13"/>
  <c r="M29" i="13" s="1"/>
  <c r="M28" i="13" s="1"/>
  <c r="I29" i="13"/>
  <c r="I28" i="13" s="1"/>
  <c r="K29" i="13"/>
  <c r="O29" i="13"/>
  <c r="O28" i="13" s="1"/>
  <c r="Q29" i="13"/>
  <c r="Q28" i="13" s="1"/>
  <c r="V29" i="13"/>
  <c r="V28" i="13" s="1"/>
  <c r="G30" i="13"/>
  <c r="I30" i="13"/>
  <c r="K30" i="13"/>
  <c r="K28" i="13" s="1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I37" i="13"/>
  <c r="O37" i="13"/>
  <c r="G38" i="13"/>
  <c r="M38" i="13" s="1"/>
  <c r="I38" i="13"/>
  <c r="K38" i="13"/>
  <c r="K37" i="13" s="1"/>
  <c r="O38" i="13"/>
  <c r="Q38" i="13"/>
  <c r="Q37" i="13" s="1"/>
  <c r="V38" i="13"/>
  <c r="V37" i="13" s="1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G37" i="13" s="1"/>
  <c r="I41" i="13"/>
  <c r="K41" i="13"/>
  <c r="O41" i="13"/>
  <c r="Q41" i="13"/>
  <c r="V41" i="13"/>
  <c r="G43" i="13"/>
  <c r="I43" i="13"/>
  <c r="K43" i="13"/>
  <c r="K42" i="13" s="1"/>
  <c r="M43" i="13"/>
  <c r="O43" i="13"/>
  <c r="O42" i="13" s="1"/>
  <c r="Q43" i="13"/>
  <c r="V43" i="13"/>
  <c r="G44" i="13"/>
  <c r="G42" i="13" s="1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Q42" i="13" s="1"/>
  <c r="V46" i="13"/>
  <c r="G47" i="13"/>
  <c r="I47" i="13"/>
  <c r="K47" i="13"/>
  <c r="M47" i="13"/>
  <c r="O47" i="13"/>
  <c r="Q47" i="13"/>
  <c r="V47" i="13"/>
  <c r="V42" i="13" s="1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I42" i="13" s="1"/>
  <c r="K66" i="13"/>
  <c r="O66" i="13"/>
  <c r="Q66" i="13"/>
  <c r="V66" i="13"/>
  <c r="G67" i="13"/>
  <c r="I67" i="13"/>
  <c r="K67" i="13"/>
  <c r="M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AF72" i="13"/>
  <c r="G213" i="12"/>
  <c r="BA12" i="12"/>
  <c r="G8" i="12"/>
  <c r="I8" i="12"/>
  <c r="K8" i="12"/>
  <c r="O8" i="12"/>
  <c r="Q8" i="12"/>
  <c r="V8" i="12"/>
  <c r="G9" i="12"/>
  <c r="I9" i="12"/>
  <c r="K9" i="12"/>
  <c r="M9" i="12"/>
  <c r="M8" i="12" s="1"/>
  <c r="O9" i="12"/>
  <c r="Q9" i="12"/>
  <c r="V9" i="12"/>
  <c r="G10" i="12"/>
  <c r="K10" i="12"/>
  <c r="O10" i="12"/>
  <c r="V10" i="12"/>
  <c r="G11" i="12"/>
  <c r="AE213" i="12" s="1"/>
  <c r="I11" i="12"/>
  <c r="I10" i="12" s="1"/>
  <c r="K11" i="12"/>
  <c r="O11" i="12"/>
  <c r="Q11" i="12"/>
  <c r="Q10" i="12" s="1"/>
  <c r="V11" i="12"/>
  <c r="K13" i="12"/>
  <c r="G14" i="12"/>
  <c r="I14" i="12"/>
  <c r="K14" i="12"/>
  <c r="M14" i="12"/>
  <c r="O14" i="12"/>
  <c r="Q14" i="12"/>
  <c r="V14" i="12"/>
  <c r="G16" i="12"/>
  <c r="G13" i="12" s="1"/>
  <c r="I16" i="12"/>
  <c r="K16" i="12"/>
  <c r="M16" i="12"/>
  <c r="O16" i="12"/>
  <c r="O13" i="12" s="1"/>
  <c r="Q16" i="12"/>
  <c r="V16" i="12"/>
  <c r="G18" i="12"/>
  <c r="I18" i="12"/>
  <c r="K18" i="12"/>
  <c r="M18" i="12"/>
  <c r="O18" i="12"/>
  <c r="Q18" i="12"/>
  <c r="Q13" i="12" s="1"/>
  <c r="V18" i="12"/>
  <c r="G20" i="12"/>
  <c r="M20" i="12" s="1"/>
  <c r="I20" i="12"/>
  <c r="K20" i="12"/>
  <c r="O20" i="12"/>
  <c r="Q20" i="12"/>
  <c r="V20" i="12"/>
  <c r="V13" i="12" s="1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I13" i="12" s="1"/>
  <c r="K26" i="12"/>
  <c r="O26" i="12"/>
  <c r="Q26" i="12"/>
  <c r="V26" i="12"/>
  <c r="K28" i="12"/>
  <c r="G29" i="12"/>
  <c r="I29" i="12"/>
  <c r="K29" i="12"/>
  <c r="M29" i="12"/>
  <c r="O29" i="12"/>
  <c r="Q29" i="12"/>
  <c r="V29" i="12"/>
  <c r="G33" i="12"/>
  <c r="G28" i="12" s="1"/>
  <c r="I33" i="12"/>
  <c r="K33" i="12"/>
  <c r="M33" i="12"/>
  <c r="O33" i="12"/>
  <c r="O28" i="12" s="1"/>
  <c r="Q33" i="12"/>
  <c r="V33" i="12"/>
  <c r="G35" i="12"/>
  <c r="I35" i="12"/>
  <c r="K35" i="12"/>
  <c r="M35" i="12"/>
  <c r="O35" i="12"/>
  <c r="Q35" i="12"/>
  <c r="Q28" i="12" s="1"/>
  <c r="V35" i="12"/>
  <c r="G39" i="12"/>
  <c r="I39" i="12"/>
  <c r="K39" i="12"/>
  <c r="M39" i="12"/>
  <c r="O39" i="12"/>
  <c r="Q39" i="12"/>
  <c r="V39" i="12"/>
  <c r="V28" i="12" s="1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I28" i="12" s="1"/>
  <c r="K51" i="12"/>
  <c r="O51" i="12"/>
  <c r="Q51" i="12"/>
  <c r="V51" i="12"/>
  <c r="I57" i="12"/>
  <c r="K57" i="12"/>
  <c r="G58" i="12"/>
  <c r="I58" i="12"/>
  <c r="K58" i="12"/>
  <c r="M58" i="12"/>
  <c r="M57" i="12" s="1"/>
  <c r="O58" i="12"/>
  <c r="Q58" i="12"/>
  <c r="V58" i="12"/>
  <c r="G60" i="12"/>
  <c r="G57" i="12" s="1"/>
  <c r="I60" i="12"/>
  <c r="K60" i="12"/>
  <c r="M60" i="12"/>
  <c r="O60" i="12"/>
  <c r="O57" i="12" s="1"/>
  <c r="Q60" i="12"/>
  <c r="V60" i="12"/>
  <c r="G62" i="12"/>
  <c r="I62" i="12"/>
  <c r="K62" i="12"/>
  <c r="M62" i="12"/>
  <c r="O62" i="12"/>
  <c r="Q62" i="12"/>
  <c r="Q57" i="12" s="1"/>
  <c r="V62" i="12"/>
  <c r="G64" i="12"/>
  <c r="I64" i="12"/>
  <c r="K64" i="12"/>
  <c r="M64" i="12"/>
  <c r="O64" i="12"/>
  <c r="Q64" i="12"/>
  <c r="V64" i="12"/>
  <c r="V57" i="12" s="1"/>
  <c r="K66" i="12"/>
  <c r="Q66" i="12"/>
  <c r="V66" i="12"/>
  <c r="G67" i="12"/>
  <c r="G66" i="12" s="1"/>
  <c r="I67" i="12"/>
  <c r="I66" i="12" s="1"/>
  <c r="K67" i="12"/>
  <c r="O67" i="12"/>
  <c r="O66" i="12" s="1"/>
  <c r="Q67" i="12"/>
  <c r="V67" i="12"/>
  <c r="G68" i="12"/>
  <c r="I68" i="12"/>
  <c r="G69" i="12"/>
  <c r="M69" i="12" s="1"/>
  <c r="M68" i="12" s="1"/>
  <c r="I69" i="12"/>
  <c r="K69" i="12"/>
  <c r="K68" i="12" s="1"/>
  <c r="O69" i="12"/>
  <c r="Q69" i="12"/>
  <c r="V69" i="12"/>
  <c r="V68" i="12" s="1"/>
  <c r="G73" i="12"/>
  <c r="I73" i="12"/>
  <c r="K73" i="12"/>
  <c r="M73" i="12"/>
  <c r="O73" i="12"/>
  <c r="Q73" i="12"/>
  <c r="V73" i="12"/>
  <c r="G74" i="12"/>
  <c r="I74" i="12"/>
  <c r="K74" i="12"/>
  <c r="M74" i="12"/>
  <c r="O74" i="12"/>
  <c r="O68" i="12" s="1"/>
  <c r="Q74" i="12"/>
  <c r="V74" i="12"/>
  <c r="G75" i="12"/>
  <c r="I75" i="12"/>
  <c r="K75" i="12"/>
  <c r="M75" i="12"/>
  <c r="O75" i="12"/>
  <c r="Q75" i="12"/>
  <c r="Q68" i="12" s="1"/>
  <c r="V75" i="12"/>
  <c r="G77" i="12"/>
  <c r="I77" i="12"/>
  <c r="K77" i="12"/>
  <c r="M77" i="12"/>
  <c r="O77" i="12"/>
  <c r="Q77" i="12"/>
  <c r="V77" i="12"/>
  <c r="G80" i="12"/>
  <c r="G76" i="12" s="1"/>
  <c r="I80" i="12"/>
  <c r="K80" i="12"/>
  <c r="O80" i="12"/>
  <c r="O76" i="12" s="1"/>
  <c r="Q80" i="12"/>
  <c r="V80" i="12"/>
  <c r="G81" i="12"/>
  <c r="M81" i="12" s="1"/>
  <c r="I81" i="12"/>
  <c r="I76" i="12" s="1"/>
  <c r="K81" i="12"/>
  <c r="O81" i="12"/>
  <c r="Q81" i="12"/>
  <c r="V81" i="12"/>
  <c r="G83" i="12"/>
  <c r="M83" i="12" s="1"/>
  <c r="I83" i="12"/>
  <c r="K83" i="12"/>
  <c r="K76" i="12" s="1"/>
  <c r="O83" i="12"/>
  <c r="Q83" i="12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Q76" i="12" s="1"/>
  <c r="V89" i="12"/>
  <c r="G91" i="12"/>
  <c r="M91" i="12" s="1"/>
  <c r="I91" i="12"/>
  <c r="K91" i="12"/>
  <c r="O91" i="12"/>
  <c r="Q91" i="12"/>
  <c r="V91" i="12"/>
  <c r="V76" i="12" s="1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10" i="12"/>
  <c r="K110" i="12"/>
  <c r="M110" i="12"/>
  <c r="O110" i="12"/>
  <c r="V110" i="12"/>
  <c r="G111" i="12"/>
  <c r="I111" i="12"/>
  <c r="I110" i="12" s="1"/>
  <c r="K111" i="12"/>
  <c r="M111" i="12"/>
  <c r="O111" i="12"/>
  <c r="Q111" i="12"/>
  <c r="Q110" i="12" s="1"/>
  <c r="V111" i="12"/>
  <c r="G112" i="12"/>
  <c r="K112" i="12"/>
  <c r="O112" i="12"/>
  <c r="Q112" i="12"/>
  <c r="V112" i="12"/>
  <c r="G113" i="12"/>
  <c r="I113" i="12"/>
  <c r="I112" i="12" s="1"/>
  <c r="K113" i="12"/>
  <c r="M113" i="12"/>
  <c r="M112" i="12" s="1"/>
  <c r="O113" i="12"/>
  <c r="Q113" i="12"/>
  <c r="V113" i="12"/>
  <c r="G115" i="12"/>
  <c r="K115" i="12"/>
  <c r="O115" i="12"/>
  <c r="V115" i="12"/>
  <c r="G116" i="12"/>
  <c r="M116" i="12" s="1"/>
  <c r="M115" i="12" s="1"/>
  <c r="I116" i="12"/>
  <c r="I115" i="12" s="1"/>
  <c r="K116" i="12"/>
  <c r="O116" i="12"/>
  <c r="Q116" i="12"/>
  <c r="Q115" i="12" s="1"/>
  <c r="V116" i="12"/>
  <c r="G118" i="12"/>
  <c r="I118" i="12"/>
  <c r="K118" i="12"/>
  <c r="M118" i="12"/>
  <c r="M117" i="12" s="1"/>
  <c r="O118" i="12"/>
  <c r="Q118" i="12"/>
  <c r="Q117" i="12" s="1"/>
  <c r="V118" i="12"/>
  <c r="G119" i="12"/>
  <c r="G117" i="12" s="1"/>
  <c r="I119" i="12"/>
  <c r="K119" i="12"/>
  <c r="M119" i="12"/>
  <c r="O119" i="12"/>
  <c r="O117" i="12" s="1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V117" i="12" s="1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I117" i="12" s="1"/>
  <c r="K124" i="12"/>
  <c r="O124" i="12"/>
  <c r="Q124" i="12"/>
  <c r="V124" i="12"/>
  <c r="G125" i="12"/>
  <c r="M125" i="12" s="1"/>
  <c r="I125" i="12"/>
  <c r="K125" i="12"/>
  <c r="K117" i="12" s="1"/>
  <c r="O125" i="12"/>
  <c r="Q125" i="12"/>
  <c r="V125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I132" i="12"/>
  <c r="G133" i="12"/>
  <c r="M133" i="12" s="1"/>
  <c r="I133" i="12"/>
  <c r="K133" i="12"/>
  <c r="K132" i="12" s="1"/>
  <c r="O133" i="12"/>
  <c r="O132" i="12" s="1"/>
  <c r="Q133" i="12"/>
  <c r="V133" i="12"/>
  <c r="V132" i="12" s="1"/>
  <c r="G135" i="12"/>
  <c r="I135" i="12"/>
  <c r="K135" i="12"/>
  <c r="M135" i="12"/>
  <c r="O135" i="12"/>
  <c r="Q135" i="12"/>
  <c r="V135" i="12"/>
  <c r="G137" i="12"/>
  <c r="I137" i="12"/>
  <c r="K137" i="12"/>
  <c r="M137" i="12"/>
  <c r="O137" i="12"/>
  <c r="Q137" i="12"/>
  <c r="V137" i="12"/>
  <c r="G139" i="12"/>
  <c r="I139" i="12"/>
  <c r="K139" i="12"/>
  <c r="M139" i="12"/>
  <c r="O139" i="12"/>
  <c r="Q139" i="12"/>
  <c r="Q132" i="12" s="1"/>
  <c r="V139" i="12"/>
  <c r="G143" i="12"/>
  <c r="M143" i="12" s="1"/>
  <c r="I143" i="12"/>
  <c r="K143" i="12"/>
  <c r="O143" i="12"/>
  <c r="Q143" i="12"/>
  <c r="V143" i="12"/>
  <c r="G145" i="12"/>
  <c r="I145" i="12"/>
  <c r="K145" i="12"/>
  <c r="M145" i="12"/>
  <c r="O145" i="12"/>
  <c r="Q145" i="12"/>
  <c r="V145" i="12"/>
  <c r="G147" i="12"/>
  <c r="M147" i="12" s="1"/>
  <c r="I147" i="12"/>
  <c r="K147" i="12"/>
  <c r="O147" i="12"/>
  <c r="Q147" i="12"/>
  <c r="V147" i="12"/>
  <c r="G148" i="12"/>
  <c r="I148" i="12"/>
  <c r="G149" i="12"/>
  <c r="M149" i="12" s="1"/>
  <c r="I149" i="12"/>
  <c r="K149" i="12"/>
  <c r="K148" i="12" s="1"/>
  <c r="O149" i="12"/>
  <c r="O148" i="12" s="1"/>
  <c r="Q149" i="12"/>
  <c r="V149" i="12"/>
  <c r="V148" i="12" s="1"/>
  <c r="G151" i="12"/>
  <c r="I151" i="12"/>
  <c r="K151" i="12"/>
  <c r="M151" i="12"/>
  <c r="O151" i="12"/>
  <c r="Q151" i="12"/>
  <c r="V151" i="12"/>
  <c r="G153" i="12"/>
  <c r="I153" i="12"/>
  <c r="K153" i="12"/>
  <c r="M153" i="12"/>
  <c r="O153" i="12"/>
  <c r="Q153" i="12"/>
  <c r="V153" i="12"/>
  <c r="G155" i="12"/>
  <c r="I155" i="12"/>
  <c r="K155" i="12"/>
  <c r="M155" i="12"/>
  <c r="O155" i="12"/>
  <c r="Q155" i="12"/>
  <c r="Q148" i="12" s="1"/>
  <c r="V155" i="12"/>
  <c r="G157" i="12"/>
  <c r="M157" i="12" s="1"/>
  <c r="I157" i="12"/>
  <c r="K157" i="12"/>
  <c r="O157" i="12"/>
  <c r="Q157" i="12"/>
  <c r="V157" i="12"/>
  <c r="G160" i="12"/>
  <c r="I160" i="12"/>
  <c r="K160" i="12"/>
  <c r="M160" i="12"/>
  <c r="O160" i="12"/>
  <c r="Q160" i="12"/>
  <c r="V160" i="12"/>
  <c r="G161" i="12"/>
  <c r="G162" i="12"/>
  <c r="M162" i="12" s="1"/>
  <c r="M161" i="12" s="1"/>
  <c r="I162" i="12"/>
  <c r="I161" i="12" s="1"/>
  <c r="K162" i="12"/>
  <c r="O162" i="12"/>
  <c r="Q162" i="12"/>
  <c r="Q161" i="12" s="1"/>
  <c r="V162" i="12"/>
  <c r="G164" i="12"/>
  <c r="M164" i="12" s="1"/>
  <c r="I164" i="12"/>
  <c r="K164" i="12"/>
  <c r="K161" i="12" s="1"/>
  <c r="O164" i="12"/>
  <c r="Q164" i="12"/>
  <c r="V164" i="12"/>
  <c r="V161" i="12" s="1"/>
  <c r="G168" i="12"/>
  <c r="I168" i="12"/>
  <c r="K168" i="12"/>
  <c r="M168" i="12"/>
  <c r="O168" i="12"/>
  <c r="Q168" i="12"/>
  <c r="V168" i="12"/>
  <c r="G170" i="12"/>
  <c r="I170" i="12"/>
  <c r="K170" i="12"/>
  <c r="M170" i="12"/>
  <c r="O170" i="12"/>
  <c r="O161" i="12" s="1"/>
  <c r="Q170" i="12"/>
  <c r="V170" i="12"/>
  <c r="G172" i="12"/>
  <c r="I172" i="12"/>
  <c r="K172" i="12"/>
  <c r="M172" i="12"/>
  <c r="O172" i="12"/>
  <c r="Q172" i="12"/>
  <c r="V172" i="12"/>
  <c r="Q173" i="12"/>
  <c r="V173" i="12"/>
  <c r="G174" i="12"/>
  <c r="I174" i="12"/>
  <c r="K174" i="12"/>
  <c r="M174" i="12"/>
  <c r="O174" i="12"/>
  <c r="Q174" i="12"/>
  <c r="V174" i="12"/>
  <c r="G176" i="12"/>
  <c r="G173" i="12" s="1"/>
  <c r="I176" i="12"/>
  <c r="K176" i="12"/>
  <c r="O176" i="12"/>
  <c r="O173" i="12" s="1"/>
  <c r="Q176" i="12"/>
  <c r="V176" i="12"/>
  <c r="G180" i="12"/>
  <c r="M180" i="12" s="1"/>
  <c r="I180" i="12"/>
  <c r="I173" i="12" s="1"/>
  <c r="K180" i="12"/>
  <c r="O180" i="12"/>
  <c r="Q180" i="12"/>
  <c r="V180" i="12"/>
  <c r="G182" i="12"/>
  <c r="M182" i="12" s="1"/>
  <c r="I182" i="12"/>
  <c r="K182" i="12"/>
  <c r="K173" i="12" s="1"/>
  <c r="O182" i="12"/>
  <c r="Q182" i="12"/>
  <c r="V182" i="12"/>
  <c r="G184" i="12"/>
  <c r="I184" i="12"/>
  <c r="K184" i="12"/>
  <c r="M184" i="12"/>
  <c r="O184" i="12"/>
  <c r="Q184" i="12"/>
  <c r="V184" i="12"/>
  <c r="G186" i="12"/>
  <c r="I186" i="12"/>
  <c r="K186" i="12"/>
  <c r="M186" i="12"/>
  <c r="O186" i="12"/>
  <c r="Q186" i="12"/>
  <c r="V186" i="12"/>
  <c r="G187" i="12"/>
  <c r="I187" i="12"/>
  <c r="O187" i="12"/>
  <c r="Q187" i="12"/>
  <c r="G188" i="12"/>
  <c r="M188" i="12" s="1"/>
  <c r="M187" i="12" s="1"/>
  <c r="I188" i="12"/>
  <c r="K188" i="12"/>
  <c r="K187" i="12" s="1"/>
  <c r="O188" i="12"/>
  <c r="Q188" i="12"/>
  <c r="V188" i="12"/>
  <c r="V187" i="12" s="1"/>
  <c r="V189" i="12"/>
  <c r="G190" i="12"/>
  <c r="G189" i="12" s="1"/>
  <c r="I190" i="12"/>
  <c r="K190" i="12"/>
  <c r="O190" i="12"/>
  <c r="O189" i="12" s="1"/>
  <c r="Q190" i="12"/>
  <c r="V190" i="12"/>
  <c r="G194" i="12"/>
  <c r="M194" i="12" s="1"/>
  <c r="I194" i="12"/>
  <c r="I189" i="12" s="1"/>
  <c r="K194" i="12"/>
  <c r="O194" i="12"/>
  <c r="Q194" i="12"/>
  <c r="Q189" i="12" s="1"/>
  <c r="V194" i="12"/>
  <c r="G199" i="12"/>
  <c r="M199" i="12" s="1"/>
  <c r="I199" i="12"/>
  <c r="K199" i="12"/>
  <c r="K189" i="12" s="1"/>
  <c r="O199" i="12"/>
  <c r="Q199" i="12"/>
  <c r="V199" i="12"/>
  <c r="K201" i="12"/>
  <c r="G202" i="12"/>
  <c r="G201" i="12" s="1"/>
  <c r="I202" i="12"/>
  <c r="K202" i="12"/>
  <c r="M202" i="12"/>
  <c r="O202" i="12"/>
  <c r="O201" i="12" s="1"/>
  <c r="Q202" i="12"/>
  <c r="V202" i="12"/>
  <c r="G203" i="12"/>
  <c r="I203" i="12"/>
  <c r="I201" i="12" s="1"/>
  <c r="K203" i="12"/>
  <c r="M203" i="12"/>
  <c r="O203" i="12"/>
  <c r="Q203" i="12"/>
  <c r="Q201" i="12" s="1"/>
  <c r="V203" i="12"/>
  <c r="G204" i="12"/>
  <c r="I204" i="12"/>
  <c r="K204" i="12"/>
  <c r="M204" i="12"/>
  <c r="O204" i="12"/>
  <c r="Q204" i="12"/>
  <c r="V204" i="12"/>
  <c r="V201" i="12" s="1"/>
  <c r="G205" i="12"/>
  <c r="I205" i="12"/>
  <c r="K205" i="12"/>
  <c r="M205" i="12"/>
  <c r="O205" i="12"/>
  <c r="Q205" i="12"/>
  <c r="V205" i="12"/>
  <c r="G206" i="12"/>
  <c r="M206" i="12" s="1"/>
  <c r="M201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I208" i="12"/>
  <c r="K208" i="12"/>
  <c r="V208" i="12"/>
  <c r="G209" i="12"/>
  <c r="I209" i="12"/>
  <c r="K209" i="12"/>
  <c r="M209" i="12"/>
  <c r="M208" i="12" s="1"/>
  <c r="O209" i="12"/>
  <c r="Q209" i="12"/>
  <c r="V209" i="12"/>
  <c r="G210" i="12"/>
  <c r="G208" i="12" s="1"/>
  <c r="I210" i="12"/>
  <c r="K210" i="12"/>
  <c r="M210" i="12"/>
  <c r="O210" i="12"/>
  <c r="O208" i="12" s="1"/>
  <c r="Q210" i="12"/>
  <c r="V210" i="12"/>
  <c r="G211" i="12"/>
  <c r="I211" i="12"/>
  <c r="K211" i="12"/>
  <c r="M211" i="12"/>
  <c r="O211" i="12"/>
  <c r="Q211" i="12"/>
  <c r="Q208" i="12" s="1"/>
  <c r="V211" i="12"/>
  <c r="AF213" i="12"/>
  <c r="I20" i="1"/>
  <c r="I19" i="1"/>
  <c r="I18" i="1"/>
  <c r="I17" i="1"/>
  <c r="I16" i="1"/>
  <c r="I79" i="1"/>
  <c r="J76" i="1" s="1"/>
  <c r="F44" i="1"/>
  <c r="G23" i="1" s="1"/>
  <c r="A23" i="1" s="1"/>
  <c r="A24" i="1" s="1"/>
  <c r="G24" i="1" s="1"/>
  <c r="G44" i="1"/>
  <c r="H43" i="1"/>
  <c r="I43" i="1" s="1"/>
  <c r="H42" i="1"/>
  <c r="I42" i="1" s="1"/>
  <c r="H41" i="1"/>
  <c r="I41" i="1" s="1"/>
  <c r="H39" i="1"/>
  <c r="H44" i="1" s="1"/>
  <c r="J54" i="1" l="1"/>
  <c r="J71" i="1"/>
  <c r="J65" i="1"/>
  <c r="J67" i="1"/>
  <c r="J59" i="1"/>
  <c r="J55" i="1"/>
  <c r="J61" i="1"/>
  <c r="J57" i="1"/>
  <c r="J52" i="1"/>
  <c r="J53" i="1"/>
  <c r="J58" i="1"/>
  <c r="J63" i="1"/>
  <c r="J75" i="1"/>
  <c r="J69" i="1"/>
  <c r="J73" i="1"/>
  <c r="J77" i="1"/>
  <c r="J62" i="1"/>
  <c r="J66" i="1"/>
  <c r="J70" i="1"/>
  <c r="J74" i="1"/>
  <c r="J78" i="1"/>
  <c r="J51" i="1"/>
  <c r="J56" i="1"/>
  <c r="J60" i="1"/>
  <c r="J64" i="1"/>
  <c r="J68" i="1"/>
  <c r="J72" i="1"/>
  <c r="G28" i="1"/>
  <c r="G25" i="1"/>
  <c r="A25" i="1" s="1"/>
  <c r="A26" i="1" s="1"/>
  <c r="G26" i="1" s="1"/>
  <c r="M30" i="14"/>
  <c r="M8" i="14"/>
  <c r="AE67" i="14"/>
  <c r="M63" i="14"/>
  <c r="M62" i="14" s="1"/>
  <c r="M55" i="14"/>
  <c r="M47" i="14" s="1"/>
  <c r="M18" i="14"/>
  <c r="M16" i="14" s="1"/>
  <c r="M10" i="14"/>
  <c r="M42" i="13"/>
  <c r="G28" i="13"/>
  <c r="M41" i="13"/>
  <c r="M37" i="13" s="1"/>
  <c r="M25" i="13"/>
  <c r="M24" i="13" s="1"/>
  <c r="M9" i="13"/>
  <c r="M8" i="13" s="1"/>
  <c r="AE72" i="13"/>
  <c r="M13" i="12"/>
  <c r="M28" i="12"/>
  <c r="M148" i="12"/>
  <c r="M132" i="12"/>
  <c r="G132" i="12"/>
  <c r="M176" i="12"/>
  <c r="M173" i="12" s="1"/>
  <c r="M80" i="12"/>
  <c r="M76" i="12" s="1"/>
  <c r="M67" i="12"/>
  <c r="M66" i="12" s="1"/>
  <c r="M11" i="12"/>
  <c r="M10" i="12" s="1"/>
  <c r="M190" i="12"/>
  <c r="M189" i="12" s="1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79" i="1" l="1"/>
  <c r="A27" i="1"/>
  <c r="A29" i="1" s="1"/>
  <c r="G29" i="1" s="1"/>
  <c r="G27" i="1" s="1"/>
  <c r="J43" i="1"/>
  <c r="J40" i="1"/>
  <c r="J42" i="1"/>
  <c r="J39" i="1"/>
  <c r="J44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<sst xmlns="http://schemas.openxmlformats.org/spreadsheetml/2006/main" count="1840" uniqueCount="649">
  <si>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</si>
  <si>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</si>
  <si>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</si>
  <si>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</si>
  <si>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</si>
  <si>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</si>
  <si>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</si>
  <si>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</si>
  <si>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</si>
  <si>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</si>
  <si>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</si>
  <si>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</si>
  <si>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</si>
  <si>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</si>
  <si>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</si>
  <si>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</si>
  <si>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</si>
  <si>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</si>
  <si>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</si>
  <si>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</si>
  <si>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</si>
  <si>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</si>
  <si>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</si>
  <si>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</si>
  <si>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</si>
  <si>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</si>
  <si>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</si>
  <si>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</si>
  <si>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</si>
  <si>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</si>
  <si>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</si>
  <si>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</si>
  <si>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</si>
  <si>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</si>
  <si>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</si>
  <si>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</si>
  <si>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</si>
  <si>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</si>
  <si>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</si>
  <si>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</si>
  <si>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</si>
  <si>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</si>
  <si>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</si>
  <si>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17-08.11</t>
  </si>
  <si>
    <t>Křídlovická 64 - oprava bytové jednotky č. 4</t>
  </si>
  <si>
    <t>Stavba</t>
  </si>
  <si>
    <t>1</t>
  </si>
  <si>
    <t>Oprava bytové jednotky č. 4</t>
  </si>
  <si>
    <t>Stavební část</t>
  </si>
  <si>
    <t>2</t>
  </si>
  <si>
    <t>Elektroinstalace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</si>
  <si>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</si>
  <si>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</si>
  <si>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</si>
  <si>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</si>
  <si>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</si>
  <si>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</si>
  <si>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</si>
  <si>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</si>
  <si>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</si>
  <si>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</si>
  <si>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</si>
  <si>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</si>
  <si>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</si>
  <si>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</si>
  <si>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</si>
  <si>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</si>
  <si>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</si>
  <si>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</si>
  <si>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</si>
  <si>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</si>
  <si>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</si>
  <si>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</si>
  <si>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</si>
  <si>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</si>
  <si>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</si>
  <si>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</si>
  <si>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</si>
  <si>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</si>
  <si>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</si>
  <si>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</si>
  <si>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</si>
  <si>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</si>
  <si>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</si>
  <si>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</si>
  <si>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</si>
  <si>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</si>
  <si>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</si>
  <si>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</si>
  <si>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</si>
  <si>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</si>
  <si>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</si>
  <si>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</si>
  <si>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</si>
  <si>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</si>
  <si>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</si>
  <si>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</si>
  <si>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</si>
  <si>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</si>
  <si>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</si>
  <si>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</si>
  <si>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</si>
  <si>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</si>
  <si>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</si>
  <si>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</si>
  <si>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</si>
  <si>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</si>
  <si>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</si>
  <si>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</si>
  <si>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</si>
  <si>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</si>
  <si>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</si>
  <si>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</si>
  <si>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</si>
  <si>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</si>
  <si>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</si>
  <si>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</si>
  <si>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</si>
  <si>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</si>
  <si>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</si>
  <si>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</si>
  <si>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</si>
  <si>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</si>
  <si>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</si>
  <si>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</si>
  <si>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</si>
  <si>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</si>
  <si>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</si>
  <si>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</si>
  <si>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</si>
  <si>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</si>
  <si>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</si>
  <si>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</si>
  <si>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</si>
  <si>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</si>
  <si>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</si>
  <si>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</si>
  <si>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</si>
  <si>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</si>
  <si>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310237251RT1</t>
  </si>
  <si>
    <t>Zazdívka otvorů pl. 0,25 m2 cihlami, tl. zdi 45 cm, s použitím suché maltové směsi</t>
  </si>
  <si>
    <t>kus</t>
  </si>
  <si>
    <t>Vlastní</t>
  </si>
  <si>
    <t>Indiv</t>
  </si>
  <si>
    <t>POL1_</t>
  </si>
  <si>
    <t>76601</t>
  </si>
  <si>
    <t>Repase, seřízení, úprava, vyčištění oken a balkónové sestavy</t>
  </si>
  <si>
    <t>soubor</t>
  </si>
  <si>
    <t>POL1_7</t>
  </si>
  <si>
    <t>Odstranění stávajícího nátěru, přebroušení, vyčištění, seřízení, zákl. nátěr, min. 2x vrchní nátěr, oprava kování, seštelování pantů, doplnění těsnění.</t>
  </si>
  <si>
    <t>POP</t>
  </si>
  <si>
    <t>340271505R00</t>
  </si>
  <si>
    <t>Zazdívka otvorů pl.do 1 m2, pórobet.tvár.,tl. 5 cm</t>
  </si>
  <si>
    <t>m3</t>
  </si>
  <si>
    <t>0,46*2,02*0,05</t>
  </si>
  <si>
    <t>VV</t>
  </si>
  <si>
    <t>340271605R00</t>
  </si>
  <si>
    <t>Zazdívka otvorů pl.do 4 m2, pórobet.tvár.,tl. 5 cm</t>
  </si>
  <si>
    <t>0,9*2,02*0,05</t>
  </si>
  <si>
    <t>342261113RS1</t>
  </si>
  <si>
    <t>Příčka sádrokarton. ocel.kce, 1x oplášť. tl.125 mm, desky standard tl.12,5 mm, izol. minerál tl.8 cm</t>
  </si>
  <si>
    <t>m2</t>
  </si>
  <si>
    <t>(1,29+2,838)*2,645-0,8*1,97-0,7*1,97</t>
  </si>
  <si>
    <t>342255022R00</t>
  </si>
  <si>
    <t>Příčky z desek Ytong tl. 7,5 cm</t>
  </si>
  <si>
    <t>1,81*2,645</t>
  </si>
  <si>
    <t>342255024R00</t>
  </si>
  <si>
    <t>Příčky z desek Ytong tl. 10 cm</t>
  </si>
  <si>
    <t>(1,81+2,618+0,9*2)*2,645</t>
  </si>
  <si>
    <t>342948111R00</t>
  </si>
  <si>
    <t>Ukotvení příček k cihel.konstr. kotvami na hmožd.</t>
  </si>
  <si>
    <t>m</t>
  </si>
  <si>
    <t>2,645*8</t>
  </si>
  <si>
    <t>346244315R00</t>
  </si>
  <si>
    <t>Obezdívky WC modulů z desek Ytong tl. 150 mm</t>
  </si>
  <si>
    <t>0,9*1,25</t>
  </si>
  <si>
    <t>602011112RT3</t>
  </si>
  <si>
    <t>Omítka jádrová, ručně, tloušťka vrstvy 15 mm</t>
  </si>
  <si>
    <t>1.02 : 1,543*2,1-0,7*2,02</t>
  </si>
  <si>
    <t>1.03 : (0,9-0,7)*1,6</t>
  </si>
  <si>
    <t>1.04 : 0,6*0,6</t>
  </si>
  <si>
    <t>611421231RT2</t>
  </si>
  <si>
    <t>Oprava váp.omítek stropů do 10% plochy - štukových, s použitím suché maltové směsi</t>
  </si>
  <si>
    <t>51,9</t>
  </si>
  <si>
    <t>612409991RT2</t>
  </si>
  <si>
    <t>Začištění omítek kolem oken,dveří apod., s použitím suché maltové směsi</t>
  </si>
  <si>
    <t>1.02 : 1,81*2+1,543*2</t>
  </si>
  <si>
    <t>1.03 : 1,04*2+0,9*2-0,7</t>
  </si>
  <si>
    <t>1.04 : 2,618+0,6</t>
  </si>
  <si>
    <t>612421231RT2</t>
  </si>
  <si>
    <t>Oprava vápen.omítek stěn do 10 % pl. - štukových, s použitím suché maltové směsi</t>
  </si>
  <si>
    <t>1.01 : (5,025+3,749+1,059+0,451+0,178)*2,67-0,7*2,02*2-0,8*2,02-0,9*2,02*2</t>
  </si>
  <si>
    <t>1.02 : 1,543*0,55</t>
  </si>
  <si>
    <t>1.03 : (0,9+1,04)*0,55</t>
  </si>
  <si>
    <t>1.04 : (3,518+3,86)*2,645-0,9*2,02-1,488*1,598</t>
  </si>
  <si>
    <t>1.05 : (3,965*2+3,337*2)*2,645-0,9*2,02*2-1,484*1,595</t>
  </si>
  <si>
    <t>1.06 : (4,994*2+3,368+0,17+0,34)*2,645-0,74*2,373-1,498*1,593</t>
  </si>
  <si>
    <t>1.07 : (1,457*2+0,34*2+1,29)*2,645</t>
  </si>
  <si>
    <t>612425931RT2</t>
  </si>
  <si>
    <t>Omítka vápenná vnitřního ostění - štuková, s použitím suché maltové směsi</t>
  </si>
  <si>
    <t>(1,488+1,598*2+1,484+1,595*2+2,226+2,73*2)*0,5</t>
  </si>
  <si>
    <t>612474510R00</t>
  </si>
  <si>
    <t>Omítka stěn vnitřní jednovrstvá vápenocementová</t>
  </si>
  <si>
    <t>Položka pořadí 16 : 24,07000</t>
  </si>
  <si>
    <t>612481211RT2</t>
  </si>
  <si>
    <t>Montáž výztužné sítě (perlinky) do stěrky-stěny, včetně výztužné sítě a stěrkového tmelu</t>
  </si>
  <si>
    <t>1.01 : 1,1*2,22</t>
  </si>
  <si>
    <t>1.02 : (1,81*2+1,543)*0,55</t>
  </si>
  <si>
    <t>1.03 : (1,04*2+0,9)*1,05</t>
  </si>
  <si>
    <t>1.04 : (2,618+1,91)*2,645+0,56*2,22</t>
  </si>
  <si>
    <t>1.05 : 1,1*2,22</t>
  </si>
  <si>
    <t>631343891R00</t>
  </si>
  <si>
    <t>Penetrace hloubková</t>
  </si>
  <si>
    <t>skladba P2 : 5,6+8,3+2,2</t>
  </si>
  <si>
    <t>632451024R00</t>
  </si>
  <si>
    <t>Vyrovnávací potěr MC 15, v pásu, tl. 50 mm</t>
  </si>
  <si>
    <t>(1,498+1,484+1,486)*0,25</t>
  </si>
  <si>
    <t>771101116R00</t>
  </si>
  <si>
    <t>Vyrovnání podkladů samonivel. hmotou tl. do 30 mm</t>
  </si>
  <si>
    <t>585817202R</t>
  </si>
  <si>
    <t>weber.floor 4160 samonivelační podlahová hmota, 2-30 mm, jednosložková</t>
  </si>
  <si>
    <t>kg</t>
  </si>
  <si>
    <t>POL3_</t>
  </si>
  <si>
    <t>skladba P2 : (5,6+8,3+2,2)*5*1,6</t>
  </si>
  <si>
    <t>642944121RU4</t>
  </si>
  <si>
    <t>Osazení ocelových zárubní dodatečně do 2,5 m2, včetně dodávky zárubně  80x197x16 cm</t>
  </si>
  <si>
    <t>952901111R00</t>
  </si>
  <si>
    <t>Vyčištění budov o výšce podlaží do 4 m</t>
  </si>
  <si>
    <t>POL1_1</t>
  </si>
  <si>
    <t>skladba P1 : 2,7+1,3</t>
  </si>
  <si>
    <t>parkety : 13,2+16,7</t>
  </si>
  <si>
    <t>9501</t>
  </si>
  <si>
    <t>Zednické výpomoci pro řemesla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</si>
  <si>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</si>
  <si>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</si>
  <si>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</si>
  <si>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</si>
  <si>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</si>
  <si>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</si>
  <si>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</si>
  <si>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</si>
  <si>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</si>
  <si>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</si>
  <si>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0,6*1,97*3+0,7*1,97+0,8*1,97*3</t>
  </si>
  <si>
    <t>971033621R00</t>
  </si>
  <si>
    <t>Vybourání otv. zeď cihel. pl.4 m2, tl.10 cm, MVC</t>
  </si>
  <si>
    <t>0,591*2,645+0,58*2,02</t>
  </si>
  <si>
    <t>978011121R00</t>
  </si>
  <si>
    <t>Otlučení omítek vnitřních vápenných stropů do 10 %</t>
  </si>
  <si>
    <t>Položka pořadí 11 : 51,90000</t>
  </si>
  <si>
    <t>978013121R00</t>
  </si>
  <si>
    <t>Otlučení omítek vnitřních stěn v rozsahu do 10 %</t>
  </si>
  <si>
    <t>Položka pořadí 13 : 115,16000</t>
  </si>
  <si>
    <t>978013191R00</t>
  </si>
  <si>
    <t>Otlučení omítek vnitřních stěn v rozsahu do 100 %</t>
  </si>
  <si>
    <t>Položka pořadí 10 : 2,51000</t>
  </si>
  <si>
    <t>978023411R00</t>
  </si>
  <si>
    <t>Vysekání a úprava spár zdiva cihelného mimo komín.</t>
  </si>
  <si>
    <t>Položka pořadí 35 : 2,51000</t>
  </si>
  <si>
    <t>978059521R00</t>
  </si>
  <si>
    <t>Odsekání vnitřních obkladů stěn do 2 m2</t>
  </si>
  <si>
    <t>1,773*1,45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</si>
  <si>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</si>
  <si>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</si>
  <si>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</si>
  <si>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</si>
  <si>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</si>
  <si>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</si>
  <si>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</si>
  <si>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</si>
  <si>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</si>
  <si>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</si>
  <si>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</si>
  <si>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</si>
  <si>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</si>
  <si>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</si>
  <si>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</si>
  <si>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</si>
  <si>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parkety : (1,415*3,028)-(0,51*0,534)</t>
  </si>
  <si>
    <t>776511820R00</t>
  </si>
  <si>
    <t>Odstranění PVC a koberců lepených s podložkou</t>
  </si>
  <si>
    <t>4,4+2,1+1,2+9,8+13,2+21,5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</si>
  <si>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</si>
  <si>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</si>
  <si>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</si>
  <si>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</si>
  <si>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</si>
  <si>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</si>
  <si>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</si>
  <si>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999281145R00</t>
  </si>
  <si>
    <t>Přesun hmot pro opravy a údržbu do v. 6 m, nošením</t>
  </si>
  <si>
    <t>t</t>
  </si>
  <si>
    <t>711210020RA0</t>
  </si>
  <si>
    <t>Stěrka hydroizolační těsnící hmotou, vč. dodplňků (pásky, rohy)</t>
  </si>
  <si>
    <t>POL2_7</t>
  </si>
  <si>
    <t>1.02 : 2,7+(1,81*2+1,543*2-0,7)*0,15+1,0*2*2,1</t>
  </si>
  <si>
    <t>72505</t>
  </si>
  <si>
    <t>Zrcadlo nad umyvadlem</t>
  </si>
  <si>
    <t>766661412R00</t>
  </si>
  <si>
    <t>Montáž dveří protipožár.1kř.do 90 cm, s kukátkem</t>
  </si>
  <si>
    <t>766670011R00</t>
  </si>
  <si>
    <t>Montáž obložkové zárubně a dřevěného křídla dveří</t>
  </si>
  <si>
    <t>766670021R00</t>
  </si>
  <si>
    <t>Montáž kliky a štítku</t>
  </si>
  <si>
    <t>766695212R01</t>
  </si>
  <si>
    <t>Montáž prahů dveří jednokřídlových š. do 10 cm, vč. dodávky prahu s vícevrstvým lakem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</si>
  <si>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</si>
  <si>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</si>
  <si>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</si>
  <si>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</si>
  <si>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</si>
  <si>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</si>
  <si>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</si>
  <si>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</si>
  <si>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</si>
  <si>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</si>
  <si>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</si>
  <si>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</si>
  <si>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</si>
  <si>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</si>
  <si>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</si>
  <si>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61181511R</t>
  </si>
  <si>
    <t>Zárubeň obložková NORMAL š. 70cm/st. 6-17cm CPL, buk, hruška, olše, ořech AM, teak</t>
  </si>
  <si>
    <t>61181512R</t>
  </si>
  <si>
    <t>Zárubeň obložková NORMAL š. 80cm/st. 6-17cm CPL, buk, hruška, olše, ořech AM, teak</t>
  </si>
  <si>
    <t>998766201R00</t>
  </si>
  <si>
    <t>Přesun hmot pro truhlářské konstr., výšky do 6 m</t>
  </si>
  <si>
    <t>771101210R00</t>
  </si>
  <si>
    <t>Penetrace podkladu pod dlažby</t>
  </si>
  <si>
    <t>Položka pořadí 75 : 4,00000</t>
  </si>
  <si>
    <t>771575111RT6</t>
  </si>
  <si>
    <t>Montáž podlah keram.,hladké, tmel, 45x45 cm</t>
  </si>
  <si>
    <t>771577113R00</t>
  </si>
  <si>
    <t>Lišta hliníková přechodová, stejná výška dlaždic</t>
  </si>
  <si>
    <t>0,7*2</t>
  </si>
  <si>
    <t>771578011R00</t>
  </si>
  <si>
    <t>Spára podlaha - stěna, silikonem</t>
  </si>
  <si>
    <t>1.02 : 1,81*2+1,543*2+0,9*2+0,6+2,1*4</t>
  </si>
  <si>
    <t>1.03 : 1,04*2+0,9*2+0,9+1,6*4</t>
  </si>
  <si>
    <t>1.04 : 0,6</t>
  </si>
  <si>
    <t>771579795R00</t>
  </si>
  <si>
    <t>Příplatek za spárování vodotěsnou hmotou - plošně</t>
  </si>
  <si>
    <t>59764206R</t>
  </si>
  <si>
    <t>Dlažba keramická 300x300x9 mm dle výběru investora</t>
  </si>
  <si>
    <t>Položka pořadí 75 : 4,00000*1,12</t>
  </si>
  <si>
    <t>998771201R00</t>
  </si>
  <si>
    <t>Přesun hmot pro podlahy z dlaždic, výšky do 6 m</t>
  </si>
  <si>
    <t>775592000R00</t>
  </si>
  <si>
    <t>Broušení dřevěných podlah hrubé+střední+jemné</t>
  </si>
  <si>
    <t>775599130R00</t>
  </si>
  <si>
    <t>Celoplošné tmelení</t>
  </si>
  <si>
    <t>Položka pořadí 82 : 29,90000</t>
  </si>
  <si>
    <t>775599144R00</t>
  </si>
  <si>
    <t>Lak dřevěných podlah Bona Mega, Z+2x, přebroušení</t>
  </si>
  <si>
    <t>775981112R00</t>
  </si>
  <si>
    <t>Lišta hliníková přechodová, stejná výška krytin</t>
  </si>
  <si>
    <t>0,9*2</t>
  </si>
  <si>
    <t>776421</t>
  </si>
  <si>
    <t>Montáž podlahových lišt včetně dodávky lišty MDF</t>
  </si>
  <si>
    <t>1.05 : 3,965*2+3,337*2-0,8</t>
  </si>
  <si>
    <t>1.06 : 4,994*2+3,368*2-0,8</t>
  </si>
  <si>
    <t>998775201R00</t>
  </si>
  <si>
    <t>Přesun hmot pro podlahy vlysové, výšky do 6 m</t>
  </si>
  <si>
    <t>776981112R00</t>
  </si>
  <si>
    <t>0,8*2</t>
  </si>
  <si>
    <t>1.01 : 5,025*2+1,059+0,451+0,178+1,29-0,8-0,6*2-0,8-0,7-0,8</t>
  </si>
  <si>
    <t>1.04 : 3,518*2+3,86*2-0,8*2</t>
  </si>
  <si>
    <t>1.07 : 1,457*2+0,34*2+1,29*2-0,7</t>
  </si>
  <si>
    <t>776522</t>
  </si>
  <si>
    <t>Montáž povlakových podlah z pásů PVC celoplošným lepením- PVC ve specifikaci</t>
  </si>
  <si>
    <t>284123</t>
  </si>
  <si>
    <t>PVC podlaha  min.zátěžová třída dle klasifikace EN685- min. 23 nebo 31, protiskluznost R10</t>
  </si>
  <si>
    <t>Položka pořadí 91 : 16,10000*1,1</t>
  </si>
  <si>
    <t>998776201R00</t>
  </si>
  <si>
    <t>Přesun hmot pro podlahy povlakové, výšky do 6 m</t>
  </si>
  <si>
    <t>781101210R00</t>
  </si>
  <si>
    <t>Penetrace podkladu pod obklady</t>
  </si>
  <si>
    <t>Položka pořadí 95 : 19,69000</t>
  </si>
  <si>
    <t>781415016RT6</t>
  </si>
  <si>
    <t>Montáž obkladů stěn, porovin.,tmel, nad 20x25 cm</t>
  </si>
  <si>
    <t>1.02 : (1,81*2+1,543*2)*2,1-0,7*2,02</t>
  </si>
  <si>
    <t>1.03 : (1,04*2+0,9*2-0,7)*1,6</t>
  </si>
  <si>
    <t>1.04 : (2,618+0,6)*0,6</t>
  </si>
  <si>
    <t>781419706R00</t>
  </si>
  <si>
    <t>Příplatek za spárovací vodotěsnou hmotu - plošně</t>
  </si>
  <si>
    <t>781497121R00</t>
  </si>
  <si>
    <t>Lišta hliníková rohová k obkladům</t>
  </si>
  <si>
    <t>0,9</t>
  </si>
  <si>
    <t>597813720R</t>
  </si>
  <si>
    <t>Obkládačka 20x40 cm dle výběru investora</t>
  </si>
  <si>
    <t>Položka pořadí 95 : 19,68750*1,12</t>
  </si>
  <si>
    <t>998781201R00</t>
  </si>
  <si>
    <t>Přesun hmot pro obklady keramické, výšky do 6 m</t>
  </si>
  <si>
    <t>78301</t>
  </si>
  <si>
    <t>Nátěr zárubně,  základní nátěr + 2x synt. nátěr</t>
  </si>
  <si>
    <t>784402801R00</t>
  </si>
  <si>
    <t>Odstranění malby oškrábáním v místnosti H do 3,8 m</t>
  </si>
  <si>
    <t>Položka pořadí 14 : 8,52000</t>
  </si>
  <si>
    <t>784450020RA0</t>
  </si>
  <si>
    <t>Malba ze směsi Remal, penetrace 1x, bílá 2x</t>
  </si>
  <si>
    <t>POL2_</t>
  </si>
  <si>
    <t>Položka pořadí 15 : 24,07000</t>
  </si>
  <si>
    <t>784450025RA0</t>
  </si>
  <si>
    <t>Malba ze směsi Remal na SDK, penetrace 1x, bílá 2x</t>
  </si>
  <si>
    <t>Položka pořadí 4 : 7,96500*2</t>
  </si>
  <si>
    <t>979087112R00</t>
  </si>
  <si>
    <t>Nakládání suti na dopravní prostředky</t>
  </si>
  <si>
    <t>POL1_9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</si>
  <si>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</si>
  <si>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</si>
  <si>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</si>
  <si>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</si>
  <si>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</si>
  <si>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</si>
  <si>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</si>
  <si>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</si>
  <si>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</si>
  <si>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</si>
  <si>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</si>
  <si>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</si>
  <si>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</si>
  <si>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</si>
  <si>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</si>
  <si>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</si>
  <si>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</si>
  <si>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</si>
  <si>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</si>
  <si>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</si>
  <si>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</si>
  <si>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</si>
  <si>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</si>
  <si>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</si>
  <si>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</si>
  <si>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</si>
  <si>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</si>
  <si>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</si>
  <si>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</si>
  <si>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</si>
  <si>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</si>
  <si>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103</t>
  </si>
  <si>
    <t>Rozvodnice pod omítku, dveře kouř.orga.sklo, se zad.stěnou</t>
  </si>
  <si>
    <t>ks</t>
  </si>
  <si>
    <t>104</t>
  </si>
  <si>
    <t>Hlavní vypínač, 3-pól, In=25A</t>
  </si>
  <si>
    <t>105</t>
  </si>
  <si>
    <t>Jistič char B, 1-pólový, Icn=6kA, In=16A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</si>
  <si>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</si>
  <si>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</si>
  <si>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</si>
  <si>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</si>
  <si>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</si>
  <si>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</si>
  <si>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</si>
  <si>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</si>
  <si>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</si>
  <si>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</si>
  <si>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</si>
  <si>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</si>
  <si>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</si>
  <si>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</si>
  <si>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</si>
  <si>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</si>
  <si>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</si>
  <si>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</si>
  <si>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205</t>
  </si>
  <si>
    <t>Svítidlo typ B</t>
  </si>
  <si>
    <t>206</t>
  </si>
  <si>
    <t>Svítidlo typ C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</si>
  <si>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</si>
  <si>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</si>
  <si>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</si>
  <si>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</si>
  <si>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</si>
  <si>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</si>
  <si>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</si>
  <si>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</si>
  <si>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</si>
  <si>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</si>
  <si>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</si>
  <si>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</si>
  <si>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</t>
  </si>
  <si>
    <t>Kabel CYKY-J 4x6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</si>
  <si>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</si>
  <si>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</si>
  <si>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</si>
  <si>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</si>
  <si>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</si>
  <si>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</si>
  <si>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</si>
  <si>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</si>
  <si>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</si>
  <si>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</si>
  <si>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</si>
  <si>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</si>
  <si>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</si>
  <si>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</si>
  <si>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</si>
  <si>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</si>
  <si>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</si>
  <si>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</si>
  <si>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</si>
  <si>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</si>
  <si>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</si>
  <si>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</si>
  <si>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</si>
  <si>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</si>
  <si>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</si>
  <si>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</si>
  <si>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</si>
  <si>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</si>
  <si>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</si>
  <si>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</si>
  <si>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</si>
  <si>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</si>
  <si>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</si>
  <si>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</si>
  <si>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</si>
  <si>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</si>
  <si>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</si>
  <si>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</si>
  <si>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</si>
  <si>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</si>
  <si>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</si>
  <si>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</si>
  <si>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</si>
  <si>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</si>
  <si>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</si>
  <si>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</si>
  <si>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</si>
  <si>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</si>
  <si>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</si>
  <si>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</si>
  <si>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</si>
  <si>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</si>
  <si>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</si>
  <si>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</si>
  <si>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</si>
  <si>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</si>
  <si>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</si>
  <si>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</si>
  <si>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</si>
  <si>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</si>
  <si>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</si>
  <si>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</si>
  <si>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</si>
  <si>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</si>
  <si>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</si>
  <si>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553</t>
  </si>
  <si>
    <t>Přihlášení energie u poskytovatele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</si>
  <si>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</si>
  <si>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</si>
  <si>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</si>
  <si>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</si>
  <si>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</si>
  <si>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</si>
  <si>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</si>
  <si>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</si>
  <si>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</si>
  <si>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</si>
  <si>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</si>
  <si>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</si>
  <si>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</si>
  <si>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</si>
  <si>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</si>
  <si>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</si>
  <si>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</si>
  <si>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</si>
  <si>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</si>
  <si>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</si>
  <si>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</si>
  <si>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</si>
  <si>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</si>
  <si>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</si>
  <si>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</si>
  <si>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</si>
  <si>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</si>
  <si>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</si>
  <si>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</si>
  <si>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</si>
  <si>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</si>
  <si>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</si>
  <si>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</si>
  <si>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</si>
  <si>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</si>
  <si>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</si>
  <si>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72226532</t>
  </si>
  <si>
    <t>Vodoměr domovní SV Enbra</t>
  </si>
  <si>
    <t>998722203R00</t>
  </si>
  <si>
    <t>Přesun hmot pro vnitřní vodovod, výšky do 24 m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</si>
  <si>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</si>
  <si>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</si>
  <si>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</si>
  <si>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</si>
  <si>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</si>
  <si>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</si>
  <si>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</si>
  <si>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</si>
  <si>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</si>
  <si>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</si>
  <si>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</si>
  <si>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</si>
  <si>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</si>
  <si>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</si>
  <si>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</si>
  <si>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</si>
  <si>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</si>
  <si>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</si>
  <si>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</si>
  <si>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</si>
  <si>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</si>
  <si>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</si>
  <si>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</si>
  <si>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POL12_0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</si>
  <si>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</si>
  <si>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</si>
  <si>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</si>
  <si>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</si>
  <si>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</si>
  <si>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</si>
  <si>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</si>
  <si>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</si>
  <si>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</si>
  <si>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</si>
  <si>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</si>
  <si>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</si>
  <si>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</si>
  <si>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</si>
  <si>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</si>
  <si>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</si>
  <si>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</si>
  <si>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</si>
  <si>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</si>
  <si>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</si>
  <si>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</si>
  <si>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</si>
  <si>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</si>
  <si>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</si>
  <si>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</si>
  <si>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a hygrostatem,, provedení s kuličkovými ložisky (max. 37db(A)</t>
  </si>
  <si>
    <t>2407</t>
  </si>
  <si>
    <t>SPIRO potrubí DN  125</t>
  </si>
  <si>
    <t>2408</t>
  </si>
  <si>
    <t>Výfukuvá hlavice DN 150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</si>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</sst>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SUMIF(F51:F78,A16,I51:I78)+SUMIF(F51:F78,"PSU",I51:I78)</f>
        <v>0</v>
      </c>
      <c r="J16" s="85"/>
    </row>
    <row r="17" spans="1:10" ht="23.25" customHeight="1" x14ac:dyDescent="0.2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SUMIF(F51:F78,A17,I51:I78)</f>
        <v>0</v>
      </c>
      <c r="J17" s="85"/>
    </row>
    <row r="18" spans="1:10" ht="23.25" customHeight="1" x14ac:dyDescent="0.2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SUMIF(F51:F78,A18,I51:I78)</f>
        <v>0</v>
      </c>
      <c r="J18" s="85"/>
    </row>
    <row r="19" spans="1:10" ht="23.25" customHeight="1" x14ac:dyDescent="0.2">
      <c r="A19" s="188" t="s">
        <v>112</v>
      </c>
      <c r="B19" s="55" t="s">
        <v>29</v>
      </c>
      <c r="C19" s="56"/>
      <c r="D19" s="57"/>
      <c r="E19" s="83"/>
      <c r="F19" s="84"/>
      <c r="G19" s="83"/>
      <c r="H19" s="84"/>
      <c r="I19" s="83">
        <f>SUMIF(F51:F78,A19,I51:I78)</f>
        <v>0</v>
      </c>
      <c r="J19" s="85"/>
    </row>
    <row r="20" spans="1:10" ht="23.25" customHeight="1" x14ac:dyDescent="0.2">
      <c r="A20" s="188" t="s">
        <v>111</v>
      </c>
      <c r="B20" s="55" t="s">
        <v>30</v>
      </c>
      <c r="C20" s="56"/>
      <c r="D20" s="57"/>
      <c r="E20" s="83"/>
      <c r="F20" s="84"/>
      <c r="G20" s="83"/>
      <c r="H20" s="84"/>
      <c r="I20" s="83">
        <f>SUMIF(F51:F78,A20,I51:I78)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43621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45</v>
      </c>
      <c r="C39" s="141"/>
      <c r="D39" s="142"/>
      <c r="E39" s="142"/>
      <c r="F39" s="143">
        <f>'1 1 Pol'!AE213+'1 2 Pol'!AE72+'1 3 Pol'!AE67</f>
        <v>0</v>
      </c>
      <c r="G39" s="144">
        <f>'1 1 Pol'!AF213+'1 2 Pol'!AF72+'1 3 Pol'!AF67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46</v>
      </c>
      <c r="C40" s="148" t="s">
        <v>47</v>
      </c>
      <c r="D40" s="149"/>
      <c r="E40" s="149"/>
      <c r="F40" s="150">
        <f>'1 1 Pol'!AE213+'1 2 Pol'!AE72+'1 3 Pol'!AE67</f>
        <v>0</v>
      </c>
      <c r="G40" s="151">
        <f>'1 1 Pol'!AF213+'1 2 Pol'!AF72+'1 3 Pol'!AF67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46</v>
      </c>
      <c r="C41" s="141" t="s">
        <v>48</v>
      </c>
      <c r="D41" s="142"/>
      <c r="E41" s="142"/>
      <c r="F41" s="154">
        <f>'1 1 Pol'!AE213</f>
        <v>0</v>
      </c>
      <c r="G41" s="145">
        <f>'1 1 Pol'!AF213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3</v>
      </c>
      <c r="B42" s="153" t="s">
        <v>49</v>
      </c>
      <c r="C42" s="141" t="s">
        <v>50</v>
      </c>
      <c r="D42" s="142"/>
      <c r="E42" s="142"/>
      <c r="F42" s="154">
        <f>'1 2 Pol'!AE72</f>
        <v>0</v>
      </c>
      <c r="G42" s="145">
        <f>'1 2 Pol'!AF72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51</v>
      </c>
      <c r="C43" s="141" t="s">
        <v>52</v>
      </c>
      <c r="D43" s="142"/>
      <c r="E43" s="142"/>
      <c r="F43" s="154">
        <f>'1 3 Pol'!AE67</f>
        <v>0</v>
      </c>
      <c r="G43" s="145">
        <f>'1 3 Pol'!AF67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/>
      <c r="B44" s="155" t="s">
        <v>53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 x14ac:dyDescent="0.25">
      <c r="B48" s="170" t="s">
        <v>55</v>
      </c>
    </row>
    <row r="50" spans="1:10" ht="25.5" customHeight="1" x14ac:dyDescent="0.2">
      <c r="A50" s="171"/>
      <c r="B50" s="174" t="s">
        <v>18</v>
      </c>
      <c r="C50" s="174" t="s">
        <v>6</v>
      </c>
      <c r="D50" s="175"/>
      <c r="E50" s="175"/>
      <c r="F50" s="176" t="s">
        <v>56</v>
      </c>
      <c r="G50" s="176"/>
      <c r="H50" s="176"/>
      <c r="I50" s="176" t="s">
        <v>31</v>
      </c>
      <c r="J50" s="176" t="s">
        <v>0</v>
      </c>
    </row>
    <row r="51" spans="1:10" ht="25.5" customHeight="1" x14ac:dyDescent="0.2">
      <c r="A51" s="172"/>
      <c r="B51" s="177" t="s">
        <v>57</v>
      </c>
      <c r="C51" s="178" t="s">
        <v>58</v>
      </c>
      <c r="D51" s="179"/>
      <c r="E51" s="179"/>
      <c r="F51" s="184" t="s">
        <v>26</v>
      </c>
      <c r="G51" s="185"/>
      <c r="H51" s="185"/>
      <c r="I51" s="185">
        <f>'1 2 Pol'!G8</f>
        <v>0</v>
      </c>
      <c r="J51" s="182" t="str">
        <f>IF(I79=0,"",I51/I79*100)</f>
        <v/>
      </c>
    </row>
    <row r="52" spans="1:10" ht="25.5" customHeight="1" x14ac:dyDescent="0.2">
      <c r="A52" s="172"/>
      <c r="B52" s="177" t="s">
        <v>59</v>
      </c>
      <c r="C52" s="178" t="s">
        <v>60</v>
      </c>
      <c r="D52" s="179"/>
      <c r="E52" s="179"/>
      <c r="F52" s="184" t="s">
        <v>26</v>
      </c>
      <c r="G52" s="185"/>
      <c r="H52" s="185"/>
      <c r="I52" s="185">
        <f>'1 2 Pol'!G24</f>
        <v>0</v>
      </c>
      <c r="J52" s="182" t="str">
        <f>IF(I79=0,"",I52/I79*100)</f>
        <v/>
      </c>
    </row>
    <row r="53" spans="1:10" ht="25.5" customHeight="1" x14ac:dyDescent="0.2">
      <c r="A53" s="172"/>
      <c r="B53" s="177" t="s">
        <v>61</v>
      </c>
      <c r="C53" s="178" t="s">
        <v>62</v>
      </c>
      <c r="D53" s="179"/>
      <c r="E53" s="179"/>
      <c r="F53" s="184" t="s">
        <v>26</v>
      </c>
      <c r="G53" s="185"/>
      <c r="H53" s="185"/>
      <c r="I53" s="185">
        <f>'1 2 Pol'!G28</f>
        <v>0</v>
      </c>
      <c r="J53" s="182" t="str">
        <f>IF(I79=0,"",I53/I79*100)</f>
        <v/>
      </c>
    </row>
    <row r="54" spans="1:10" ht="25.5" customHeight="1" x14ac:dyDescent="0.2">
      <c r="A54" s="172"/>
      <c r="B54" s="177" t="s">
        <v>63</v>
      </c>
      <c r="C54" s="178" t="s">
        <v>64</v>
      </c>
      <c r="D54" s="179"/>
      <c r="E54" s="179"/>
      <c r="F54" s="184" t="s">
        <v>26</v>
      </c>
      <c r="G54" s="185"/>
      <c r="H54" s="185"/>
      <c r="I54" s="185">
        <f>'1 2 Pol'!G37</f>
        <v>0</v>
      </c>
      <c r="J54" s="182" t="str">
        <f>IF(I79=0,"",I54/I79*100)</f>
        <v/>
      </c>
    </row>
    <row r="55" spans="1:10" ht="25.5" customHeight="1" x14ac:dyDescent="0.2">
      <c r="A55" s="172"/>
      <c r="B55" s="177" t="s">
        <v>65</v>
      </c>
      <c r="C55" s="178" t="s">
        <v>66</v>
      </c>
      <c r="D55" s="179"/>
      <c r="E55" s="179"/>
      <c r="F55" s="184" t="s">
        <v>26</v>
      </c>
      <c r="G55" s="185"/>
      <c r="H55" s="185"/>
      <c r="I55" s="185">
        <f>'1 2 Pol'!G42</f>
        <v>0</v>
      </c>
      <c r="J55" s="182" t="str">
        <f>IF(I79=0,"",I55/I79*100)</f>
        <v/>
      </c>
    </row>
    <row r="56" spans="1:10" ht="25.5" customHeight="1" x14ac:dyDescent="0.2">
      <c r="A56" s="172"/>
      <c r="B56" s="177" t="s">
        <v>67</v>
      </c>
      <c r="C56" s="178" t="s">
        <v>68</v>
      </c>
      <c r="D56" s="179"/>
      <c r="E56" s="179"/>
      <c r="F56" s="184" t="s">
        <v>26</v>
      </c>
      <c r="G56" s="185"/>
      <c r="H56" s="185"/>
      <c r="I56" s="185">
        <f>'1 3 Pol'!G62</f>
        <v>0</v>
      </c>
      <c r="J56" s="182" t="str">
        <f>IF(I79=0,"",I56/I79*100)</f>
        <v/>
      </c>
    </row>
    <row r="57" spans="1:10" ht="25.5" customHeight="1" x14ac:dyDescent="0.2">
      <c r="A57" s="172"/>
      <c r="B57" s="177" t="s">
        <v>51</v>
      </c>
      <c r="C57" s="178" t="s">
        <v>69</v>
      </c>
      <c r="D57" s="179"/>
      <c r="E57" s="179"/>
      <c r="F57" s="184" t="s">
        <v>26</v>
      </c>
      <c r="G57" s="185"/>
      <c r="H57" s="185"/>
      <c r="I57" s="185">
        <f>'1 1 Pol'!G8+'1 1 Pol'!G13</f>
        <v>0</v>
      </c>
      <c r="J57" s="182" t="str">
        <f>IF(I79=0,"",I57/I79*100)</f>
        <v/>
      </c>
    </row>
    <row r="58" spans="1:10" ht="25.5" customHeight="1" x14ac:dyDescent="0.2">
      <c r="A58" s="172"/>
      <c r="B58" s="177" t="s">
        <v>70</v>
      </c>
      <c r="C58" s="178" t="s">
        <v>71</v>
      </c>
      <c r="D58" s="179"/>
      <c r="E58" s="179"/>
      <c r="F58" s="184" t="s">
        <v>26</v>
      </c>
      <c r="G58" s="185"/>
      <c r="H58" s="185"/>
      <c r="I58" s="185">
        <f>'1 1 Pol'!G28</f>
        <v>0</v>
      </c>
      <c r="J58" s="182" t="str">
        <f>IF(I79=0,"",I58/I79*100)</f>
        <v/>
      </c>
    </row>
    <row r="59" spans="1:10" ht="25.5" customHeight="1" x14ac:dyDescent="0.2">
      <c r="A59" s="172"/>
      <c r="B59" s="177" t="s">
        <v>72</v>
      </c>
      <c r="C59" s="178" t="s">
        <v>73</v>
      </c>
      <c r="D59" s="179"/>
      <c r="E59" s="179"/>
      <c r="F59" s="184" t="s">
        <v>26</v>
      </c>
      <c r="G59" s="185"/>
      <c r="H59" s="185"/>
      <c r="I59" s="185">
        <f>'1 1 Pol'!G57</f>
        <v>0</v>
      </c>
      <c r="J59" s="182" t="str">
        <f>IF(I79=0,"",I59/I79*100)</f>
        <v/>
      </c>
    </row>
    <row r="60" spans="1:10" ht="25.5" customHeight="1" x14ac:dyDescent="0.2">
      <c r="A60" s="172"/>
      <c r="B60" s="177" t="s">
        <v>74</v>
      </c>
      <c r="C60" s="178" t="s">
        <v>75</v>
      </c>
      <c r="D60" s="179"/>
      <c r="E60" s="179"/>
      <c r="F60" s="184" t="s">
        <v>26</v>
      </c>
      <c r="G60" s="185"/>
      <c r="H60" s="185"/>
      <c r="I60" s="185">
        <f>'1 1 Pol'!G66</f>
        <v>0</v>
      </c>
      <c r="J60" s="182" t="str">
        <f>IF(I79=0,"",I60/I79*100)</f>
        <v/>
      </c>
    </row>
    <row r="61" spans="1:10" ht="25.5" customHeight="1" x14ac:dyDescent="0.2">
      <c r="A61" s="172"/>
      <c r="B61" s="177" t="s">
        <v>76</v>
      </c>
      <c r="C61" s="178" t="s">
        <v>77</v>
      </c>
      <c r="D61" s="179"/>
      <c r="E61" s="179"/>
      <c r="F61" s="184" t="s">
        <v>26</v>
      </c>
      <c r="G61" s="185"/>
      <c r="H61" s="185"/>
      <c r="I61" s="185">
        <f>'1 1 Pol'!G68</f>
        <v>0</v>
      </c>
      <c r="J61" s="182" t="str">
        <f>IF(I79=0,"",I61/I79*100)</f>
        <v/>
      </c>
    </row>
    <row r="62" spans="1:10" ht="25.5" customHeight="1" x14ac:dyDescent="0.2">
      <c r="A62" s="172"/>
      <c r="B62" s="177" t="s">
        <v>78</v>
      </c>
      <c r="C62" s="178" t="s">
        <v>79</v>
      </c>
      <c r="D62" s="179"/>
      <c r="E62" s="179"/>
      <c r="F62" s="184" t="s">
        <v>26</v>
      </c>
      <c r="G62" s="185"/>
      <c r="H62" s="185"/>
      <c r="I62" s="185">
        <f>'1 1 Pol'!G76</f>
        <v>0</v>
      </c>
      <c r="J62" s="182" t="str">
        <f>IF(I79=0,"",I62/I79*100)</f>
        <v/>
      </c>
    </row>
    <row r="63" spans="1:10" ht="25.5" customHeight="1" x14ac:dyDescent="0.2">
      <c r="A63" s="172"/>
      <c r="B63" s="177" t="s">
        <v>80</v>
      </c>
      <c r="C63" s="178" t="s">
        <v>81</v>
      </c>
      <c r="D63" s="179"/>
      <c r="E63" s="179"/>
      <c r="F63" s="184" t="s">
        <v>26</v>
      </c>
      <c r="G63" s="185"/>
      <c r="H63" s="185"/>
      <c r="I63" s="185">
        <f>'1 1 Pol'!G110</f>
        <v>0</v>
      </c>
      <c r="J63" s="182" t="str">
        <f>IF(I79=0,"",I63/I79*100)</f>
        <v/>
      </c>
    </row>
    <row r="64" spans="1:10" ht="25.5" customHeight="1" x14ac:dyDescent="0.2">
      <c r="A64" s="172"/>
      <c r="B64" s="177" t="s">
        <v>82</v>
      </c>
      <c r="C64" s="178" t="s">
        <v>83</v>
      </c>
      <c r="D64" s="179"/>
      <c r="E64" s="179"/>
      <c r="F64" s="184" t="s">
        <v>27</v>
      </c>
      <c r="G64" s="185"/>
      <c r="H64" s="185"/>
      <c r="I64" s="185">
        <f>'1 1 Pol'!G112</f>
        <v>0</v>
      </c>
      <c r="J64" s="182" t="str">
        <f>IF(I79=0,"",I64/I79*100)</f>
        <v/>
      </c>
    </row>
    <row r="65" spans="1:10" ht="25.5" customHeight="1" x14ac:dyDescent="0.2">
      <c r="A65" s="172"/>
      <c r="B65" s="177" t="s">
        <v>84</v>
      </c>
      <c r="C65" s="178" t="s">
        <v>85</v>
      </c>
      <c r="D65" s="179"/>
      <c r="E65" s="179"/>
      <c r="F65" s="184" t="s">
        <v>27</v>
      </c>
      <c r="G65" s="185"/>
      <c r="H65" s="185"/>
      <c r="I65" s="185">
        <f>'1 3 Pol'!G8</f>
        <v>0</v>
      </c>
      <c r="J65" s="182" t="str">
        <f>IF(I79=0,"",I65/I79*100)</f>
        <v/>
      </c>
    </row>
    <row r="66" spans="1:10" ht="25.5" customHeight="1" x14ac:dyDescent="0.2">
      <c r="A66" s="172"/>
      <c r="B66" s="177" t="s">
        <v>86</v>
      </c>
      <c r="C66" s="178" t="s">
        <v>87</v>
      </c>
      <c r="D66" s="179"/>
      <c r="E66" s="179"/>
      <c r="F66" s="184" t="s">
        <v>27</v>
      </c>
      <c r="G66" s="185"/>
      <c r="H66" s="185"/>
      <c r="I66" s="185">
        <f>'1 3 Pol'!G16</f>
        <v>0</v>
      </c>
      <c r="J66" s="182" t="str">
        <f>IF(I79=0,"",I66/I79*100)</f>
        <v/>
      </c>
    </row>
    <row r="67" spans="1:10" ht="25.5" customHeight="1" x14ac:dyDescent="0.2">
      <c r="A67" s="172"/>
      <c r="B67" s="177" t="s">
        <v>88</v>
      </c>
      <c r="C67" s="178" t="s">
        <v>89</v>
      </c>
      <c r="D67" s="179"/>
      <c r="E67" s="179"/>
      <c r="F67" s="184" t="s">
        <v>27</v>
      </c>
      <c r="G67" s="185"/>
      <c r="H67" s="185"/>
      <c r="I67" s="185">
        <f>'1 1 Pol'!G115+'1 3 Pol'!G30</f>
        <v>0</v>
      </c>
      <c r="J67" s="182" t="str">
        <f>IF(I79=0,"",I67/I79*100)</f>
        <v/>
      </c>
    </row>
    <row r="68" spans="1:10" ht="25.5" customHeight="1" x14ac:dyDescent="0.2">
      <c r="A68" s="172"/>
      <c r="B68" s="177" t="s">
        <v>90</v>
      </c>
      <c r="C68" s="178" t="s">
        <v>91</v>
      </c>
      <c r="D68" s="179"/>
      <c r="E68" s="179"/>
      <c r="F68" s="184" t="s">
        <v>27</v>
      </c>
      <c r="G68" s="185"/>
      <c r="H68" s="185"/>
      <c r="I68" s="185">
        <f>'1 3 Pol'!G47</f>
        <v>0</v>
      </c>
      <c r="J68" s="182" t="str">
        <f>IF(I79=0,"",I68/I79*100)</f>
        <v/>
      </c>
    </row>
    <row r="69" spans="1:10" ht="25.5" customHeight="1" x14ac:dyDescent="0.2">
      <c r="A69" s="172"/>
      <c r="B69" s="177" t="s">
        <v>92</v>
      </c>
      <c r="C69" s="178" t="s">
        <v>93</v>
      </c>
      <c r="D69" s="179"/>
      <c r="E69" s="179"/>
      <c r="F69" s="184" t="s">
        <v>27</v>
      </c>
      <c r="G69" s="185"/>
      <c r="H69" s="185"/>
      <c r="I69" s="185">
        <f>'1 1 Pol'!G10+'1 1 Pol'!G117</f>
        <v>0</v>
      </c>
      <c r="J69" s="182" t="str">
        <f>IF(I79=0,"",I69/I79*100)</f>
        <v/>
      </c>
    </row>
    <row r="70" spans="1:10" ht="25.5" customHeight="1" x14ac:dyDescent="0.2">
      <c r="A70" s="172"/>
      <c r="B70" s="177" t="s">
        <v>94</v>
      </c>
      <c r="C70" s="178" t="s">
        <v>95</v>
      </c>
      <c r="D70" s="179"/>
      <c r="E70" s="179"/>
      <c r="F70" s="184" t="s">
        <v>27</v>
      </c>
      <c r="G70" s="185"/>
      <c r="H70" s="185"/>
      <c r="I70" s="185">
        <f>'1 1 Pol'!G132</f>
        <v>0</v>
      </c>
      <c r="J70" s="182" t="str">
        <f>IF(I79=0,"",I70/I79*100)</f>
        <v/>
      </c>
    </row>
    <row r="71" spans="1:10" ht="25.5" customHeight="1" x14ac:dyDescent="0.2">
      <c r="A71" s="172"/>
      <c r="B71" s="177" t="s">
        <v>96</v>
      </c>
      <c r="C71" s="178" t="s">
        <v>97</v>
      </c>
      <c r="D71" s="179"/>
      <c r="E71" s="179"/>
      <c r="F71" s="184" t="s">
        <v>27</v>
      </c>
      <c r="G71" s="185"/>
      <c r="H71" s="185"/>
      <c r="I71" s="185">
        <f>'1 1 Pol'!G148</f>
        <v>0</v>
      </c>
      <c r="J71" s="182" t="str">
        <f>IF(I79=0,"",I71/I79*100)</f>
        <v/>
      </c>
    </row>
    <row r="72" spans="1:10" ht="25.5" customHeight="1" x14ac:dyDescent="0.2">
      <c r="A72" s="172"/>
      <c r="B72" s="177" t="s">
        <v>98</v>
      </c>
      <c r="C72" s="178" t="s">
        <v>99</v>
      </c>
      <c r="D72" s="179"/>
      <c r="E72" s="179"/>
      <c r="F72" s="184" t="s">
        <v>27</v>
      </c>
      <c r="G72" s="185"/>
      <c r="H72" s="185"/>
      <c r="I72" s="185">
        <f>'1 1 Pol'!G161</f>
        <v>0</v>
      </c>
      <c r="J72" s="182" t="str">
        <f>IF(I79=0,"",I72/I79*100)</f>
        <v/>
      </c>
    </row>
    <row r="73" spans="1:10" ht="25.5" customHeight="1" x14ac:dyDescent="0.2">
      <c r="A73" s="172"/>
      <c r="B73" s="177" t="s">
        <v>100</v>
      </c>
      <c r="C73" s="178" t="s">
        <v>101</v>
      </c>
      <c r="D73" s="179"/>
      <c r="E73" s="179"/>
      <c r="F73" s="184" t="s">
        <v>27</v>
      </c>
      <c r="G73" s="185"/>
      <c r="H73" s="185"/>
      <c r="I73" s="185">
        <f>'1 1 Pol'!G173</f>
        <v>0</v>
      </c>
      <c r="J73" s="182" t="str">
        <f>IF(I79=0,"",I73/I79*100)</f>
        <v/>
      </c>
    </row>
    <row r="74" spans="1:10" ht="25.5" customHeight="1" x14ac:dyDescent="0.2">
      <c r="A74" s="172"/>
      <c r="B74" s="177" t="s">
        <v>102</v>
      </c>
      <c r="C74" s="178" t="s">
        <v>103</v>
      </c>
      <c r="D74" s="179"/>
      <c r="E74" s="179"/>
      <c r="F74" s="184" t="s">
        <v>27</v>
      </c>
      <c r="G74" s="185"/>
      <c r="H74" s="185"/>
      <c r="I74" s="185">
        <f>'1 1 Pol'!G187</f>
        <v>0</v>
      </c>
      <c r="J74" s="182" t="str">
        <f>IF(I79=0,"",I74/I79*100)</f>
        <v/>
      </c>
    </row>
    <row r="75" spans="1:10" ht="25.5" customHeight="1" x14ac:dyDescent="0.2">
      <c r="A75" s="172"/>
      <c r="B75" s="177" t="s">
        <v>104</v>
      </c>
      <c r="C75" s="178" t="s">
        <v>105</v>
      </c>
      <c r="D75" s="179"/>
      <c r="E75" s="179"/>
      <c r="F75" s="184" t="s">
        <v>27</v>
      </c>
      <c r="G75" s="185"/>
      <c r="H75" s="185"/>
      <c r="I75" s="185">
        <f>'1 1 Pol'!G189</f>
        <v>0</v>
      </c>
      <c r="J75" s="182" t="str">
        <f>IF(I79=0,"",I75/I79*100)</f>
        <v/>
      </c>
    </row>
    <row r="76" spans="1:10" ht="25.5" customHeight="1" x14ac:dyDescent="0.2">
      <c r="A76" s="172"/>
      <c r="B76" s="177" t="s">
        <v>106</v>
      </c>
      <c r="C76" s="178" t="s">
        <v>107</v>
      </c>
      <c r="D76" s="179"/>
      <c r="E76" s="179"/>
      <c r="F76" s="184" t="s">
        <v>28</v>
      </c>
      <c r="G76" s="185"/>
      <c r="H76" s="185"/>
      <c r="I76" s="185">
        <f>'1 3 Pol'!G58</f>
        <v>0</v>
      </c>
      <c r="J76" s="182" t="str">
        <f>IF(I79=0,"",I76/I79*100)</f>
        <v/>
      </c>
    </row>
    <row r="77" spans="1:10" ht="25.5" customHeight="1" x14ac:dyDescent="0.2">
      <c r="A77" s="172"/>
      <c r="B77" s="177" t="s">
        <v>108</v>
      </c>
      <c r="C77" s="178" t="s">
        <v>109</v>
      </c>
      <c r="D77" s="179"/>
      <c r="E77" s="179"/>
      <c r="F77" s="184" t="s">
        <v>110</v>
      </c>
      <c r="G77" s="185"/>
      <c r="H77" s="185"/>
      <c r="I77" s="185">
        <f>'1 1 Pol'!G201</f>
        <v>0</v>
      </c>
      <c r="J77" s="182" t="str">
        <f>IF(I79=0,"",I77/I79*100)</f>
        <v/>
      </c>
    </row>
    <row r="78" spans="1:10" ht="25.5" customHeight="1" x14ac:dyDescent="0.2">
      <c r="A78" s="172"/>
      <c r="B78" s="177" t="s">
        <v>111</v>
      </c>
      <c r="C78" s="178" t="s">
        <v>30</v>
      </c>
      <c r="D78" s="179"/>
      <c r="E78" s="179"/>
      <c r="F78" s="184" t="s">
        <v>111</v>
      </c>
      <c r="G78" s="185"/>
      <c r="H78" s="185"/>
      <c r="I78" s="185">
        <f>'1 1 Pol'!G208</f>
        <v>0</v>
      </c>
      <c r="J78" s="182" t="str">
        <f>IF(I79=0,"",I78/I79*100)</f>
        <v/>
      </c>
    </row>
    <row r="79" spans="1:10" ht="25.5" customHeight="1" x14ac:dyDescent="0.2">
      <c r="A79" s="173"/>
      <c r="B79" s="180" t="s">
        <v>1</v>
      </c>
      <c r="C79" s="180"/>
      <c r="D79" s="181"/>
      <c r="E79" s="181"/>
      <c r="F79" s="186"/>
      <c r="G79" s="187"/>
      <c r="H79" s="187"/>
      <c r="I79" s="187">
        <f>SUM(I51:I78)</f>
        <v>0</v>
      </c>
      <c r="J79" s="183">
        <f>SUM(J51:J78)</f>
        <v>0</v>
      </c>
    </row>
    <row r="80" spans="1:10" x14ac:dyDescent="0.2">
      <c r="F80" s="128"/>
      <c r="G80" s="127"/>
      <c r="H80" s="128"/>
      <c r="I80" s="127"/>
      <c r="J80" s="129"/>
    </row>
    <row r="81" spans="6:10" x14ac:dyDescent="0.2">
      <c r="F81" s="128"/>
      <c r="G81" s="127"/>
      <c r="H81" s="128"/>
      <c r="I81" s="127"/>
      <c r="J81" s="129"/>
    </row>
    <row r="82" spans="6:10" x14ac:dyDescent="0.2">
      <c r="F82" s="128"/>
      <c r="G82" s="127"/>
      <c r="H82" s="128"/>
      <c r="I82" s="127"/>
      <c r="J82" s="129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113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114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114</v>
      </c>
      <c r="AG3" t="s">
        <v>115</v>
      </c>
    </row>
    <row r="4" spans="1:60" ht="24.95" customHeight="1" x14ac:dyDescent="0.2">
      <c r="A4" s="195" t="s">
        <v>10</v>
      </c>
      <c r="B4" s="196" t="s">
        <v>46</v>
      </c>
      <c r="C4" s="197" t="s">
        <v>48</v>
      </c>
      <c r="D4" s="198"/>
      <c r="E4" s="198"/>
      <c r="F4" s="198"/>
      <c r="G4" s="199"/>
      <c r="AG4" t="s">
        <v>116</v>
      </c>
    </row>
    <row r="5" spans="1:60" x14ac:dyDescent="0.2">
      <c r="D5" s="189"/>
    </row>
    <row r="6" spans="1:60" ht="38.25" x14ac:dyDescent="0.2">
      <c r="A6" s="201" t="s">
        <v>117</v>
      </c>
      <c r="B6" s="203" t="s">
        <v>118</v>
      </c>
      <c r="C6" s="203" t="s">
        <v>119</v>
      </c>
      <c r="D6" s="202" t="s">
        <v>120</v>
      </c>
      <c r="E6" s="201" t="s">
        <v>121</v>
      </c>
      <c r="F6" s="200" t="s">
        <v>122</v>
      </c>
      <c r="G6" s="201" t="s">
        <v>31</v>
      </c>
      <c r="H6" s="204" t="s">
        <v>32</v>
      </c>
      <c r="I6" s="204" t="s">
        <v>123</v>
      </c>
      <c r="J6" s="204" t="s">
        <v>33</v>
      </c>
      <c r="K6" s="204" t="s">
        <v>124</v>
      </c>
      <c r="L6" s="204" t="s">
        <v>125</v>
      </c>
      <c r="M6" s="204" t="s">
        <v>126</v>
      </c>
      <c r="N6" s="204" t="s">
        <v>127</v>
      </c>
      <c r="O6" s="204" t="s">
        <v>128</v>
      </c>
      <c r="P6" s="204" t="s">
        <v>129</v>
      </c>
      <c r="Q6" s="204" t="s">
        <v>130</v>
      </c>
      <c r="R6" s="204" t="s">
        <v>131</v>
      </c>
      <c r="S6" s="204" t="s">
        <v>132</v>
      </c>
      <c r="T6" s="204" t="s">
        <v>133</v>
      </c>
      <c r="U6" s="204" t="s">
        <v>134</v>
      </c>
      <c r="V6" s="204" t="s">
        <v>135</v>
      </c>
      <c r="W6" s="204" t="s">
        <v>136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137</v>
      </c>
      <c r="B8" s="230" t="s">
        <v>51</v>
      </c>
      <c r="C8" s="250" t="s">
        <v>69</v>
      </c>
      <c r="D8" s="231"/>
      <c r="E8" s="232"/>
      <c r="F8" s="233"/>
      <c r="G8" s="234">
        <f>SUMIF(AG9:AG9,"&lt;&gt;NOR",G9:G9)</f>
        <v>0</v>
      </c>
      <c r="H8" s="228"/>
      <c r="I8" s="228">
        <f>SUM(I9:I9)</f>
        <v>0</v>
      </c>
      <c r="J8" s="228"/>
      <c r="K8" s="228">
        <f>SUM(K9:K9)</f>
        <v>0</v>
      </c>
      <c r="L8" s="228"/>
      <c r="M8" s="228">
        <f>SUM(M9:M9)</f>
        <v>0</v>
      </c>
      <c r="N8" s="228"/>
      <c r="O8" s="228">
        <f>SUM(O9:O9)</f>
        <v>0.36</v>
      </c>
      <c r="P8" s="228"/>
      <c r="Q8" s="228">
        <f>SUM(Q9:Q9)</f>
        <v>0</v>
      </c>
      <c r="R8" s="228"/>
      <c r="S8" s="228"/>
      <c r="T8" s="228"/>
      <c r="U8" s="228"/>
      <c r="V8" s="228">
        <f>SUM(V9:V9)</f>
        <v>1.58</v>
      </c>
      <c r="W8" s="228"/>
      <c r="AG8" t="s">
        <v>138</v>
      </c>
    </row>
    <row r="9" spans="1:60" ht="22.5" outlineLevel="1" x14ac:dyDescent="0.2">
      <c r="A9" s="241">
        <v>1</v>
      </c>
      <c r="B9" s="242" t="s">
        <v>139</v>
      </c>
      <c r="C9" s="251" t="s">
        <v>140</v>
      </c>
      <c r="D9" s="243" t="s">
        <v>141</v>
      </c>
      <c r="E9" s="244">
        <v>2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0.17883000000000002</v>
      </c>
      <c r="O9" s="224">
        <f>ROUND(E9*N9,2)</f>
        <v>0.36</v>
      </c>
      <c r="P9" s="224">
        <v>0</v>
      </c>
      <c r="Q9" s="224">
        <f>ROUND(E9*P9,2)</f>
        <v>0</v>
      </c>
      <c r="R9" s="224"/>
      <c r="S9" s="224" t="s">
        <v>142</v>
      </c>
      <c r="T9" s="224" t="s">
        <v>143</v>
      </c>
      <c r="U9" s="224">
        <v>0.79026000000000007</v>
      </c>
      <c r="V9" s="224">
        <f>ROUND(E9*U9,2)</f>
        <v>1.58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x14ac:dyDescent="0.2">
      <c r="A10" s="229" t="s">
        <v>137</v>
      </c>
      <c r="B10" s="230" t="s">
        <v>92</v>
      </c>
      <c r="C10" s="250" t="s">
        <v>93</v>
      </c>
      <c r="D10" s="231"/>
      <c r="E10" s="232"/>
      <c r="F10" s="233"/>
      <c r="G10" s="234">
        <f>SUMIF(AG11:AG12,"&lt;&gt;NOR",G11:G12)</f>
        <v>0</v>
      </c>
      <c r="H10" s="228"/>
      <c r="I10" s="228">
        <f>SUM(I11:I12)</f>
        <v>0</v>
      </c>
      <c r="J10" s="228"/>
      <c r="K10" s="228">
        <f>SUM(K11:K12)</f>
        <v>0</v>
      </c>
      <c r="L10" s="228"/>
      <c r="M10" s="228">
        <f>SUM(M11:M12)</f>
        <v>0</v>
      </c>
      <c r="N10" s="228"/>
      <c r="O10" s="228">
        <f>SUM(O11:O12)</f>
        <v>0</v>
      </c>
      <c r="P10" s="228"/>
      <c r="Q10" s="228">
        <f>SUM(Q11:Q12)</f>
        <v>0</v>
      </c>
      <c r="R10" s="228"/>
      <c r="S10" s="228"/>
      <c r="T10" s="228"/>
      <c r="U10" s="228"/>
      <c r="V10" s="228">
        <f>SUM(V11:V12)</f>
        <v>0</v>
      </c>
      <c r="W10" s="228"/>
      <c r="AG10" t="s">
        <v>138</v>
      </c>
    </row>
    <row r="11" spans="1:60" ht="22.5" outlineLevel="1" x14ac:dyDescent="0.2">
      <c r="A11" s="235">
        <v>2</v>
      </c>
      <c r="B11" s="236" t="s">
        <v>145</v>
      </c>
      <c r="C11" s="252" t="s">
        <v>146</v>
      </c>
      <c r="D11" s="237" t="s">
        <v>147</v>
      </c>
      <c r="E11" s="238">
        <v>1</v>
      </c>
      <c r="F11" s="239"/>
      <c r="G11" s="240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142</v>
      </c>
      <c r="T11" s="224" t="s">
        <v>143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148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2.5" outlineLevel="1" x14ac:dyDescent="0.2">
      <c r="A12" s="222"/>
      <c r="B12" s="223"/>
      <c r="C12" s="253" t="s">
        <v>149</v>
      </c>
      <c r="D12" s="248"/>
      <c r="E12" s="248"/>
      <c r="F12" s="248"/>
      <c r="G12" s="248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150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47" t="str">
        <f>C12</f>
        <v>Odstranění stávajícího nátěru, přebroušení, vyčištění, seřízení, zákl. nátěr, min. 2x vrchní nátěr, oprava kování, seštelování pantů, doplnění těsnění.</v>
      </c>
      <c r="BB12" s="205"/>
      <c r="BC12" s="205"/>
      <c r="BD12" s="205"/>
      <c r="BE12" s="205"/>
      <c r="BF12" s="205"/>
      <c r="BG12" s="205"/>
      <c r="BH12" s="205"/>
    </row>
    <row r="13" spans="1:60" x14ac:dyDescent="0.2">
      <c r="A13" s="229" t="s">
        <v>137</v>
      </c>
      <c r="B13" s="230" t="s">
        <v>51</v>
      </c>
      <c r="C13" s="250" t="s">
        <v>69</v>
      </c>
      <c r="D13" s="231"/>
      <c r="E13" s="232"/>
      <c r="F13" s="233"/>
      <c r="G13" s="234">
        <f>SUMIF(AG14:AG27,"&lt;&gt;NOR",G14:G27)</f>
        <v>0</v>
      </c>
      <c r="H13" s="228"/>
      <c r="I13" s="228">
        <f>SUM(I14:I27)</f>
        <v>0</v>
      </c>
      <c r="J13" s="228"/>
      <c r="K13" s="228">
        <f>SUM(K14:K27)</f>
        <v>0</v>
      </c>
      <c r="L13" s="228"/>
      <c r="M13" s="228">
        <f>SUM(M14:M27)</f>
        <v>0</v>
      </c>
      <c r="N13" s="228"/>
      <c r="O13" s="228">
        <f>SUM(O14:O27)</f>
        <v>1.5600000000000003</v>
      </c>
      <c r="P13" s="228"/>
      <c r="Q13" s="228">
        <f>SUM(Q14:Q27)</f>
        <v>0</v>
      </c>
      <c r="R13" s="228"/>
      <c r="S13" s="228"/>
      <c r="T13" s="228"/>
      <c r="U13" s="228"/>
      <c r="V13" s="228">
        <f>SUM(V14:V27)</f>
        <v>29.930000000000003</v>
      </c>
      <c r="W13" s="228"/>
      <c r="AG13" t="s">
        <v>138</v>
      </c>
    </row>
    <row r="14" spans="1:60" outlineLevel="1" x14ac:dyDescent="0.2">
      <c r="A14" s="235">
        <v>3</v>
      </c>
      <c r="B14" s="236" t="s">
        <v>151</v>
      </c>
      <c r="C14" s="252" t="s">
        <v>152</v>
      </c>
      <c r="D14" s="237" t="s">
        <v>153</v>
      </c>
      <c r="E14" s="238">
        <v>4.6460000000000001E-2</v>
      </c>
      <c r="F14" s="239"/>
      <c r="G14" s="240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0.9414300000000001</v>
      </c>
      <c r="O14" s="224">
        <f>ROUND(E14*N14,2)</f>
        <v>0.04</v>
      </c>
      <c r="P14" s="224">
        <v>0</v>
      </c>
      <c r="Q14" s="224">
        <f>ROUND(E14*P14,2)</f>
        <v>0</v>
      </c>
      <c r="R14" s="224"/>
      <c r="S14" s="224" t="s">
        <v>142</v>
      </c>
      <c r="T14" s="224" t="s">
        <v>143</v>
      </c>
      <c r="U14" s="224">
        <v>3.9291900000000002</v>
      </c>
      <c r="V14" s="224">
        <f>ROUND(E14*U14,2)</f>
        <v>0.18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22"/>
      <c r="B15" s="223"/>
      <c r="C15" s="254" t="s">
        <v>154</v>
      </c>
      <c r="D15" s="226"/>
      <c r="E15" s="227">
        <v>0.05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155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35">
        <v>4</v>
      </c>
      <c r="B16" s="236" t="s">
        <v>156</v>
      </c>
      <c r="C16" s="252" t="s">
        <v>157</v>
      </c>
      <c r="D16" s="237" t="s">
        <v>153</v>
      </c>
      <c r="E16" s="238">
        <v>9.0900000000000009E-2</v>
      </c>
      <c r="F16" s="239"/>
      <c r="G16" s="240">
        <f>ROUND(E16*F16,2)</f>
        <v>0</v>
      </c>
      <c r="H16" s="225"/>
      <c r="I16" s="224">
        <f>ROUND(E16*H16,2)</f>
        <v>0</v>
      </c>
      <c r="J16" s="225"/>
      <c r="K16" s="224">
        <f>ROUND(E16*J16,2)</f>
        <v>0</v>
      </c>
      <c r="L16" s="224">
        <v>15</v>
      </c>
      <c r="M16" s="224">
        <f>G16*(1+L16/100)</f>
        <v>0</v>
      </c>
      <c r="N16" s="224">
        <v>0.9414300000000001</v>
      </c>
      <c r="O16" s="224">
        <f>ROUND(E16*N16,2)</f>
        <v>0.09</v>
      </c>
      <c r="P16" s="224">
        <v>0</v>
      </c>
      <c r="Q16" s="224">
        <f>ROUND(E16*P16,2)</f>
        <v>0</v>
      </c>
      <c r="R16" s="224"/>
      <c r="S16" s="224" t="s">
        <v>142</v>
      </c>
      <c r="T16" s="224" t="s">
        <v>143</v>
      </c>
      <c r="U16" s="224">
        <v>2.9721900000000003</v>
      </c>
      <c r="V16" s="224">
        <f>ROUND(E16*U16,2)</f>
        <v>0.27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144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22"/>
      <c r="B17" s="223"/>
      <c r="C17" s="254" t="s">
        <v>158</v>
      </c>
      <c r="D17" s="226"/>
      <c r="E17" s="227">
        <v>9.0000000000000011E-2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155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ht="22.5" outlineLevel="1" x14ac:dyDescent="0.2">
      <c r="A18" s="235">
        <v>5</v>
      </c>
      <c r="B18" s="236" t="s">
        <v>159</v>
      </c>
      <c r="C18" s="252" t="s">
        <v>160</v>
      </c>
      <c r="D18" s="237" t="s">
        <v>161</v>
      </c>
      <c r="E18" s="238">
        <v>7.9635600000000002</v>
      </c>
      <c r="F18" s="239"/>
      <c r="G18" s="240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3.218E-2</v>
      </c>
      <c r="O18" s="224">
        <f>ROUND(E18*N18,2)</f>
        <v>0.26</v>
      </c>
      <c r="P18" s="224">
        <v>0</v>
      </c>
      <c r="Q18" s="224">
        <f>ROUND(E18*P18,2)</f>
        <v>0</v>
      </c>
      <c r="R18" s="224"/>
      <c r="S18" s="224" t="s">
        <v>142</v>
      </c>
      <c r="T18" s="224" t="s">
        <v>143</v>
      </c>
      <c r="U18" s="224">
        <v>1.252</v>
      </c>
      <c r="V18" s="224">
        <f>ROUND(E18*U18,2)</f>
        <v>9.9700000000000006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22"/>
      <c r="B19" s="223"/>
      <c r="C19" s="254" t="s">
        <v>162</v>
      </c>
      <c r="D19" s="226"/>
      <c r="E19" s="227">
        <v>7.9600000000000009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155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35">
        <v>6</v>
      </c>
      <c r="B20" s="236" t="s">
        <v>163</v>
      </c>
      <c r="C20" s="252" t="s">
        <v>164</v>
      </c>
      <c r="D20" s="237" t="s">
        <v>161</v>
      </c>
      <c r="E20" s="238">
        <v>4.7874500000000006</v>
      </c>
      <c r="F20" s="239"/>
      <c r="G20" s="240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3.9630000000000006E-2</v>
      </c>
      <c r="O20" s="224">
        <f>ROUND(E20*N20,2)</f>
        <v>0.19</v>
      </c>
      <c r="P20" s="224">
        <v>0</v>
      </c>
      <c r="Q20" s="224">
        <f>ROUND(E20*P20,2)</f>
        <v>0</v>
      </c>
      <c r="R20" s="224"/>
      <c r="S20" s="224" t="s">
        <v>142</v>
      </c>
      <c r="T20" s="224" t="s">
        <v>143</v>
      </c>
      <c r="U20" s="224">
        <v>0.46900000000000003</v>
      </c>
      <c r="V20" s="224">
        <f>ROUND(E20*U20,2)</f>
        <v>2.25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22"/>
      <c r="B21" s="223"/>
      <c r="C21" s="254" t="s">
        <v>165</v>
      </c>
      <c r="D21" s="226"/>
      <c r="E21" s="227">
        <v>4.79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155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35">
        <v>7</v>
      </c>
      <c r="B22" s="236" t="s">
        <v>166</v>
      </c>
      <c r="C22" s="252" t="s">
        <v>167</v>
      </c>
      <c r="D22" s="237" t="s">
        <v>161</v>
      </c>
      <c r="E22" s="238">
        <v>16.47306</v>
      </c>
      <c r="F22" s="239"/>
      <c r="G22" s="240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5.2510000000000001E-2</v>
      </c>
      <c r="O22" s="224">
        <f>ROUND(E22*N22,2)</f>
        <v>0.87</v>
      </c>
      <c r="P22" s="224">
        <v>0</v>
      </c>
      <c r="Q22" s="224">
        <f>ROUND(E22*P22,2)</f>
        <v>0</v>
      </c>
      <c r="R22" s="224"/>
      <c r="S22" s="224" t="s">
        <v>142</v>
      </c>
      <c r="T22" s="224" t="s">
        <v>143</v>
      </c>
      <c r="U22" s="224">
        <v>0.52915000000000001</v>
      </c>
      <c r="V22" s="224">
        <f>ROUND(E22*U22,2)</f>
        <v>8.7200000000000006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144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22"/>
      <c r="B23" s="223"/>
      <c r="C23" s="254" t="s">
        <v>168</v>
      </c>
      <c r="D23" s="226"/>
      <c r="E23" s="227">
        <v>16.470000000000002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155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35">
        <v>8</v>
      </c>
      <c r="B24" s="236" t="s">
        <v>169</v>
      </c>
      <c r="C24" s="252" t="s">
        <v>170</v>
      </c>
      <c r="D24" s="237" t="s">
        <v>171</v>
      </c>
      <c r="E24" s="238">
        <v>21.16</v>
      </c>
      <c r="F24" s="239"/>
      <c r="G24" s="240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1.0200000000000001E-3</v>
      </c>
      <c r="O24" s="224">
        <f>ROUND(E24*N24,2)</f>
        <v>0.02</v>
      </c>
      <c r="P24" s="224">
        <v>0</v>
      </c>
      <c r="Q24" s="224">
        <f>ROUND(E24*P24,2)</f>
        <v>0</v>
      </c>
      <c r="R24" s="224"/>
      <c r="S24" s="224" t="s">
        <v>142</v>
      </c>
      <c r="T24" s="224" t="s">
        <v>143</v>
      </c>
      <c r="U24" s="224">
        <v>0.36000000000000004</v>
      </c>
      <c r="V24" s="224">
        <f>ROUND(E24*U24,2)</f>
        <v>7.62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22"/>
      <c r="B25" s="223"/>
      <c r="C25" s="254" t="s">
        <v>172</v>
      </c>
      <c r="D25" s="226"/>
      <c r="E25" s="227">
        <v>21.16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155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35">
        <v>9</v>
      </c>
      <c r="B26" s="236" t="s">
        <v>173</v>
      </c>
      <c r="C26" s="252" t="s">
        <v>174</v>
      </c>
      <c r="D26" s="237" t="s">
        <v>161</v>
      </c>
      <c r="E26" s="238">
        <v>1.125</v>
      </c>
      <c r="F26" s="239"/>
      <c r="G26" s="240">
        <f>ROUND(E26*F26,2)</f>
        <v>0</v>
      </c>
      <c r="H26" s="225"/>
      <c r="I26" s="224">
        <f>ROUND(E26*H26,2)</f>
        <v>0</v>
      </c>
      <c r="J26" s="225"/>
      <c r="K26" s="224">
        <f>ROUND(E26*J26,2)</f>
        <v>0</v>
      </c>
      <c r="L26" s="224">
        <v>15</v>
      </c>
      <c r="M26" s="224">
        <f>G26*(1+L26/100)</f>
        <v>0</v>
      </c>
      <c r="N26" s="224">
        <v>7.758000000000001E-2</v>
      </c>
      <c r="O26" s="224">
        <f>ROUND(E26*N26,2)</f>
        <v>0.09</v>
      </c>
      <c r="P26" s="224">
        <v>0</v>
      </c>
      <c r="Q26" s="224">
        <f>ROUND(E26*P26,2)</f>
        <v>0</v>
      </c>
      <c r="R26" s="224"/>
      <c r="S26" s="224" t="s">
        <v>142</v>
      </c>
      <c r="T26" s="224" t="s">
        <v>143</v>
      </c>
      <c r="U26" s="224">
        <v>0.81900000000000006</v>
      </c>
      <c r="V26" s="224">
        <f>ROUND(E26*U26,2)</f>
        <v>0.92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144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22"/>
      <c r="B27" s="223"/>
      <c r="C27" s="254" t="s">
        <v>175</v>
      </c>
      <c r="D27" s="226"/>
      <c r="E27" s="227">
        <v>1.1300000000000001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155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x14ac:dyDescent="0.2">
      <c r="A28" s="229" t="s">
        <v>137</v>
      </c>
      <c r="B28" s="230" t="s">
        <v>70</v>
      </c>
      <c r="C28" s="250" t="s">
        <v>71</v>
      </c>
      <c r="D28" s="231"/>
      <c r="E28" s="232"/>
      <c r="F28" s="233"/>
      <c r="G28" s="234">
        <f>SUMIF(AG29:AG56,"&lt;&gt;NOR",G29:G56)</f>
        <v>0</v>
      </c>
      <c r="H28" s="228"/>
      <c r="I28" s="228">
        <f>SUM(I29:I56)</f>
        <v>0</v>
      </c>
      <c r="J28" s="228"/>
      <c r="K28" s="228">
        <f>SUM(K29:K56)</f>
        <v>0</v>
      </c>
      <c r="L28" s="228"/>
      <c r="M28" s="228">
        <f>SUM(M29:M56)</f>
        <v>0</v>
      </c>
      <c r="N28" s="228"/>
      <c r="O28" s="228">
        <f>SUM(O29:O56)</f>
        <v>1.4300000000000002</v>
      </c>
      <c r="P28" s="228"/>
      <c r="Q28" s="228">
        <f>SUM(Q29:Q56)</f>
        <v>0</v>
      </c>
      <c r="R28" s="228"/>
      <c r="S28" s="228"/>
      <c r="T28" s="228"/>
      <c r="U28" s="228"/>
      <c r="V28" s="228">
        <f>SUM(V29:V56)</f>
        <v>63.190000000000005</v>
      </c>
      <c r="W28" s="228"/>
      <c r="AG28" t="s">
        <v>138</v>
      </c>
    </row>
    <row r="29" spans="1:60" outlineLevel="1" x14ac:dyDescent="0.2">
      <c r="A29" s="235">
        <v>10</v>
      </c>
      <c r="B29" s="236" t="s">
        <v>176</v>
      </c>
      <c r="C29" s="252" t="s">
        <v>177</v>
      </c>
      <c r="D29" s="237" t="s">
        <v>161</v>
      </c>
      <c r="E29" s="238">
        <v>2.5063000000000004</v>
      </c>
      <c r="F29" s="239"/>
      <c r="G29" s="240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2.6000000000000002E-2</v>
      </c>
      <c r="O29" s="224">
        <f>ROUND(E29*N29,2)</f>
        <v>7.0000000000000007E-2</v>
      </c>
      <c r="P29" s="224">
        <v>0</v>
      </c>
      <c r="Q29" s="224">
        <f>ROUND(E29*P29,2)</f>
        <v>0</v>
      </c>
      <c r="R29" s="224"/>
      <c r="S29" s="224" t="s">
        <v>142</v>
      </c>
      <c r="T29" s="224" t="s">
        <v>143</v>
      </c>
      <c r="U29" s="224">
        <v>0.42000000000000004</v>
      </c>
      <c r="V29" s="224">
        <f>ROUND(E29*U29,2)</f>
        <v>1.05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144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54" t="s">
        <v>178</v>
      </c>
      <c r="D30" s="226"/>
      <c r="E30" s="227">
        <v>1.83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155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4" t="s">
        <v>179</v>
      </c>
      <c r="D31" s="226"/>
      <c r="E31" s="227">
        <v>0.32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155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22"/>
      <c r="B32" s="223"/>
      <c r="C32" s="254" t="s">
        <v>180</v>
      </c>
      <c r="D32" s="226"/>
      <c r="E32" s="227">
        <v>0.36000000000000004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155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ht="22.5" outlineLevel="1" x14ac:dyDescent="0.2">
      <c r="A33" s="235">
        <v>11</v>
      </c>
      <c r="B33" s="236" t="s">
        <v>181</v>
      </c>
      <c r="C33" s="252" t="s">
        <v>182</v>
      </c>
      <c r="D33" s="237" t="s">
        <v>161</v>
      </c>
      <c r="E33" s="238">
        <v>51.900000000000006</v>
      </c>
      <c r="F33" s="239"/>
      <c r="G33" s="240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4.1200000000000004E-3</v>
      </c>
      <c r="O33" s="224">
        <f>ROUND(E33*N33,2)</f>
        <v>0.21</v>
      </c>
      <c r="P33" s="224">
        <v>0</v>
      </c>
      <c r="Q33" s="224">
        <f>ROUND(E33*P33,2)</f>
        <v>0</v>
      </c>
      <c r="R33" s="224"/>
      <c r="S33" s="224" t="s">
        <v>142</v>
      </c>
      <c r="T33" s="224" t="s">
        <v>143</v>
      </c>
      <c r="U33" s="224">
        <v>0.19351000000000002</v>
      </c>
      <c r="V33" s="224">
        <f>ROUND(E33*U33,2)</f>
        <v>10.039999999999999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144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22"/>
      <c r="B34" s="223"/>
      <c r="C34" s="254" t="s">
        <v>183</v>
      </c>
      <c r="D34" s="226"/>
      <c r="E34" s="227">
        <v>51.900000000000006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155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ht="22.5" outlineLevel="1" x14ac:dyDescent="0.2">
      <c r="A35" s="235">
        <v>12</v>
      </c>
      <c r="B35" s="236" t="s">
        <v>184</v>
      </c>
      <c r="C35" s="252" t="s">
        <v>185</v>
      </c>
      <c r="D35" s="237" t="s">
        <v>171</v>
      </c>
      <c r="E35" s="238">
        <v>13.104000000000001</v>
      </c>
      <c r="F35" s="239"/>
      <c r="G35" s="240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2.3800000000000002E-3</v>
      </c>
      <c r="O35" s="224">
        <f>ROUND(E35*N35,2)</f>
        <v>0.03</v>
      </c>
      <c r="P35" s="224">
        <v>0</v>
      </c>
      <c r="Q35" s="224">
        <f>ROUND(E35*P35,2)</f>
        <v>0</v>
      </c>
      <c r="R35" s="224"/>
      <c r="S35" s="224" t="s">
        <v>142</v>
      </c>
      <c r="T35" s="224" t="s">
        <v>143</v>
      </c>
      <c r="U35" s="224">
        <v>0.18233000000000002</v>
      </c>
      <c r="V35" s="224">
        <f>ROUND(E35*U35,2)</f>
        <v>2.39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144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22"/>
      <c r="B36" s="223"/>
      <c r="C36" s="254" t="s">
        <v>186</v>
      </c>
      <c r="D36" s="226"/>
      <c r="E36" s="227">
        <v>6.7100000000000009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155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22"/>
      <c r="B37" s="223"/>
      <c r="C37" s="254" t="s">
        <v>187</v>
      </c>
      <c r="D37" s="226"/>
      <c r="E37" s="227">
        <v>3.18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155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22"/>
      <c r="B38" s="223"/>
      <c r="C38" s="254" t="s">
        <v>188</v>
      </c>
      <c r="D38" s="226"/>
      <c r="E38" s="227">
        <v>3.22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155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35">
        <v>13</v>
      </c>
      <c r="B39" s="236" t="s">
        <v>189</v>
      </c>
      <c r="C39" s="252" t="s">
        <v>190</v>
      </c>
      <c r="D39" s="237" t="s">
        <v>161</v>
      </c>
      <c r="E39" s="238">
        <v>115.16419</v>
      </c>
      <c r="F39" s="239"/>
      <c r="G39" s="240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3.5500000000000002E-3</v>
      </c>
      <c r="O39" s="224">
        <f>ROUND(E39*N39,2)</f>
        <v>0.41</v>
      </c>
      <c r="P39" s="224">
        <v>0</v>
      </c>
      <c r="Q39" s="224">
        <f>ROUND(E39*P39,2)</f>
        <v>0</v>
      </c>
      <c r="R39" s="224"/>
      <c r="S39" s="224" t="s">
        <v>142</v>
      </c>
      <c r="T39" s="224" t="s">
        <v>143</v>
      </c>
      <c r="U39" s="224">
        <v>0.17016000000000001</v>
      </c>
      <c r="V39" s="224">
        <f>ROUND(E39*U39,2)</f>
        <v>19.600000000000001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144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2.5" outlineLevel="1" x14ac:dyDescent="0.2">
      <c r="A40" s="222"/>
      <c r="B40" s="223"/>
      <c r="C40" s="254" t="s">
        <v>191</v>
      </c>
      <c r="D40" s="226"/>
      <c r="E40" s="227">
        <v>19.850000000000001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155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22"/>
      <c r="B41" s="223"/>
      <c r="C41" s="254" t="s">
        <v>192</v>
      </c>
      <c r="D41" s="226"/>
      <c r="E41" s="227">
        <v>0.85000000000000009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155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22"/>
      <c r="B42" s="223"/>
      <c r="C42" s="254" t="s">
        <v>193</v>
      </c>
      <c r="D42" s="226"/>
      <c r="E42" s="227">
        <v>1.07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155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22"/>
      <c r="B43" s="223"/>
      <c r="C43" s="254" t="s">
        <v>194</v>
      </c>
      <c r="D43" s="226"/>
      <c r="E43" s="227">
        <v>15.32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155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22"/>
      <c r="B44" s="223"/>
      <c r="C44" s="254" t="s">
        <v>195</v>
      </c>
      <c r="D44" s="226"/>
      <c r="E44" s="227">
        <v>32.620000000000005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155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22"/>
      <c r="B45" s="223"/>
      <c r="C45" s="254" t="s">
        <v>196</v>
      </c>
      <c r="D45" s="226"/>
      <c r="E45" s="227">
        <v>32.53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155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22"/>
      <c r="B46" s="223"/>
      <c r="C46" s="254" t="s">
        <v>197</v>
      </c>
      <c r="D46" s="226"/>
      <c r="E46" s="227">
        <v>12.920000000000002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155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ht="22.5" outlineLevel="1" x14ac:dyDescent="0.2">
      <c r="A47" s="235">
        <v>14</v>
      </c>
      <c r="B47" s="236" t="s">
        <v>198</v>
      </c>
      <c r="C47" s="252" t="s">
        <v>199</v>
      </c>
      <c r="D47" s="237" t="s">
        <v>161</v>
      </c>
      <c r="E47" s="238">
        <v>8.5220000000000002</v>
      </c>
      <c r="F47" s="239"/>
      <c r="G47" s="240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3.4910000000000004E-2</v>
      </c>
      <c r="O47" s="224">
        <f>ROUND(E47*N47,2)</f>
        <v>0.3</v>
      </c>
      <c r="P47" s="224">
        <v>0</v>
      </c>
      <c r="Q47" s="224">
        <f>ROUND(E47*P47,2)</f>
        <v>0</v>
      </c>
      <c r="R47" s="224"/>
      <c r="S47" s="224" t="s">
        <v>142</v>
      </c>
      <c r="T47" s="224" t="s">
        <v>143</v>
      </c>
      <c r="U47" s="224">
        <v>1.1841700000000002</v>
      </c>
      <c r="V47" s="224">
        <f>ROUND(E47*U47,2)</f>
        <v>10.09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144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">
      <c r="A48" s="222"/>
      <c r="B48" s="223"/>
      <c r="C48" s="254" t="s">
        <v>200</v>
      </c>
      <c r="D48" s="226"/>
      <c r="E48" s="227">
        <v>8.5200000000000014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155</v>
      </c>
      <c r="AH48" s="205">
        <v>0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35">
        <v>15</v>
      </c>
      <c r="B49" s="236" t="s">
        <v>201</v>
      </c>
      <c r="C49" s="252" t="s">
        <v>202</v>
      </c>
      <c r="D49" s="237" t="s">
        <v>161</v>
      </c>
      <c r="E49" s="238">
        <v>24.072410000000001</v>
      </c>
      <c r="F49" s="239"/>
      <c r="G49" s="240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1.3120000000000001E-2</v>
      </c>
      <c r="O49" s="224">
        <f>ROUND(E49*N49,2)</f>
        <v>0.32</v>
      </c>
      <c r="P49" s="224">
        <v>0</v>
      </c>
      <c r="Q49" s="224">
        <f>ROUND(E49*P49,2)</f>
        <v>0</v>
      </c>
      <c r="R49" s="224"/>
      <c r="S49" s="224" t="s">
        <v>142</v>
      </c>
      <c r="T49" s="224" t="s">
        <v>143</v>
      </c>
      <c r="U49" s="224">
        <v>0.47000000000000003</v>
      </c>
      <c r="V49" s="224">
        <f>ROUND(E49*U49,2)</f>
        <v>11.31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144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22"/>
      <c r="B50" s="223"/>
      <c r="C50" s="254" t="s">
        <v>203</v>
      </c>
      <c r="D50" s="226"/>
      <c r="E50" s="227">
        <v>24.07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155</v>
      </c>
      <c r="AH50" s="205">
        <v>5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35">
        <v>16</v>
      </c>
      <c r="B51" s="236" t="s">
        <v>204</v>
      </c>
      <c r="C51" s="252" t="s">
        <v>205</v>
      </c>
      <c r="D51" s="237" t="s">
        <v>161</v>
      </c>
      <c r="E51" s="238">
        <v>24.072410000000001</v>
      </c>
      <c r="F51" s="239"/>
      <c r="G51" s="240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3.6700000000000001E-3</v>
      </c>
      <c r="O51" s="224">
        <f>ROUND(E51*N51,2)</f>
        <v>0.09</v>
      </c>
      <c r="P51" s="224">
        <v>0</v>
      </c>
      <c r="Q51" s="224">
        <f>ROUND(E51*P51,2)</f>
        <v>0</v>
      </c>
      <c r="R51" s="224"/>
      <c r="S51" s="224" t="s">
        <v>142</v>
      </c>
      <c r="T51" s="224" t="s">
        <v>143</v>
      </c>
      <c r="U51" s="224">
        <v>0.36200000000000004</v>
      </c>
      <c r="V51" s="224">
        <f>ROUND(E51*U51,2)</f>
        <v>8.7100000000000009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144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22"/>
      <c r="B52" s="223"/>
      <c r="C52" s="254" t="s">
        <v>206</v>
      </c>
      <c r="D52" s="226"/>
      <c r="E52" s="227">
        <v>2.4400000000000004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155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22"/>
      <c r="B53" s="223"/>
      <c r="C53" s="254" t="s">
        <v>207</v>
      </c>
      <c r="D53" s="226"/>
      <c r="E53" s="227">
        <v>2.8400000000000003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155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22"/>
      <c r="B54" s="223"/>
      <c r="C54" s="254" t="s">
        <v>208</v>
      </c>
      <c r="D54" s="226"/>
      <c r="E54" s="227">
        <v>3.1300000000000003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155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22"/>
      <c r="B55" s="223"/>
      <c r="C55" s="254" t="s">
        <v>209</v>
      </c>
      <c r="D55" s="226"/>
      <c r="E55" s="227">
        <v>13.22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155</v>
      </c>
      <c r="AH55" s="205">
        <v>0</v>
      </c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22"/>
      <c r="B56" s="223"/>
      <c r="C56" s="254" t="s">
        <v>210</v>
      </c>
      <c r="D56" s="226"/>
      <c r="E56" s="227">
        <v>2.4400000000000004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155</v>
      </c>
      <c r="AH56" s="205">
        <v>0</v>
      </c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x14ac:dyDescent="0.2">
      <c r="A57" s="229" t="s">
        <v>137</v>
      </c>
      <c r="B57" s="230" t="s">
        <v>72</v>
      </c>
      <c r="C57" s="250" t="s">
        <v>73</v>
      </c>
      <c r="D57" s="231"/>
      <c r="E57" s="232"/>
      <c r="F57" s="233"/>
      <c r="G57" s="234">
        <f>SUMIF(AG58:AG65,"&lt;&gt;NOR",G58:G65)</f>
        <v>0</v>
      </c>
      <c r="H57" s="228"/>
      <c r="I57" s="228">
        <f>SUM(I58:I65)</f>
        <v>0</v>
      </c>
      <c r="J57" s="228"/>
      <c r="K57" s="228">
        <f>SUM(K58:K65)</f>
        <v>0</v>
      </c>
      <c r="L57" s="228"/>
      <c r="M57" s="228">
        <f>SUM(M58:M65)</f>
        <v>0</v>
      </c>
      <c r="N57" s="228"/>
      <c r="O57" s="228">
        <f>SUM(O58:O65)</f>
        <v>0.27</v>
      </c>
      <c r="P57" s="228"/>
      <c r="Q57" s="228">
        <f>SUM(Q58:Q65)</f>
        <v>0</v>
      </c>
      <c r="R57" s="228"/>
      <c r="S57" s="228"/>
      <c r="T57" s="228"/>
      <c r="U57" s="228"/>
      <c r="V57" s="228">
        <f>SUM(V58:V65)</f>
        <v>7.42</v>
      </c>
      <c r="W57" s="228"/>
      <c r="AG57" t="s">
        <v>138</v>
      </c>
    </row>
    <row r="58" spans="1:60" outlineLevel="1" x14ac:dyDescent="0.2">
      <c r="A58" s="235">
        <v>17</v>
      </c>
      <c r="B58" s="236" t="s">
        <v>211</v>
      </c>
      <c r="C58" s="252" t="s">
        <v>212</v>
      </c>
      <c r="D58" s="237" t="s">
        <v>161</v>
      </c>
      <c r="E58" s="238">
        <v>16.100000000000001</v>
      </c>
      <c r="F58" s="239"/>
      <c r="G58" s="240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2.1000000000000001E-4</v>
      </c>
      <c r="O58" s="224">
        <f>ROUND(E58*N58,2)</f>
        <v>0</v>
      </c>
      <c r="P58" s="224">
        <v>0</v>
      </c>
      <c r="Q58" s="224">
        <f>ROUND(E58*P58,2)</f>
        <v>0</v>
      </c>
      <c r="R58" s="224"/>
      <c r="S58" s="224" t="s">
        <v>142</v>
      </c>
      <c r="T58" s="224" t="s">
        <v>143</v>
      </c>
      <c r="U58" s="224">
        <v>9.0000000000000011E-2</v>
      </c>
      <c r="V58" s="224">
        <f>ROUND(E58*U58,2)</f>
        <v>1.45</v>
      </c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144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22"/>
      <c r="B59" s="223"/>
      <c r="C59" s="254" t="s">
        <v>213</v>
      </c>
      <c r="D59" s="226"/>
      <c r="E59" s="227">
        <v>16.100000000000001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155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35">
        <v>18</v>
      </c>
      <c r="B60" s="236" t="s">
        <v>214</v>
      </c>
      <c r="C60" s="252" t="s">
        <v>215</v>
      </c>
      <c r="D60" s="237" t="s">
        <v>161</v>
      </c>
      <c r="E60" s="238">
        <v>1.1170000000000002</v>
      </c>
      <c r="F60" s="239"/>
      <c r="G60" s="240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0.1231</v>
      </c>
      <c r="O60" s="224">
        <f>ROUND(E60*N60,2)</f>
        <v>0.14000000000000001</v>
      </c>
      <c r="P60" s="224">
        <v>0</v>
      </c>
      <c r="Q60" s="224">
        <f>ROUND(E60*P60,2)</f>
        <v>0</v>
      </c>
      <c r="R60" s="224"/>
      <c r="S60" s="224" t="s">
        <v>142</v>
      </c>
      <c r="T60" s="224" t="s">
        <v>143</v>
      </c>
      <c r="U60" s="224">
        <v>0.45</v>
      </c>
      <c r="V60" s="224">
        <f>ROUND(E60*U60,2)</f>
        <v>0.5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144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22"/>
      <c r="B61" s="223"/>
      <c r="C61" s="254" t="s">
        <v>216</v>
      </c>
      <c r="D61" s="226"/>
      <c r="E61" s="227">
        <v>1.1200000000000001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155</v>
      </c>
      <c r="AH61" s="205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35">
        <v>19</v>
      </c>
      <c r="B62" s="236" t="s">
        <v>217</v>
      </c>
      <c r="C62" s="252" t="s">
        <v>218</v>
      </c>
      <c r="D62" s="237" t="s">
        <v>161</v>
      </c>
      <c r="E62" s="238">
        <v>16.100000000000001</v>
      </c>
      <c r="F62" s="239"/>
      <c r="G62" s="240">
        <f>ROUND(E62*F62,2)</f>
        <v>0</v>
      </c>
      <c r="H62" s="225"/>
      <c r="I62" s="224">
        <f>ROUND(E62*H62,2)</f>
        <v>0</v>
      </c>
      <c r="J62" s="225"/>
      <c r="K62" s="224">
        <f>ROUND(E62*J62,2)</f>
        <v>0</v>
      </c>
      <c r="L62" s="224">
        <v>15</v>
      </c>
      <c r="M62" s="224">
        <f>G62*(1+L62/100)</f>
        <v>0</v>
      </c>
      <c r="N62" s="224">
        <v>0</v>
      </c>
      <c r="O62" s="224">
        <f>ROUND(E62*N62,2)</f>
        <v>0</v>
      </c>
      <c r="P62" s="224">
        <v>0</v>
      </c>
      <c r="Q62" s="224">
        <f>ROUND(E62*P62,2)</f>
        <v>0</v>
      </c>
      <c r="R62" s="224"/>
      <c r="S62" s="224" t="s">
        <v>142</v>
      </c>
      <c r="T62" s="224" t="s">
        <v>143</v>
      </c>
      <c r="U62" s="224">
        <v>0.34</v>
      </c>
      <c r="V62" s="224">
        <f>ROUND(E62*U62,2)</f>
        <v>5.47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144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22"/>
      <c r="B63" s="223"/>
      <c r="C63" s="254" t="s">
        <v>213</v>
      </c>
      <c r="D63" s="226"/>
      <c r="E63" s="227">
        <v>16.100000000000001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155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ht="22.5" outlineLevel="1" x14ac:dyDescent="0.2">
      <c r="A64" s="235">
        <v>20</v>
      </c>
      <c r="B64" s="236" t="s">
        <v>219</v>
      </c>
      <c r="C64" s="252" t="s">
        <v>220</v>
      </c>
      <c r="D64" s="237" t="s">
        <v>221</v>
      </c>
      <c r="E64" s="238">
        <v>128.80000000000001</v>
      </c>
      <c r="F64" s="239"/>
      <c r="G64" s="240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1E-3</v>
      </c>
      <c r="O64" s="224">
        <f>ROUND(E64*N64,2)</f>
        <v>0.13</v>
      </c>
      <c r="P64" s="224">
        <v>0</v>
      </c>
      <c r="Q64" s="224">
        <f>ROUND(E64*P64,2)</f>
        <v>0</v>
      </c>
      <c r="R64" s="224"/>
      <c r="S64" s="224" t="s">
        <v>142</v>
      </c>
      <c r="T64" s="224" t="s">
        <v>143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222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54" t="s">
        <v>223</v>
      </c>
      <c r="D65" s="226"/>
      <c r="E65" s="227">
        <v>128.80000000000001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155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x14ac:dyDescent="0.2">
      <c r="A66" s="229" t="s">
        <v>137</v>
      </c>
      <c r="B66" s="230" t="s">
        <v>74</v>
      </c>
      <c r="C66" s="250" t="s">
        <v>75</v>
      </c>
      <c r="D66" s="231"/>
      <c r="E66" s="232"/>
      <c r="F66" s="233"/>
      <c r="G66" s="234">
        <f>SUMIF(AG67:AG67,"&lt;&gt;NOR",G67:G67)</f>
        <v>0</v>
      </c>
      <c r="H66" s="228"/>
      <c r="I66" s="228">
        <f>SUM(I67:I67)</f>
        <v>0</v>
      </c>
      <c r="J66" s="228"/>
      <c r="K66" s="228">
        <f>SUM(K67:K67)</f>
        <v>0</v>
      </c>
      <c r="L66" s="228"/>
      <c r="M66" s="228">
        <f>SUM(M67:M67)</f>
        <v>0</v>
      </c>
      <c r="N66" s="228"/>
      <c r="O66" s="228">
        <f>SUM(O67:O67)</f>
        <v>0.06</v>
      </c>
      <c r="P66" s="228"/>
      <c r="Q66" s="228">
        <f>SUM(Q67:Q67)</f>
        <v>0</v>
      </c>
      <c r="R66" s="228"/>
      <c r="S66" s="228"/>
      <c r="T66" s="228"/>
      <c r="U66" s="228"/>
      <c r="V66" s="228">
        <f>SUM(V67:V67)</f>
        <v>2.1</v>
      </c>
      <c r="W66" s="228"/>
      <c r="AG66" t="s">
        <v>138</v>
      </c>
    </row>
    <row r="67" spans="1:60" ht="22.5" outlineLevel="1" x14ac:dyDescent="0.2">
      <c r="A67" s="241">
        <v>21</v>
      </c>
      <c r="B67" s="242" t="s">
        <v>224</v>
      </c>
      <c r="C67" s="251" t="s">
        <v>225</v>
      </c>
      <c r="D67" s="243" t="s">
        <v>141</v>
      </c>
      <c r="E67" s="244">
        <v>1</v>
      </c>
      <c r="F67" s="245"/>
      <c r="G67" s="246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6.4010000000000011E-2</v>
      </c>
      <c r="O67" s="224">
        <f>ROUND(E67*N67,2)</f>
        <v>0.06</v>
      </c>
      <c r="P67" s="224">
        <v>0</v>
      </c>
      <c r="Q67" s="224">
        <f>ROUND(E67*P67,2)</f>
        <v>0</v>
      </c>
      <c r="R67" s="224"/>
      <c r="S67" s="224" t="s">
        <v>142</v>
      </c>
      <c r="T67" s="224" t="s">
        <v>143</v>
      </c>
      <c r="U67" s="224">
        <v>2.0970000000000004</v>
      </c>
      <c r="V67" s="224">
        <f>ROUND(E67*U67,2)</f>
        <v>2.1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144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ht="25.5" x14ac:dyDescent="0.2">
      <c r="A68" s="229" t="s">
        <v>137</v>
      </c>
      <c r="B68" s="230" t="s">
        <v>76</v>
      </c>
      <c r="C68" s="250" t="s">
        <v>77</v>
      </c>
      <c r="D68" s="231"/>
      <c r="E68" s="232"/>
      <c r="F68" s="233"/>
      <c r="G68" s="234">
        <f>SUMIF(AG69:AG75,"&lt;&gt;NOR",G69:G75)</f>
        <v>0</v>
      </c>
      <c r="H68" s="228"/>
      <c r="I68" s="228">
        <f>SUM(I69:I75)</f>
        <v>0</v>
      </c>
      <c r="J68" s="228"/>
      <c r="K68" s="228">
        <f>SUM(K69:K75)</f>
        <v>0</v>
      </c>
      <c r="L68" s="228"/>
      <c r="M68" s="228">
        <f>SUM(M69:M75)</f>
        <v>0</v>
      </c>
      <c r="N68" s="228"/>
      <c r="O68" s="228">
        <f>SUM(O69:O75)</f>
        <v>0</v>
      </c>
      <c r="P68" s="228"/>
      <c r="Q68" s="228">
        <f>SUM(Q69:Q75)</f>
        <v>0</v>
      </c>
      <c r="R68" s="228"/>
      <c r="S68" s="228"/>
      <c r="T68" s="228"/>
      <c r="U68" s="228"/>
      <c r="V68" s="228">
        <f>SUM(V69:V75)</f>
        <v>0</v>
      </c>
      <c r="W68" s="228"/>
      <c r="AG68" t="s">
        <v>138</v>
      </c>
    </row>
    <row r="69" spans="1:60" outlineLevel="1" x14ac:dyDescent="0.2">
      <c r="A69" s="235">
        <v>22</v>
      </c>
      <c r="B69" s="236" t="s">
        <v>226</v>
      </c>
      <c r="C69" s="252" t="s">
        <v>227</v>
      </c>
      <c r="D69" s="237" t="s">
        <v>161</v>
      </c>
      <c r="E69" s="238">
        <v>50</v>
      </c>
      <c r="F69" s="239"/>
      <c r="G69" s="240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0</v>
      </c>
      <c r="O69" s="224">
        <f>ROUND(E69*N69,2)</f>
        <v>0</v>
      </c>
      <c r="P69" s="224">
        <v>0</v>
      </c>
      <c r="Q69" s="224">
        <f>ROUND(E69*P69,2)</f>
        <v>0</v>
      </c>
      <c r="R69" s="224"/>
      <c r="S69" s="224" t="s">
        <v>142</v>
      </c>
      <c r="T69" s="224" t="s">
        <v>143</v>
      </c>
      <c r="U69" s="224">
        <v>0</v>
      </c>
      <c r="V69" s="224">
        <f>ROUND(E69*U69,2)</f>
        <v>0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228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22"/>
      <c r="B70" s="223"/>
      <c r="C70" s="254" t="s">
        <v>229</v>
      </c>
      <c r="D70" s="226"/>
      <c r="E70" s="227">
        <v>4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155</v>
      </c>
      <c r="AH70" s="205">
        <v>0</v>
      </c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22"/>
      <c r="B71" s="223"/>
      <c r="C71" s="254" t="s">
        <v>213</v>
      </c>
      <c r="D71" s="226"/>
      <c r="E71" s="227">
        <v>16.100000000000001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155</v>
      </c>
      <c r="AH71" s="205">
        <v>0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22"/>
      <c r="B72" s="223"/>
      <c r="C72" s="254" t="s">
        <v>230</v>
      </c>
      <c r="D72" s="226"/>
      <c r="E72" s="227">
        <v>29.900000000000002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155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41">
        <v>23</v>
      </c>
      <c r="B73" s="242" t="s">
        <v>231</v>
      </c>
      <c r="C73" s="251" t="s">
        <v>232</v>
      </c>
      <c r="D73" s="243" t="s">
        <v>147</v>
      </c>
      <c r="E73" s="244">
        <v>1</v>
      </c>
      <c r="F73" s="245"/>
      <c r="G73" s="246">
        <f>ROUND(E73*F73,2)</f>
        <v>0</v>
      </c>
      <c r="H73" s="225"/>
      <c r="I73" s="224">
        <f>ROUND(E73*H73,2)</f>
        <v>0</v>
      </c>
      <c r="J73" s="225"/>
      <c r="K73" s="224">
        <f>ROUND(E73*J73,2)</f>
        <v>0</v>
      </c>
      <c r="L73" s="224">
        <v>15</v>
      </c>
      <c r="M73" s="224">
        <f>G73*(1+L73/100)</f>
        <v>0</v>
      </c>
      <c r="N73" s="224">
        <v>0</v>
      </c>
      <c r="O73" s="224">
        <f>ROUND(E73*N73,2)</f>
        <v>0</v>
      </c>
      <c r="P73" s="224">
        <v>0</v>
      </c>
      <c r="Q73" s="224">
        <f>ROUND(E73*P73,2)</f>
        <v>0</v>
      </c>
      <c r="R73" s="224"/>
      <c r="S73" s="224" t="s">
        <v>142</v>
      </c>
      <c r="T73" s="224" t="s">
        <v>143</v>
      </c>
      <c r="U73" s="224">
        <v>0</v>
      </c>
      <c r="V73" s="224">
        <f>ROUND(E73*U73,2)</f>
        <v>0</v>
      </c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144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ht="22.5" outlineLevel="1" x14ac:dyDescent="0.2">
      <c r="A74" s="241">
        <v>24</v>
      </c>
      <c r="B74" s="242" t="s">
        <v>233</v>
      </c>
      <c r="C74" s="251" t="s">
        <v>234</v>
      </c>
      <c r="D74" s="243" t="s">
        <v>147</v>
      </c>
      <c r="E74" s="244">
        <v>1</v>
      </c>
      <c r="F74" s="245"/>
      <c r="G74" s="246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0</v>
      </c>
      <c r="O74" s="224">
        <f>ROUND(E74*N74,2)</f>
        <v>0</v>
      </c>
      <c r="P74" s="224">
        <v>0</v>
      </c>
      <c r="Q74" s="224">
        <f>ROUND(E74*P74,2)</f>
        <v>0</v>
      </c>
      <c r="R74" s="224"/>
      <c r="S74" s="224" t="s">
        <v>142</v>
      </c>
      <c r="T74" s="224" t="s">
        <v>143</v>
      </c>
      <c r="U74" s="224">
        <v>0</v>
      </c>
      <c r="V74" s="224">
        <f>ROUND(E74*U74,2)</f>
        <v>0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144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41">
        <v>25</v>
      </c>
      <c r="B75" s="242" t="s">
        <v>235</v>
      </c>
      <c r="C75" s="251" t="s">
        <v>236</v>
      </c>
      <c r="D75" s="243" t="s">
        <v>147</v>
      </c>
      <c r="E75" s="244">
        <v>1</v>
      </c>
      <c r="F75" s="245"/>
      <c r="G75" s="246">
        <f>ROUND(E75*F75,2)</f>
        <v>0</v>
      </c>
      <c r="H75" s="225"/>
      <c r="I75" s="224">
        <f>ROUND(E75*H75,2)</f>
        <v>0</v>
      </c>
      <c r="J75" s="225"/>
      <c r="K75" s="224">
        <f>ROUND(E75*J75,2)</f>
        <v>0</v>
      </c>
      <c r="L75" s="224">
        <v>15</v>
      </c>
      <c r="M75" s="224">
        <f>G75*(1+L75/100)</f>
        <v>0</v>
      </c>
      <c r="N75" s="224">
        <v>0</v>
      </c>
      <c r="O75" s="224">
        <f>ROUND(E75*N75,2)</f>
        <v>0</v>
      </c>
      <c r="P75" s="224">
        <v>0</v>
      </c>
      <c r="Q75" s="224">
        <f>ROUND(E75*P75,2)</f>
        <v>0</v>
      </c>
      <c r="R75" s="224"/>
      <c r="S75" s="224" t="s">
        <v>142</v>
      </c>
      <c r="T75" s="224" t="s">
        <v>143</v>
      </c>
      <c r="U75" s="224">
        <v>0</v>
      </c>
      <c r="V75" s="224">
        <f>ROUND(E75*U75,2)</f>
        <v>0</v>
      </c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144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x14ac:dyDescent="0.2">
      <c r="A76" s="229" t="s">
        <v>137</v>
      </c>
      <c r="B76" s="230" t="s">
        <v>78</v>
      </c>
      <c r="C76" s="250" t="s">
        <v>79</v>
      </c>
      <c r="D76" s="231"/>
      <c r="E76" s="232"/>
      <c r="F76" s="233"/>
      <c r="G76" s="234">
        <f>SUMIF(AG77:AG109,"&lt;&gt;NOR",G77:G109)</f>
        <v>0</v>
      </c>
      <c r="H76" s="228"/>
      <c r="I76" s="228">
        <f>SUM(I77:I109)</f>
        <v>0</v>
      </c>
      <c r="J76" s="228"/>
      <c r="K76" s="228">
        <f>SUM(K77:K109)</f>
        <v>0</v>
      </c>
      <c r="L76" s="228"/>
      <c r="M76" s="228">
        <f>SUM(M77:M109)</f>
        <v>0</v>
      </c>
      <c r="N76" s="228"/>
      <c r="O76" s="228">
        <f>SUM(O77:O109)</f>
        <v>0.01</v>
      </c>
      <c r="P76" s="228"/>
      <c r="Q76" s="228">
        <f>SUM(Q77:Q109)</f>
        <v>3.1299999999999994</v>
      </c>
      <c r="R76" s="228"/>
      <c r="S76" s="228"/>
      <c r="T76" s="228"/>
      <c r="U76" s="228"/>
      <c r="V76" s="228">
        <f>SUM(V77:V109)</f>
        <v>881.36999999999989</v>
      </c>
      <c r="W76" s="228"/>
      <c r="AG76" t="s">
        <v>138</v>
      </c>
    </row>
    <row r="77" spans="1:60" outlineLevel="1" x14ac:dyDescent="0.2">
      <c r="A77" s="235">
        <v>26</v>
      </c>
      <c r="B77" s="236" t="s">
        <v>237</v>
      </c>
      <c r="C77" s="252" t="s">
        <v>238</v>
      </c>
      <c r="D77" s="237" t="s">
        <v>161</v>
      </c>
      <c r="E77" s="238">
        <v>20.100000000000001</v>
      </c>
      <c r="F77" s="239"/>
      <c r="G77" s="240">
        <f>ROUND(E77*F77,2)</f>
        <v>0</v>
      </c>
      <c r="H77" s="225"/>
      <c r="I77" s="224">
        <f>ROUND(E77*H77,2)</f>
        <v>0</v>
      </c>
      <c r="J77" s="225"/>
      <c r="K77" s="224">
        <f>ROUND(E77*J77,2)</f>
        <v>0</v>
      </c>
      <c r="L77" s="224">
        <v>15</v>
      </c>
      <c r="M77" s="224">
        <f>G77*(1+L77/100)</f>
        <v>0</v>
      </c>
      <c r="N77" s="224">
        <v>0</v>
      </c>
      <c r="O77" s="224">
        <f>ROUND(E77*N77,2)</f>
        <v>0</v>
      </c>
      <c r="P77" s="224">
        <v>1.26E-2</v>
      </c>
      <c r="Q77" s="224">
        <f>ROUND(E77*P77,2)</f>
        <v>0.25</v>
      </c>
      <c r="R77" s="224"/>
      <c r="S77" s="224" t="s">
        <v>142</v>
      </c>
      <c r="T77" s="224" t="s">
        <v>143</v>
      </c>
      <c r="U77" s="224">
        <v>0.33</v>
      </c>
      <c r="V77" s="224">
        <f>ROUND(E77*U77,2)</f>
        <v>6.63</v>
      </c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144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22"/>
      <c r="B78" s="223"/>
      <c r="C78" s="254" t="s">
        <v>229</v>
      </c>
      <c r="D78" s="226"/>
      <c r="E78" s="227">
        <v>4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155</v>
      </c>
      <c r="AH78" s="205">
        <v>0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22"/>
      <c r="B79" s="223"/>
      <c r="C79" s="254" t="s">
        <v>213</v>
      </c>
      <c r="D79" s="226"/>
      <c r="E79" s="227">
        <v>16.100000000000001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155</v>
      </c>
      <c r="AH79" s="205">
        <v>0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41">
        <v>27</v>
      </c>
      <c r="B80" s="242" t="s">
        <v>239</v>
      </c>
      <c r="C80" s="251" t="s">
        <v>240</v>
      </c>
      <c r="D80" s="243" t="s">
        <v>141</v>
      </c>
      <c r="E80" s="244">
        <v>7</v>
      </c>
      <c r="F80" s="245"/>
      <c r="G80" s="246">
        <f>ROUND(E80*F80,2)</f>
        <v>0</v>
      </c>
      <c r="H80" s="225"/>
      <c r="I80" s="224">
        <f>ROUND(E80*H80,2)</f>
        <v>0</v>
      </c>
      <c r="J80" s="225"/>
      <c r="K80" s="224">
        <f>ROUND(E80*J80,2)</f>
        <v>0</v>
      </c>
      <c r="L80" s="224">
        <v>15</v>
      </c>
      <c r="M80" s="224">
        <f>G80*(1+L80/100)</f>
        <v>0</v>
      </c>
      <c r="N80" s="224">
        <v>0</v>
      </c>
      <c r="O80" s="224">
        <f>ROUND(E80*N80,2)</f>
        <v>0</v>
      </c>
      <c r="P80" s="224">
        <v>0</v>
      </c>
      <c r="Q80" s="224">
        <f>ROUND(E80*P80,2)</f>
        <v>0</v>
      </c>
      <c r="R80" s="224"/>
      <c r="S80" s="224" t="s">
        <v>142</v>
      </c>
      <c r="T80" s="224" t="s">
        <v>143</v>
      </c>
      <c r="U80" s="224">
        <v>0.05</v>
      </c>
      <c r="V80" s="224">
        <f>ROUND(E80*U80,2)</f>
        <v>0.35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144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35">
        <v>28</v>
      </c>
      <c r="B81" s="236" t="s">
        <v>241</v>
      </c>
      <c r="C81" s="252" t="s">
        <v>242</v>
      </c>
      <c r="D81" s="237" t="s">
        <v>161</v>
      </c>
      <c r="E81" s="238">
        <v>9.6530000000000005</v>
      </c>
      <c r="F81" s="239"/>
      <c r="G81" s="240">
        <f>ROUND(E81*F81,2)</f>
        <v>0</v>
      </c>
      <c r="H81" s="225"/>
      <c r="I81" s="224">
        <f>ROUND(E81*H81,2)</f>
        <v>0</v>
      </c>
      <c r="J81" s="225"/>
      <c r="K81" s="224">
        <f>ROUND(E81*J81,2)</f>
        <v>0</v>
      </c>
      <c r="L81" s="224">
        <v>15</v>
      </c>
      <c r="M81" s="224">
        <f>G81*(1+L81/100)</f>
        <v>0</v>
      </c>
      <c r="N81" s="224">
        <v>1.17E-3</v>
      </c>
      <c r="O81" s="224">
        <f>ROUND(E81*N81,2)</f>
        <v>0.01</v>
      </c>
      <c r="P81" s="224">
        <v>7.6000000000000012E-2</v>
      </c>
      <c r="Q81" s="224">
        <f>ROUND(E81*P81,2)</f>
        <v>0.73</v>
      </c>
      <c r="R81" s="224"/>
      <c r="S81" s="224" t="s">
        <v>142</v>
      </c>
      <c r="T81" s="224" t="s">
        <v>143</v>
      </c>
      <c r="U81" s="224">
        <v>0.93900000000000006</v>
      </c>
      <c r="V81" s="224">
        <f>ROUND(E81*U81,2)</f>
        <v>9.06</v>
      </c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144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22"/>
      <c r="B82" s="223"/>
      <c r="C82" s="254" t="s">
        <v>243</v>
      </c>
      <c r="D82" s="226"/>
      <c r="E82" s="227">
        <v>9.65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155</v>
      </c>
      <c r="AH82" s="205">
        <v>0</v>
      </c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35">
        <v>29</v>
      </c>
      <c r="B83" s="236" t="s">
        <v>244</v>
      </c>
      <c r="C83" s="252" t="s">
        <v>245</v>
      </c>
      <c r="D83" s="237" t="s">
        <v>161</v>
      </c>
      <c r="E83" s="238">
        <v>2.7348000000000003</v>
      </c>
      <c r="F83" s="239"/>
      <c r="G83" s="240">
        <f>ROUND(E83*F83,2)</f>
        <v>0</v>
      </c>
      <c r="H83" s="225"/>
      <c r="I83" s="224">
        <f>ROUND(E83*H83,2)</f>
        <v>0</v>
      </c>
      <c r="J83" s="225"/>
      <c r="K83" s="224">
        <f>ROUND(E83*J83,2)</f>
        <v>0</v>
      </c>
      <c r="L83" s="224">
        <v>15</v>
      </c>
      <c r="M83" s="224">
        <f>G83*(1+L83/100)</f>
        <v>0</v>
      </c>
      <c r="N83" s="224">
        <v>5.4000000000000001E-4</v>
      </c>
      <c r="O83" s="224">
        <f>ROUND(E83*N83,2)</f>
        <v>0</v>
      </c>
      <c r="P83" s="224">
        <v>0.18000000000000002</v>
      </c>
      <c r="Q83" s="224">
        <f>ROUND(E83*P83,2)</f>
        <v>0.49</v>
      </c>
      <c r="R83" s="224"/>
      <c r="S83" s="224" t="s">
        <v>142</v>
      </c>
      <c r="T83" s="224" t="s">
        <v>143</v>
      </c>
      <c r="U83" s="224">
        <v>0.30900000000000005</v>
      </c>
      <c r="V83" s="224">
        <f>ROUND(E83*U83,2)</f>
        <v>0.85</v>
      </c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144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22"/>
      <c r="B84" s="223"/>
      <c r="C84" s="254" t="s">
        <v>246</v>
      </c>
      <c r="D84" s="226"/>
      <c r="E84" s="227">
        <v>2.7300000000000004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155</v>
      </c>
      <c r="AH84" s="205">
        <v>0</v>
      </c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35">
        <v>30</v>
      </c>
      <c r="B85" s="236" t="s">
        <v>247</v>
      </c>
      <c r="C85" s="252" t="s">
        <v>248</v>
      </c>
      <c r="D85" s="237" t="s">
        <v>161</v>
      </c>
      <c r="E85" s="238">
        <v>51.900000000000006</v>
      </c>
      <c r="F85" s="239"/>
      <c r="G85" s="240">
        <f>ROUND(E85*F85,2)</f>
        <v>0</v>
      </c>
      <c r="H85" s="225"/>
      <c r="I85" s="224">
        <f>ROUND(E85*H85,2)</f>
        <v>0</v>
      </c>
      <c r="J85" s="225"/>
      <c r="K85" s="224">
        <f>ROUND(E85*J85,2)</f>
        <v>0</v>
      </c>
      <c r="L85" s="224">
        <v>15</v>
      </c>
      <c r="M85" s="224">
        <f>G85*(1+L85/100)</f>
        <v>0</v>
      </c>
      <c r="N85" s="224">
        <v>0</v>
      </c>
      <c r="O85" s="224">
        <f>ROUND(E85*N85,2)</f>
        <v>0</v>
      </c>
      <c r="P85" s="224">
        <v>4.0000000000000001E-3</v>
      </c>
      <c r="Q85" s="224">
        <f>ROUND(E85*P85,2)</f>
        <v>0.21</v>
      </c>
      <c r="R85" s="224"/>
      <c r="S85" s="224" t="s">
        <v>142</v>
      </c>
      <c r="T85" s="224" t="s">
        <v>143</v>
      </c>
      <c r="U85" s="224">
        <v>3.0000000000000002E-2</v>
      </c>
      <c r="V85" s="224">
        <f>ROUND(E85*U85,2)</f>
        <v>1.56</v>
      </c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144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54" t="s">
        <v>249</v>
      </c>
      <c r="D86" s="226"/>
      <c r="E86" s="227">
        <v>51.900000000000006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155</v>
      </c>
      <c r="AH86" s="205">
        <v>5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35">
        <v>31</v>
      </c>
      <c r="B87" s="236" t="s">
        <v>250</v>
      </c>
      <c r="C87" s="252" t="s">
        <v>251</v>
      </c>
      <c r="D87" s="237" t="s">
        <v>161</v>
      </c>
      <c r="E87" s="238">
        <v>115.16419</v>
      </c>
      <c r="F87" s="239"/>
      <c r="G87" s="240">
        <f>ROUND(E87*F87,2)</f>
        <v>0</v>
      </c>
      <c r="H87" s="225"/>
      <c r="I87" s="224">
        <f>ROUND(E87*H87,2)</f>
        <v>0</v>
      </c>
      <c r="J87" s="225"/>
      <c r="K87" s="224">
        <f>ROUND(E87*J87,2)</f>
        <v>0</v>
      </c>
      <c r="L87" s="224">
        <v>15</v>
      </c>
      <c r="M87" s="224">
        <f>G87*(1+L87/100)</f>
        <v>0</v>
      </c>
      <c r="N87" s="224">
        <v>0</v>
      </c>
      <c r="O87" s="224">
        <f>ROUND(E87*N87,2)</f>
        <v>0</v>
      </c>
      <c r="P87" s="224">
        <v>4.0000000000000001E-3</v>
      </c>
      <c r="Q87" s="224">
        <f>ROUND(E87*P87,2)</f>
        <v>0.46</v>
      </c>
      <c r="R87" s="224"/>
      <c r="S87" s="224" t="s">
        <v>142</v>
      </c>
      <c r="T87" s="224" t="s">
        <v>143</v>
      </c>
      <c r="U87" s="224">
        <v>3.0000000000000002E-2</v>
      </c>
      <c r="V87" s="224">
        <f>ROUND(E87*U87,2)</f>
        <v>3.45</v>
      </c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144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22"/>
      <c r="B88" s="223"/>
      <c r="C88" s="254" t="s">
        <v>252</v>
      </c>
      <c r="D88" s="226"/>
      <c r="E88" s="227">
        <v>115.16000000000001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155</v>
      </c>
      <c r="AH88" s="205">
        <v>5</v>
      </c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35">
        <v>32</v>
      </c>
      <c r="B89" s="236" t="s">
        <v>253</v>
      </c>
      <c r="C89" s="252" t="s">
        <v>254</v>
      </c>
      <c r="D89" s="237" t="s">
        <v>161</v>
      </c>
      <c r="E89" s="238">
        <v>2.5063000000000004</v>
      </c>
      <c r="F89" s="239"/>
      <c r="G89" s="240">
        <f>ROUND(E89*F89,2)</f>
        <v>0</v>
      </c>
      <c r="H89" s="225"/>
      <c r="I89" s="224">
        <f>ROUND(E89*H89,2)</f>
        <v>0</v>
      </c>
      <c r="J89" s="225"/>
      <c r="K89" s="224">
        <f>ROUND(E89*J89,2)</f>
        <v>0</v>
      </c>
      <c r="L89" s="224">
        <v>15</v>
      </c>
      <c r="M89" s="224">
        <f>G89*(1+L89/100)</f>
        <v>0</v>
      </c>
      <c r="N89" s="224">
        <v>0</v>
      </c>
      <c r="O89" s="224">
        <f>ROUND(E89*N89,2)</f>
        <v>0</v>
      </c>
      <c r="P89" s="224">
        <v>4.6000000000000006E-2</v>
      </c>
      <c r="Q89" s="224">
        <f>ROUND(E89*P89,2)</f>
        <v>0.12</v>
      </c>
      <c r="R89" s="224"/>
      <c r="S89" s="224" t="s">
        <v>142</v>
      </c>
      <c r="T89" s="224" t="s">
        <v>143</v>
      </c>
      <c r="U89" s="224">
        <v>0.26</v>
      </c>
      <c r="V89" s="224">
        <f>ROUND(E89*U89,2)</f>
        <v>0.65</v>
      </c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228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22"/>
      <c r="B90" s="223"/>
      <c r="C90" s="254" t="s">
        <v>255</v>
      </c>
      <c r="D90" s="226"/>
      <c r="E90" s="227">
        <v>2.5100000000000002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155</v>
      </c>
      <c r="AH90" s="205">
        <v>5</v>
      </c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35">
        <v>33</v>
      </c>
      <c r="B91" s="236" t="s">
        <v>256</v>
      </c>
      <c r="C91" s="252" t="s">
        <v>257</v>
      </c>
      <c r="D91" s="237" t="s">
        <v>161</v>
      </c>
      <c r="E91" s="238">
        <v>2.5063000000000004</v>
      </c>
      <c r="F91" s="239"/>
      <c r="G91" s="240">
        <f>ROUND(E91*F91,2)</f>
        <v>0</v>
      </c>
      <c r="H91" s="225"/>
      <c r="I91" s="224">
        <f>ROUND(E91*H91,2)</f>
        <v>0</v>
      </c>
      <c r="J91" s="225"/>
      <c r="K91" s="224">
        <f>ROUND(E91*J91,2)</f>
        <v>0</v>
      </c>
      <c r="L91" s="224">
        <v>15</v>
      </c>
      <c r="M91" s="224">
        <f>G91*(1+L91/100)</f>
        <v>0</v>
      </c>
      <c r="N91" s="224">
        <v>0</v>
      </c>
      <c r="O91" s="224">
        <f>ROUND(E91*N91,2)</f>
        <v>0</v>
      </c>
      <c r="P91" s="224">
        <v>1.4E-2</v>
      </c>
      <c r="Q91" s="224">
        <f>ROUND(E91*P91,2)</f>
        <v>0.04</v>
      </c>
      <c r="R91" s="224"/>
      <c r="S91" s="224" t="s">
        <v>142</v>
      </c>
      <c r="T91" s="224" t="s">
        <v>143</v>
      </c>
      <c r="U91" s="224">
        <v>0.22</v>
      </c>
      <c r="V91" s="224">
        <f>ROUND(E91*U91,2)</f>
        <v>0.55000000000000004</v>
      </c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144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22"/>
      <c r="B92" s="223"/>
      <c r="C92" s="254" t="s">
        <v>258</v>
      </c>
      <c r="D92" s="226"/>
      <c r="E92" s="227">
        <v>2.5100000000000002</v>
      </c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155</v>
      </c>
      <c r="AH92" s="205">
        <v>5</v>
      </c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35">
        <v>34</v>
      </c>
      <c r="B93" s="236" t="s">
        <v>259</v>
      </c>
      <c r="C93" s="252" t="s">
        <v>260</v>
      </c>
      <c r="D93" s="237" t="s">
        <v>161</v>
      </c>
      <c r="E93" s="238">
        <v>2.5708500000000001</v>
      </c>
      <c r="F93" s="239"/>
      <c r="G93" s="240">
        <f>ROUND(E93*F93,2)</f>
        <v>0</v>
      </c>
      <c r="H93" s="225"/>
      <c r="I93" s="224">
        <f>ROUND(E93*H93,2)</f>
        <v>0</v>
      </c>
      <c r="J93" s="225"/>
      <c r="K93" s="224">
        <f>ROUND(E93*J93,2)</f>
        <v>0</v>
      </c>
      <c r="L93" s="224">
        <v>15</v>
      </c>
      <c r="M93" s="224">
        <f>G93*(1+L93/100)</f>
        <v>0</v>
      </c>
      <c r="N93" s="224">
        <v>0</v>
      </c>
      <c r="O93" s="224">
        <f>ROUND(E93*N93,2)</f>
        <v>0</v>
      </c>
      <c r="P93" s="224">
        <v>0</v>
      </c>
      <c r="Q93" s="224">
        <f>ROUND(E93*P93,2)</f>
        <v>0</v>
      </c>
      <c r="R93" s="224"/>
      <c r="S93" s="224" t="s">
        <v>142</v>
      </c>
      <c r="T93" s="224" t="s">
        <v>143</v>
      </c>
      <c r="U93" s="224">
        <v>1.9200000000000002</v>
      </c>
      <c r="V93" s="224">
        <f>ROUND(E93*U93,2)</f>
        <v>4.9400000000000004</v>
      </c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228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22"/>
      <c r="B94" s="223"/>
      <c r="C94" s="254" t="s">
        <v>261</v>
      </c>
      <c r="D94" s="226"/>
      <c r="E94" s="227">
        <v>2.5708500000000001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155</v>
      </c>
      <c r="AH94" s="205">
        <v>0</v>
      </c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41">
        <v>35</v>
      </c>
      <c r="B95" s="242" t="s">
        <v>262</v>
      </c>
      <c r="C95" s="251" t="s">
        <v>263</v>
      </c>
      <c r="D95" s="243" t="s">
        <v>141</v>
      </c>
      <c r="E95" s="244">
        <v>1</v>
      </c>
      <c r="F95" s="245"/>
      <c r="G95" s="246">
        <f>ROUND(E95*F95,2)</f>
        <v>0</v>
      </c>
      <c r="H95" s="225"/>
      <c r="I95" s="224">
        <f>ROUND(E95*H95,2)</f>
        <v>0</v>
      </c>
      <c r="J95" s="225"/>
      <c r="K95" s="224">
        <f>ROUND(E95*J95,2)</f>
        <v>0</v>
      </c>
      <c r="L95" s="224">
        <v>15</v>
      </c>
      <c r="M95" s="224">
        <f>G95*(1+L95/100)</f>
        <v>0</v>
      </c>
      <c r="N95" s="224">
        <v>0</v>
      </c>
      <c r="O95" s="224">
        <f>ROUND(E95*N95,2)</f>
        <v>0</v>
      </c>
      <c r="P95" s="224">
        <v>1.9330000000000003E-2</v>
      </c>
      <c r="Q95" s="224">
        <f>ROUND(E95*P95,2)</f>
        <v>0.02</v>
      </c>
      <c r="R95" s="224"/>
      <c r="S95" s="224" t="s">
        <v>142</v>
      </c>
      <c r="T95" s="224" t="s">
        <v>143</v>
      </c>
      <c r="U95" s="224">
        <v>300.86600000000004</v>
      </c>
      <c r="V95" s="224">
        <f>ROUND(E95*U95,2)</f>
        <v>300.87</v>
      </c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144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41">
        <v>36</v>
      </c>
      <c r="B96" s="242" t="s">
        <v>264</v>
      </c>
      <c r="C96" s="251" t="s">
        <v>265</v>
      </c>
      <c r="D96" s="243" t="s">
        <v>141</v>
      </c>
      <c r="E96" s="244">
        <v>1</v>
      </c>
      <c r="F96" s="245"/>
      <c r="G96" s="246">
        <f>ROUND(E96*F96,2)</f>
        <v>0</v>
      </c>
      <c r="H96" s="225"/>
      <c r="I96" s="224">
        <f>ROUND(E96*H96,2)</f>
        <v>0</v>
      </c>
      <c r="J96" s="225"/>
      <c r="K96" s="224">
        <f>ROUND(E96*J96,2)</f>
        <v>0</v>
      </c>
      <c r="L96" s="224">
        <v>15</v>
      </c>
      <c r="M96" s="224">
        <f>G96*(1+L96/100)</f>
        <v>0</v>
      </c>
      <c r="N96" s="224">
        <v>0</v>
      </c>
      <c r="O96" s="224">
        <f>ROUND(E96*N96,2)</f>
        <v>0</v>
      </c>
      <c r="P96" s="224">
        <v>3.1870000000000002E-2</v>
      </c>
      <c r="Q96" s="224">
        <f>ROUND(E96*P96,2)</f>
        <v>0.03</v>
      </c>
      <c r="R96" s="224"/>
      <c r="S96" s="224" t="s">
        <v>142</v>
      </c>
      <c r="T96" s="224" t="s">
        <v>143</v>
      </c>
      <c r="U96" s="224">
        <v>266.68800000000005</v>
      </c>
      <c r="V96" s="224">
        <f>ROUND(E96*U96,2)</f>
        <v>266.69</v>
      </c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144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41">
        <v>37</v>
      </c>
      <c r="B97" s="242" t="s">
        <v>266</v>
      </c>
      <c r="C97" s="251" t="s">
        <v>267</v>
      </c>
      <c r="D97" s="243" t="s">
        <v>141</v>
      </c>
      <c r="E97" s="244">
        <v>1</v>
      </c>
      <c r="F97" s="245"/>
      <c r="G97" s="246">
        <f>ROUND(E97*F97,2)</f>
        <v>0</v>
      </c>
      <c r="H97" s="225"/>
      <c r="I97" s="224">
        <f>ROUND(E97*H97,2)</f>
        <v>0</v>
      </c>
      <c r="J97" s="225"/>
      <c r="K97" s="224">
        <f>ROUND(E97*J97,2)</f>
        <v>0</v>
      </c>
      <c r="L97" s="224">
        <v>15</v>
      </c>
      <c r="M97" s="224">
        <f>G97*(1+L97/100)</f>
        <v>0</v>
      </c>
      <c r="N97" s="224">
        <v>9.5000000000000011E-4</v>
      </c>
      <c r="O97" s="224">
        <f>ROUND(E97*N97,2)</f>
        <v>0</v>
      </c>
      <c r="P97" s="224">
        <v>0.38046000000000002</v>
      </c>
      <c r="Q97" s="224">
        <f>ROUND(E97*P97,2)</f>
        <v>0.38</v>
      </c>
      <c r="R97" s="224"/>
      <c r="S97" s="224" t="s">
        <v>142</v>
      </c>
      <c r="T97" s="224" t="s">
        <v>143</v>
      </c>
      <c r="U97" s="224">
        <v>269.4144</v>
      </c>
      <c r="V97" s="224">
        <f>ROUND(E97*U97,2)</f>
        <v>269.41000000000003</v>
      </c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144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41">
        <v>38</v>
      </c>
      <c r="B98" s="242" t="s">
        <v>268</v>
      </c>
      <c r="C98" s="251" t="s">
        <v>269</v>
      </c>
      <c r="D98" s="243" t="s">
        <v>147</v>
      </c>
      <c r="E98" s="244">
        <v>1</v>
      </c>
      <c r="F98" s="245"/>
      <c r="G98" s="246">
        <f>ROUND(E98*F98,2)</f>
        <v>0</v>
      </c>
      <c r="H98" s="225"/>
      <c r="I98" s="224">
        <f>ROUND(E98*H98,2)</f>
        <v>0</v>
      </c>
      <c r="J98" s="225"/>
      <c r="K98" s="224">
        <f>ROUND(E98*J98,2)</f>
        <v>0</v>
      </c>
      <c r="L98" s="224">
        <v>15</v>
      </c>
      <c r="M98" s="224">
        <f>G98*(1+L98/100)</f>
        <v>0</v>
      </c>
      <c r="N98" s="224">
        <v>0</v>
      </c>
      <c r="O98" s="224">
        <f>ROUND(E98*N98,2)</f>
        <v>0</v>
      </c>
      <c r="P98" s="224">
        <v>6.7000000000000004E-2</v>
      </c>
      <c r="Q98" s="224">
        <f>ROUND(E98*P98,2)</f>
        <v>7.0000000000000007E-2</v>
      </c>
      <c r="R98" s="224"/>
      <c r="S98" s="224" t="s">
        <v>142</v>
      </c>
      <c r="T98" s="224" t="s">
        <v>143</v>
      </c>
      <c r="U98" s="224">
        <v>0.31000000000000005</v>
      </c>
      <c r="V98" s="224">
        <f>ROUND(E98*U98,2)</f>
        <v>0.31</v>
      </c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144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41">
        <v>39</v>
      </c>
      <c r="B99" s="242" t="s">
        <v>270</v>
      </c>
      <c r="C99" s="251" t="s">
        <v>271</v>
      </c>
      <c r="D99" s="243" t="s">
        <v>147</v>
      </c>
      <c r="E99" s="244">
        <v>1</v>
      </c>
      <c r="F99" s="245"/>
      <c r="G99" s="246">
        <f>ROUND(E99*F99,2)</f>
        <v>0</v>
      </c>
      <c r="H99" s="225"/>
      <c r="I99" s="224">
        <f>ROUND(E99*H99,2)</f>
        <v>0</v>
      </c>
      <c r="J99" s="225"/>
      <c r="K99" s="224">
        <f>ROUND(E99*J99,2)</f>
        <v>0</v>
      </c>
      <c r="L99" s="224">
        <v>15</v>
      </c>
      <c r="M99" s="224">
        <f>G99*(1+L99/100)</f>
        <v>0</v>
      </c>
      <c r="N99" s="224">
        <v>0</v>
      </c>
      <c r="O99" s="224">
        <f>ROUND(E99*N99,2)</f>
        <v>0</v>
      </c>
      <c r="P99" s="224">
        <v>1.5600000000000002E-3</v>
      </c>
      <c r="Q99" s="224">
        <f>ROUND(E99*P99,2)</f>
        <v>0</v>
      </c>
      <c r="R99" s="224"/>
      <c r="S99" s="224" t="s">
        <v>142</v>
      </c>
      <c r="T99" s="224" t="s">
        <v>143</v>
      </c>
      <c r="U99" s="224">
        <v>0.21700000000000003</v>
      </c>
      <c r="V99" s="224">
        <f>ROUND(E99*U99,2)</f>
        <v>0.22</v>
      </c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144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">
      <c r="A100" s="241">
        <v>40</v>
      </c>
      <c r="B100" s="242" t="s">
        <v>272</v>
      </c>
      <c r="C100" s="251" t="s">
        <v>273</v>
      </c>
      <c r="D100" s="243" t="s">
        <v>141</v>
      </c>
      <c r="E100" s="244">
        <v>7</v>
      </c>
      <c r="F100" s="245"/>
      <c r="G100" s="246">
        <f>ROUND(E100*F100,2)</f>
        <v>0</v>
      </c>
      <c r="H100" s="225"/>
      <c r="I100" s="224">
        <f>ROUND(E100*H100,2)</f>
        <v>0</v>
      </c>
      <c r="J100" s="225"/>
      <c r="K100" s="224">
        <f>ROUND(E100*J100,2)</f>
        <v>0</v>
      </c>
      <c r="L100" s="224">
        <v>15</v>
      </c>
      <c r="M100" s="224">
        <f>G100*(1+L100/100)</f>
        <v>0</v>
      </c>
      <c r="N100" s="224">
        <v>0</v>
      </c>
      <c r="O100" s="224">
        <f>ROUND(E100*N100,2)</f>
        <v>0</v>
      </c>
      <c r="P100" s="224">
        <v>1.8000000000000002E-3</v>
      </c>
      <c r="Q100" s="224">
        <f>ROUND(E100*P100,2)</f>
        <v>0.01</v>
      </c>
      <c r="R100" s="224"/>
      <c r="S100" s="224" t="s">
        <v>142</v>
      </c>
      <c r="T100" s="224" t="s">
        <v>143</v>
      </c>
      <c r="U100" s="224">
        <v>0.11</v>
      </c>
      <c r="V100" s="224">
        <f>ROUND(E100*U100,2)</f>
        <v>0.77</v>
      </c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144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41">
        <v>41</v>
      </c>
      <c r="B101" s="242" t="s">
        <v>274</v>
      </c>
      <c r="C101" s="251" t="s">
        <v>275</v>
      </c>
      <c r="D101" s="243" t="s">
        <v>141</v>
      </c>
      <c r="E101" s="244">
        <v>1</v>
      </c>
      <c r="F101" s="245"/>
      <c r="G101" s="246">
        <f>ROUND(E101*F101,2)</f>
        <v>0</v>
      </c>
      <c r="H101" s="225"/>
      <c r="I101" s="224">
        <f>ROUND(E101*H101,2)</f>
        <v>0</v>
      </c>
      <c r="J101" s="225"/>
      <c r="K101" s="224">
        <f>ROUND(E101*J101,2)</f>
        <v>0</v>
      </c>
      <c r="L101" s="224">
        <v>15</v>
      </c>
      <c r="M101" s="224">
        <f>G101*(1+L101/100)</f>
        <v>0</v>
      </c>
      <c r="N101" s="224">
        <v>0</v>
      </c>
      <c r="O101" s="224">
        <f>ROUND(E101*N101,2)</f>
        <v>0</v>
      </c>
      <c r="P101" s="224">
        <v>0.17400000000000002</v>
      </c>
      <c r="Q101" s="224">
        <f>ROUND(E101*P101,2)</f>
        <v>0.17</v>
      </c>
      <c r="R101" s="224"/>
      <c r="S101" s="224" t="s">
        <v>142</v>
      </c>
      <c r="T101" s="224" t="s">
        <v>143</v>
      </c>
      <c r="U101" s="224">
        <v>0.95000000000000007</v>
      </c>
      <c r="V101" s="224">
        <f>ROUND(E101*U101,2)</f>
        <v>0.95</v>
      </c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144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">
      <c r="A102" s="235">
        <v>42</v>
      </c>
      <c r="B102" s="236" t="s">
        <v>276</v>
      </c>
      <c r="C102" s="252" t="s">
        <v>277</v>
      </c>
      <c r="D102" s="237" t="s">
        <v>161</v>
      </c>
      <c r="E102" s="238">
        <v>4.0122800000000005</v>
      </c>
      <c r="F102" s="239"/>
      <c r="G102" s="240">
        <f>ROUND(E102*F102,2)</f>
        <v>0</v>
      </c>
      <c r="H102" s="225"/>
      <c r="I102" s="224">
        <f>ROUND(E102*H102,2)</f>
        <v>0</v>
      </c>
      <c r="J102" s="225"/>
      <c r="K102" s="224">
        <f>ROUND(E102*J102,2)</f>
        <v>0</v>
      </c>
      <c r="L102" s="224">
        <v>15</v>
      </c>
      <c r="M102" s="224">
        <f>G102*(1+L102/100)</f>
        <v>0</v>
      </c>
      <c r="N102" s="224">
        <v>0</v>
      </c>
      <c r="O102" s="224">
        <f>ROUND(E102*N102,2)</f>
        <v>0</v>
      </c>
      <c r="P102" s="224">
        <v>2.5000000000000001E-2</v>
      </c>
      <c r="Q102" s="224">
        <f>ROUND(E102*P102,2)</f>
        <v>0.1</v>
      </c>
      <c r="R102" s="224"/>
      <c r="S102" s="224" t="s">
        <v>142</v>
      </c>
      <c r="T102" s="224" t="s">
        <v>143</v>
      </c>
      <c r="U102" s="224">
        <v>0.2</v>
      </c>
      <c r="V102" s="224">
        <f>ROUND(E102*U102,2)</f>
        <v>0.8</v>
      </c>
      <c r="W102" s="22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144</v>
      </c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">
      <c r="A103" s="222"/>
      <c r="B103" s="223"/>
      <c r="C103" s="254" t="s">
        <v>278</v>
      </c>
      <c r="D103" s="226"/>
      <c r="E103" s="227">
        <v>4.0122800000000005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155</v>
      </c>
      <c r="AH103" s="205">
        <v>0</v>
      </c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35">
        <v>43</v>
      </c>
      <c r="B104" s="236" t="s">
        <v>279</v>
      </c>
      <c r="C104" s="252" t="s">
        <v>280</v>
      </c>
      <c r="D104" s="237" t="s">
        <v>161</v>
      </c>
      <c r="E104" s="238">
        <v>52.2</v>
      </c>
      <c r="F104" s="239"/>
      <c r="G104" s="240">
        <f>ROUND(E104*F104,2)</f>
        <v>0</v>
      </c>
      <c r="H104" s="225"/>
      <c r="I104" s="224">
        <f>ROUND(E104*H104,2)</f>
        <v>0</v>
      </c>
      <c r="J104" s="225"/>
      <c r="K104" s="224">
        <f>ROUND(E104*J104,2)</f>
        <v>0</v>
      </c>
      <c r="L104" s="224">
        <v>15</v>
      </c>
      <c r="M104" s="224">
        <f>G104*(1+L104/100)</f>
        <v>0</v>
      </c>
      <c r="N104" s="224">
        <v>0</v>
      </c>
      <c r="O104" s="224">
        <f>ROUND(E104*N104,2)</f>
        <v>0</v>
      </c>
      <c r="P104" s="224">
        <v>1E-3</v>
      </c>
      <c r="Q104" s="224">
        <f>ROUND(E104*P104,2)</f>
        <v>0.05</v>
      </c>
      <c r="R104" s="224"/>
      <c r="S104" s="224" t="s">
        <v>142</v>
      </c>
      <c r="T104" s="224" t="s">
        <v>143</v>
      </c>
      <c r="U104" s="224">
        <v>0.255</v>
      </c>
      <c r="V104" s="224">
        <f>ROUND(E104*U104,2)</f>
        <v>13.31</v>
      </c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144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22"/>
      <c r="B105" s="223"/>
      <c r="C105" s="254" t="s">
        <v>281</v>
      </c>
      <c r="D105" s="226"/>
      <c r="E105" s="227">
        <v>52.2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155</v>
      </c>
      <c r="AH105" s="205">
        <v>0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ht="22.5" outlineLevel="1" x14ac:dyDescent="0.2">
      <c r="A106" s="241">
        <v>44</v>
      </c>
      <c r="B106" s="242" t="s">
        <v>282</v>
      </c>
      <c r="C106" s="251" t="s">
        <v>283</v>
      </c>
      <c r="D106" s="243" t="s">
        <v>147</v>
      </c>
      <c r="E106" s="244">
        <v>1</v>
      </c>
      <c r="F106" s="245"/>
      <c r="G106" s="246">
        <f>ROUND(E106*F106,2)</f>
        <v>0</v>
      </c>
      <c r="H106" s="225"/>
      <c r="I106" s="224">
        <f>ROUND(E106*H106,2)</f>
        <v>0</v>
      </c>
      <c r="J106" s="225"/>
      <c r="K106" s="224">
        <f>ROUND(E106*J106,2)</f>
        <v>0</v>
      </c>
      <c r="L106" s="224">
        <v>15</v>
      </c>
      <c r="M106" s="224">
        <f>G106*(1+L106/100)</f>
        <v>0</v>
      </c>
      <c r="N106" s="224">
        <v>0</v>
      </c>
      <c r="O106" s="224">
        <f>ROUND(E106*N106,2)</f>
        <v>0</v>
      </c>
      <c r="P106" s="224">
        <v>0</v>
      </c>
      <c r="Q106" s="224">
        <f>ROUND(E106*P106,2)</f>
        <v>0</v>
      </c>
      <c r="R106" s="224"/>
      <c r="S106" s="224" t="s">
        <v>142</v>
      </c>
      <c r="T106" s="224" t="s">
        <v>143</v>
      </c>
      <c r="U106" s="224">
        <v>0</v>
      </c>
      <c r="V106" s="224">
        <f>ROUND(E106*U106,2)</f>
        <v>0</v>
      </c>
      <c r="W106" s="22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228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ht="22.5" outlineLevel="1" x14ac:dyDescent="0.2">
      <c r="A107" s="241">
        <v>45</v>
      </c>
      <c r="B107" s="242" t="s">
        <v>284</v>
      </c>
      <c r="C107" s="251" t="s">
        <v>285</v>
      </c>
      <c r="D107" s="243" t="s">
        <v>147</v>
      </c>
      <c r="E107" s="244">
        <v>1</v>
      </c>
      <c r="F107" s="245"/>
      <c r="G107" s="246">
        <f>ROUND(E107*F107,2)</f>
        <v>0</v>
      </c>
      <c r="H107" s="225"/>
      <c r="I107" s="224">
        <f>ROUND(E107*H107,2)</f>
        <v>0</v>
      </c>
      <c r="J107" s="225"/>
      <c r="K107" s="224">
        <f>ROUND(E107*J107,2)</f>
        <v>0</v>
      </c>
      <c r="L107" s="224">
        <v>15</v>
      </c>
      <c r="M107" s="224">
        <f>G107*(1+L107/100)</f>
        <v>0</v>
      </c>
      <c r="N107" s="224">
        <v>0</v>
      </c>
      <c r="O107" s="224">
        <f>ROUND(E107*N107,2)</f>
        <v>0</v>
      </c>
      <c r="P107" s="224">
        <v>0</v>
      </c>
      <c r="Q107" s="224">
        <f>ROUND(E107*P107,2)</f>
        <v>0</v>
      </c>
      <c r="R107" s="224"/>
      <c r="S107" s="224" t="s">
        <v>142</v>
      </c>
      <c r="T107" s="224" t="s">
        <v>143</v>
      </c>
      <c r="U107" s="224">
        <v>0</v>
      </c>
      <c r="V107" s="224">
        <f>ROUND(E107*U107,2)</f>
        <v>0</v>
      </c>
      <c r="W107" s="22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144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">
      <c r="A108" s="235">
        <v>46</v>
      </c>
      <c r="B108" s="236" t="s">
        <v>286</v>
      </c>
      <c r="C108" s="252" t="s">
        <v>287</v>
      </c>
      <c r="D108" s="237" t="s">
        <v>147</v>
      </c>
      <c r="E108" s="238">
        <v>1</v>
      </c>
      <c r="F108" s="239"/>
      <c r="G108" s="240">
        <f>ROUND(E108*F108,2)</f>
        <v>0</v>
      </c>
      <c r="H108" s="225"/>
      <c r="I108" s="224">
        <f>ROUND(E108*H108,2)</f>
        <v>0</v>
      </c>
      <c r="J108" s="225"/>
      <c r="K108" s="224">
        <f>ROUND(E108*J108,2)</f>
        <v>0</v>
      </c>
      <c r="L108" s="224">
        <v>15</v>
      </c>
      <c r="M108" s="224">
        <f>G108*(1+L108/100)</f>
        <v>0</v>
      </c>
      <c r="N108" s="224">
        <v>0</v>
      </c>
      <c r="O108" s="224">
        <f>ROUND(E108*N108,2)</f>
        <v>0</v>
      </c>
      <c r="P108" s="224">
        <v>0</v>
      </c>
      <c r="Q108" s="224">
        <f>ROUND(E108*P108,2)</f>
        <v>0</v>
      </c>
      <c r="R108" s="224"/>
      <c r="S108" s="224" t="s">
        <v>142</v>
      </c>
      <c r="T108" s="224" t="s">
        <v>143</v>
      </c>
      <c r="U108" s="224">
        <v>0</v>
      </c>
      <c r="V108" s="224">
        <f>ROUND(E108*U108,2)</f>
        <v>0</v>
      </c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144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22"/>
      <c r="B109" s="223"/>
      <c r="C109" s="253" t="s">
        <v>288</v>
      </c>
      <c r="D109" s="248"/>
      <c r="E109" s="248"/>
      <c r="F109" s="248"/>
      <c r="G109" s="248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150</v>
      </c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x14ac:dyDescent="0.2">
      <c r="A110" s="229" t="s">
        <v>137</v>
      </c>
      <c r="B110" s="230" t="s">
        <v>80</v>
      </c>
      <c r="C110" s="250" t="s">
        <v>81</v>
      </c>
      <c r="D110" s="231"/>
      <c r="E110" s="232"/>
      <c r="F110" s="233"/>
      <c r="G110" s="234">
        <f>SUMIF(AG111:AG111,"&lt;&gt;NOR",G111:G111)</f>
        <v>0</v>
      </c>
      <c r="H110" s="228"/>
      <c r="I110" s="228">
        <f>SUM(I111:I111)</f>
        <v>0</v>
      </c>
      <c r="J110" s="228"/>
      <c r="K110" s="228">
        <f>SUM(K111:K111)</f>
        <v>0</v>
      </c>
      <c r="L110" s="228"/>
      <c r="M110" s="228">
        <f>SUM(M111:M111)</f>
        <v>0</v>
      </c>
      <c r="N110" s="228"/>
      <c r="O110" s="228">
        <f>SUM(O111:O111)</f>
        <v>0</v>
      </c>
      <c r="P110" s="228"/>
      <c r="Q110" s="228">
        <f>SUM(Q111:Q111)</f>
        <v>0</v>
      </c>
      <c r="R110" s="228"/>
      <c r="S110" s="228"/>
      <c r="T110" s="228"/>
      <c r="U110" s="228"/>
      <c r="V110" s="228">
        <f>SUM(V111:V111)</f>
        <v>7.82</v>
      </c>
      <c r="W110" s="228"/>
      <c r="AG110" t="s">
        <v>138</v>
      </c>
    </row>
    <row r="111" spans="1:60" ht="22.5" outlineLevel="1" x14ac:dyDescent="0.2">
      <c r="A111" s="241">
        <v>47</v>
      </c>
      <c r="B111" s="242" t="s">
        <v>289</v>
      </c>
      <c r="C111" s="251" t="s">
        <v>290</v>
      </c>
      <c r="D111" s="243" t="s">
        <v>291</v>
      </c>
      <c r="E111" s="244">
        <v>3.7247600000000003</v>
      </c>
      <c r="F111" s="245"/>
      <c r="G111" s="246">
        <f>ROUND(E111*F111,2)</f>
        <v>0</v>
      </c>
      <c r="H111" s="225"/>
      <c r="I111" s="224">
        <f>ROUND(E111*H111,2)</f>
        <v>0</v>
      </c>
      <c r="J111" s="225"/>
      <c r="K111" s="224">
        <f>ROUND(E111*J111,2)</f>
        <v>0</v>
      </c>
      <c r="L111" s="224">
        <v>15</v>
      </c>
      <c r="M111" s="224">
        <f>G111*(1+L111/100)</f>
        <v>0</v>
      </c>
      <c r="N111" s="224">
        <v>0</v>
      </c>
      <c r="O111" s="224">
        <f>ROUND(E111*N111,2)</f>
        <v>0</v>
      </c>
      <c r="P111" s="224">
        <v>0</v>
      </c>
      <c r="Q111" s="224">
        <f>ROUND(E111*P111,2)</f>
        <v>0</v>
      </c>
      <c r="R111" s="224"/>
      <c r="S111" s="224" t="s">
        <v>142</v>
      </c>
      <c r="T111" s="224" t="s">
        <v>143</v>
      </c>
      <c r="U111" s="224">
        <v>2.1</v>
      </c>
      <c r="V111" s="224">
        <f>ROUND(E111*U111,2)</f>
        <v>7.82</v>
      </c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228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x14ac:dyDescent="0.2">
      <c r="A112" s="229" t="s">
        <v>137</v>
      </c>
      <c r="B112" s="230" t="s">
        <v>82</v>
      </c>
      <c r="C112" s="250" t="s">
        <v>83</v>
      </c>
      <c r="D112" s="231"/>
      <c r="E112" s="232"/>
      <c r="F112" s="233"/>
      <c r="G112" s="234">
        <f>SUMIF(AG113:AG114,"&lt;&gt;NOR",G113:G114)</f>
        <v>0</v>
      </c>
      <c r="H112" s="228"/>
      <c r="I112" s="228">
        <f>SUM(I113:I114)</f>
        <v>0</v>
      </c>
      <c r="J112" s="228"/>
      <c r="K112" s="228">
        <f>SUM(K113:K114)</f>
        <v>0</v>
      </c>
      <c r="L112" s="228"/>
      <c r="M112" s="228">
        <f>SUM(M113:M114)</f>
        <v>0</v>
      </c>
      <c r="N112" s="228"/>
      <c r="O112" s="228">
        <f>SUM(O113:O114)</f>
        <v>0</v>
      </c>
      <c r="P112" s="228"/>
      <c r="Q112" s="228">
        <f>SUM(Q113:Q114)</f>
        <v>0</v>
      </c>
      <c r="R112" s="228"/>
      <c r="S112" s="228"/>
      <c r="T112" s="228"/>
      <c r="U112" s="228"/>
      <c r="V112" s="228">
        <f>SUM(V113:V114)</f>
        <v>3.4</v>
      </c>
      <c r="W112" s="228"/>
      <c r="AG112" t="s">
        <v>138</v>
      </c>
    </row>
    <row r="113" spans="1:60" ht="22.5" outlineLevel="1" x14ac:dyDescent="0.2">
      <c r="A113" s="235">
        <v>48</v>
      </c>
      <c r="B113" s="236" t="s">
        <v>292</v>
      </c>
      <c r="C113" s="252" t="s">
        <v>293</v>
      </c>
      <c r="D113" s="237" t="s">
        <v>161</v>
      </c>
      <c r="E113" s="238">
        <v>7.8009000000000004</v>
      </c>
      <c r="F113" s="239"/>
      <c r="G113" s="240">
        <f>ROUND(E113*F113,2)</f>
        <v>0</v>
      </c>
      <c r="H113" s="225"/>
      <c r="I113" s="224">
        <f>ROUND(E113*H113,2)</f>
        <v>0</v>
      </c>
      <c r="J113" s="225"/>
      <c r="K113" s="224">
        <f>ROUND(E113*J113,2)</f>
        <v>0</v>
      </c>
      <c r="L113" s="224">
        <v>15</v>
      </c>
      <c r="M113" s="224">
        <f>G113*(1+L113/100)</f>
        <v>0</v>
      </c>
      <c r="N113" s="224">
        <v>0</v>
      </c>
      <c r="O113" s="224">
        <f>ROUND(E113*N113,2)</f>
        <v>0</v>
      </c>
      <c r="P113" s="224">
        <v>0</v>
      </c>
      <c r="Q113" s="224">
        <f>ROUND(E113*P113,2)</f>
        <v>0</v>
      </c>
      <c r="R113" s="224"/>
      <c r="S113" s="224" t="s">
        <v>142</v>
      </c>
      <c r="T113" s="224" t="s">
        <v>143</v>
      </c>
      <c r="U113" s="224">
        <v>0.43609000000000003</v>
      </c>
      <c r="V113" s="224">
        <f>ROUND(E113*U113,2)</f>
        <v>3.4</v>
      </c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294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">
      <c r="A114" s="222"/>
      <c r="B114" s="223"/>
      <c r="C114" s="254" t="s">
        <v>295</v>
      </c>
      <c r="D114" s="226"/>
      <c r="E114" s="227">
        <v>7.8000000000000007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155</v>
      </c>
      <c r="AH114" s="205">
        <v>0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x14ac:dyDescent="0.2">
      <c r="A115" s="229" t="s">
        <v>137</v>
      </c>
      <c r="B115" s="230" t="s">
        <v>88</v>
      </c>
      <c r="C115" s="250" t="s">
        <v>89</v>
      </c>
      <c r="D115" s="231"/>
      <c r="E115" s="232"/>
      <c r="F115" s="233"/>
      <c r="G115" s="234">
        <f>SUMIF(AG116:AG116,"&lt;&gt;NOR",G116:G116)</f>
        <v>0</v>
      </c>
      <c r="H115" s="228"/>
      <c r="I115" s="228">
        <f>SUM(I116:I116)</f>
        <v>0</v>
      </c>
      <c r="J115" s="228"/>
      <c r="K115" s="228">
        <f>SUM(K116:K116)</f>
        <v>0</v>
      </c>
      <c r="L115" s="228"/>
      <c r="M115" s="228">
        <f>SUM(M116:M116)</f>
        <v>0</v>
      </c>
      <c r="N115" s="228"/>
      <c r="O115" s="228">
        <f>SUM(O116:O116)</f>
        <v>0</v>
      </c>
      <c r="P115" s="228"/>
      <c r="Q115" s="228">
        <f>SUM(Q116:Q116)</f>
        <v>0</v>
      </c>
      <c r="R115" s="228"/>
      <c r="S115" s="228"/>
      <c r="T115" s="228"/>
      <c r="U115" s="228"/>
      <c r="V115" s="228">
        <f>SUM(V116:V116)</f>
        <v>0</v>
      </c>
      <c r="W115" s="228"/>
      <c r="AG115" t="s">
        <v>138</v>
      </c>
    </row>
    <row r="116" spans="1:60" outlineLevel="1" x14ac:dyDescent="0.2">
      <c r="A116" s="241">
        <v>49</v>
      </c>
      <c r="B116" s="242" t="s">
        <v>296</v>
      </c>
      <c r="C116" s="251" t="s">
        <v>297</v>
      </c>
      <c r="D116" s="243" t="s">
        <v>141</v>
      </c>
      <c r="E116" s="244">
        <v>1</v>
      </c>
      <c r="F116" s="245"/>
      <c r="G116" s="246">
        <f>ROUND(E116*F116,2)</f>
        <v>0</v>
      </c>
      <c r="H116" s="225"/>
      <c r="I116" s="224">
        <f>ROUND(E116*H116,2)</f>
        <v>0</v>
      </c>
      <c r="J116" s="225"/>
      <c r="K116" s="224">
        <f>ROUND(E116*J116,2)</f>
        <v>0</v>
      </c>
      <c r="L116" s="224">
        <v>15</v>
      </c>
      <c r="M116" s="224">
        <f>G116*(1+L116/100)</f>
        <v>0</v>
      </c>
      <c r="N116" s="224">
        <v>0</v>
      </c>
      <c r="O116" s="224">
        <f>ROUND(E116*N116,2)</f>
        <v>0</v>
      </c>
      <c r="P116" s="224">
        <v>0</v>
      </c>
      <c r="Q116" s="224">
        <f>ROUND(E116*P116,2)</f>
        <v>0</v>
      </c>
      <c r="R116" s="224"/>
      <c r="S116" s="224" t="s">
        <v>142</v>
      </c>
      <c r="T116" s="224" t="s">
        <v>143</v>
      </c>
      <c r="U116" s="224">
        <v>0</v>
      </c>
      <c r="V116" s="224">
        <f>ROUND(E116*U116,2)</f>
        <v>0</v>
      </c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144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x14ac:dyDescent="0.2">
      <c r="A117" s="229" t="s">
        <v>137</v>
      </c>
      <c r="B117" s="230" t="s">
        <v>92</v>
      </c>
      <c r="C117" s="250" t="s">
        <v>93</v>
      </c>
      <c r="D117" s="231"/>
      <c r="E117" s="232"/>
      <c r="F117" s="233"/>
      <c r="G117" s="234">
        <f>SUMIF(AG118:AG131,"&lt;&gt;NOR",G118:G131)</f>
        <v>0</v>
      </c>
      <c r="H117" s="228"/>
      <c r="I117" s="228">
        <f>SUM(I118:I131)</f>
        <v>0</v>
      </c>
      <c r="J117" s="228"/>
      <c r="K117" s="228">
        <f>SUM(K118:K131)</f>
        <v>0</v>
      </c>
      <c r="L117" s="228"/>
      <c r="M117" s="228">
        <f>SUM(M118:M131)</f>
        <v>0</v>
      </c>
      <c r="N117" s="228"/>
      <c r="O117" s="228">
        <f>SUM(O118:O131)</f>
        <v>0.19999999999999998</v>
      </c>
      <c r="P117" s="228"/>
      <c r="Q117" s="228">
        <f>SUM(Q118:Q131)</f>
        <v>0</v>
      </c>
      <c r="R117" s="228"/>
      <c r="S117" s="228"/>
      <c r="T117" s="228"/>
      <c r="U117" s="228"/>
      <c r="V117" s="228">
        <f>SUM(V118:V131)</f>
        <v>22.060000000000002</v>
      </c>
      <c r="W117" s="228"/>
      <c r="AG117" t="s">
        <v>138</v>
      </c>
    </row>
    <row r="118" spans="1:60" outlineLevel="1" x14ac:dyDescent="0.2">
      <c r="A118" s="241">
        <v>50</v>
      </c>
      <c r="B118" s="242" t="s">
        <v>298</v>
      </c>
      <c r="C118" s="251" t="s">
        <v>299</v>
      </c>
      <c r="D118" s="243" t="s">
        <v>141</v>
      </c>
      <c r="E118" s="244">
        <v>1</v>
      </c>
      <c r="F118" s="245"/>
      <c r="G118" s="246">
        <f>ROUND(E118*F118,2)</f>
        <v>0</v>
      </c>
      <c r="H118" s="225"/>
      <c r="I118" s="224">
        <f>ROUND(E118*H118,2)</f>
        <v>0</v>
      </c>
      <c r="J118" s="225"/>
      <c r="K118" s="224">
        <f>ROUND(E118*J118,2)</f>
        <v>0</v>
      </c>
      <c r="L118" s="224">
        <v>15</v>
      </c>
      <c r="M118" s="224">
        <f>G118*(1+L118/100)</f>
        <v>0</v>
      </c>
      <c r="N118" s="224">
        <v>0</v>
      </c>
      <c r="O118" s="224">
        <f>ROUND(E118*N118,2)</f>
        <v>0</v>
      </c>
      <c r="P118" s="224">
        <v>0</v>
      </c>
      <c r="Q118" s="224">
        <f>ROUND(E118*P118,2)</f>
        <v>0</v>
      </c>
      <c r="R118" s="224"/>
      <c r="S118" s="224" t="s">
        <v>142</v>
      </c>
      <c r="T118" s="224" t="s">
        <v>143</v>
      </c>
      <c r="U118" s="224">
        <v>1.7000000000000002</v>
      </c>
      <c r="V118" s="224">
        <f>ROUND(E118*U118,2)</f>
        <v>1.7</v>
      </c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144</v>
      </c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">
      <c r="A119" s="241">
        <v>51</v>
      </c>
      <c r="B119" s="242" t="s">
        <v>300</v>
      </c>
      <c r="C119" s="251" t="s">
        <v>301</v>
      </c>
      <c r="D119" s="243" t="s">
        <v>141</v>
      </c>
      <c r="E119" s="244">
        <v>5</v>
      </c>
      <c r="F119" s="245"/>
      <c r="G119" s="246">
        <f>ROUND(E119*F119,2)</f>
        <v>0</v>
      </c>
      <c r="H119" s="225"/>
      <c r="I119" s="224">
        <f>ROUND(E119*H119,2)</f>
        <v>0</v>
      </c>
      <c r="J119" s="225"/>
      <c r="K119" s="224">
        <f>ROUND(E119*J119,2)</f>
        <v>0</v>
      </c>
      <c r="L119" s="224">
        <v>15</v>
      </c>
      <c r="M119" s="224">
        <f>G119*(1+L119/100)</f>
        <v>0</v>
      </c>
      <c r="N119" s="224">
        <v>2.0000000000000002E-5</v>
      </c>
      <c r="O119" s="224">
        <f>ROUND(E119*N119,2)</f>
        <v>0</v>
      </c>
      <c r="P119" s="224">
        <v>0</v>
      </c>
      <c r="Q119" s="224">
        <f>ROUND(E119*P119,2)</f>
        <v>0</v>
      </c>
      <c r="R119" s="224"/>
      <c r="S119" s="224" t="s">
        <v>142</v>
      </c>
      <c r="T119" s="224" t="s">
        <v>143</v>
      </c>
      <c r="U119" s="224">
        <v>4.0200000000000005</v>
      </c>
      <c r="V119" s="224">
        <f>ROUND(E119*U119,2)</f>
        <v>20.100000000000001</v>
      </c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144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">
      <c r="A120" s="241">
        <v>52</v>
      </c>
      <c r="B120" s="242" t="s">
        <v>302</v>
      </c>
      <c r="C120" s="251" t="s">
        <v>303</v>
      </c>
      <c r="D120" s="243" t="s">
        <v>141</v>
      </c>
      <c r="E120" s="244">
        <v>6</v>
      </c>
      <c r="F120" s="245"/>
      <c r="G120" s="246">
        <f>ROUND(E120*F120,2)</f>
        <v>0</v>
      </c>
      <c r="H120" s="225"/>
      <c r="I120" s="224">
        <f>ROUND(E120*H120,2)</f>
        <v>0</v>
      </c>
      <c r="J120" s="225"/>
      <c r="K120" s="224">
        <f>ROUND(E120*J120,2)</f>
        <v>0</v>
      </c>
      <c r="L120" s="224">
        <v>15</v>
      </c>
      <c r="M120" s="224">
        <f>G120*(1+L120/100)</f>
        <v>0</v>
      </c>
      <c r="N120" s="224">
        <v>0</v>
      </c>
      <c r="O120" s="224">
        <f>ROUND(E120*N120,2)</f>
        <v>0</v>
      </c>
      <c r="P120" s="224">
        <v>0</v>
      </c>
      <c r="Q120" s="224">
        <f>ROUND(E120*P120,2)</f>
        <v>0</v>
      </c>
      <c r="R120" s="224"/>
      <c r="S120" s="224" t="s">
        <v>142</v>
      </c>
      <c r="T120" s="224" t="s">
        <v>143</v>
      </c>
      <c r="U120" s="224">
        <v>0</v>
      </c>
      <c r="V120" s="224">
        <f>ROUND(E120*U120,2)</f>
        <v>0</v>
      </c>
      <c r="W120" s="22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148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ht="22.5" outlineLevel="1" x14ac:dyDescent="0.2">
      <c r="A121" s="241">
        <v>53</v>
      </c>
      <c r="B121" s="242" t="s">
        <v>304</v>
      </c>
      <c r="C121" s="251" t="s">
        <v>305</v>
      </c>
      <c r="D121" s="243" t="s">
        <v>141</v>
      </c>
      <c r="E121" s="244">
        <v>1</v>
      </c>
      <c r="F121" s="245"/>
      <c r="G121" s="246">
        <f>ROUND(E121*F121,2)</f>
        <v>0</v>
      </c>
      <c r="H121" s="225"/>
      <c r="I121" s="224">
        <f>ROUND(E121*H121,2)</f>
        <v>0</v>
      </c>
      <c r="J121" s="225"/>
      <c r="K121" s="224">
        <f>ROUND(E121*J121,2)</f>
        <v>0</v>
      </c>
      <c r="L121" s="224">
        <v>15</v>
      </c>
      <c r="M121" s="224">
        <f>G121*(1+L121/100)</f>
        <v>0</v>
      </c>
      <c r="N121" s="224">
        <v>1.0000000000000001E-5</v>
      </c>
      <c r="O121" s="224">
        <f>ROUND(E121*N121,2)</f>
        <v>0</v>
      </c>
      <c r="P121" s="224">
        <v>0</v>
      </c>
      <c r="Q121" s="224">
        <f>ROUND(E121*P121,2)</f>
        <v>0</v>
      </c>
      <c r="R121" s="224"/>
      <c r="S121" s="224" t="s">
        <v>142</v>
      </c>
      <c r="T121" s="224" t="s">
        <v>143</v>
      </c>
      <c r="U121" s="224">
        <v>0.26</v>
      </c>
      <c r="V121" s="224">
        <f>ROUND(E121*U121,2)</f>
        <v>0.26</v>
      </c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144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">
      <c r="A122" s="241">
        <v>54</v>
      </c>
      <c r="B122" s="242" t="s">
        <v>306</v>
      </c>
      <c r="C122" s="251" t="s">
        <v>307</v>
      </c>
      <c r="D122" s="243" t="s">
        <v>141</v>
      </c>
      <c r="E122" s="244">
        <v>5</v>
      </c>
      <c r="F122" s="245"/>
      <c r="G122" s="246">
        <f>ROUND(E122*F122,2)</f>
        <v>0</v>
      </c>
      <c r="H122" s="225"/>
      <c r="I122" s="224">
        <f>ROUND(E122*H122,2)</f>
        <v>0</v>
      </c>
      <c r="J122" s="225"/>
      <c r="K122" s="224">
        <f>ROUND(E122*J122,2)</f>
        <v>0</v>
      </c>
      <c r="L122" s="224">
        <v>15</v>
      </c>
      <c r="M122" s="224">
        <f>G122*(1+L122/100)</f>
        <v>0</v>
      </c>
      <c r="N122" s="224">
        <v>8.0000000000000004E-4</v>
      </c>
      <c r="O122" s="224">
        <f>ROUND(E122*N122,2)</f>
        <v>0</v>
      </c>
      <c r="P122" s="224">
        <v>0</v>
      </c>
      <c r="Q122" s="224">
        <f>ROUND(E122*P122,2)</f>
        <v>0</v>
      </c>
      <c r="R122" s="224"/>
      <c r="S122" s="224" t="s">
        <v>142</v>
      </c>
      <c r="T122" s="224" t="s">
        <v>143</v>
      </c>
      <c r="U122" s="224">
        <v>0</v>
      </c>
      <c r="V122" s="224">
        <f>ROUND(E122*U122,2)</f>
        <v>0</v>
      </c>
      <c r="W122" s="22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308</v>
      </c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">
      <c r="A123" s="241">
        <v>55</v>
      </c>
      <c r="B123" s="242" t="s">
        <v>309</v>
      </c>
      <c r="C123" s="251" t="s">
        <v>310</v>
      </c>
      <c r="D123" s="243" t="s">
        <v>141</v>
      </c>
      <c r="E123" s="244">
        <v>1</v>
      </c>
      <c r="F123" s="245"/>
      <c r="G123" s="246">
        <f>ROUND(E123*F123,2)</f>
        <v>0</v>
      </c>
      <c r="H123" s="225"/>
      <c r="I123" s="224">
        <f>ROUND(E123*H123,2)</f>
        <v>0</v>
      </c>
      <c r="J123" s="225"/>
      <c r="K123" s="224">
        <f>ROUND(E123*J123,2)</f>
        <v>0</v>
      </c>
      <c r="L123" s="224">
        <v>15</v>
      </c>
      <c r="M123" s="224">
        <f>G123*(1+L123/100)</f>
        <v>0</v>
      </c>
      <c r="N123" s="224">
        <v>0</v>
      </c>
      <c r="O123" s="224">
        <f>ROUND(E123*N123,2)</f>
        <v>0</v>
      </c>
      <c r="P123" s="224">
        <v>0</v>
      </c>
      <c r="Q123" s="224">
        <f>ROUND(E123*P123,2)</f>
        <v>0</v>
      </c>
      <c r="R123" s="224"/>
      <c r="S123" s="224" t="s">
        <v>142</v>
      </c>
      <c r="T123" s="224" t="s">
        <v>143</v>
      </c>
      <c r="U123" s="224">
        <v>0</v>
      </c>
      <c r="V123" s="224">
        <f>ROUND(E123*U123,2)</f>
        <v>0</v>
      </c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222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ht="22.5" outlineLevel="1" x14ac:dyDescent="0.2">
      <c r="A124" s="241">
        <v>56</v>
      </c>
      <c r="B124" s="242" t="s">
        <v>311</v>
      </c>
      <c r="C124" s="251" t="s">
        <v>312</v>
      </c>
      <c r="D124" s="243" t="s">
        <v>141</v>
      </c>
      <c r="E124" s="244">
        <v>2</v>
      </c>
      <c r="F124" s="245"/>
      <c r="G124" s="246">
        <f>ROUND(E124*F124,2)</f>
        <v>0</v>
      </c>
      <c r="H124" s="225"/>
      <c r="I124" s="224">
        <f>ROUND(E124*H124,2)</f>
        <v>0</v>
      </c>
      <c r="J124" s="225"/>
      <c r="K124" s="224">
        <f>ROUND(E124*J124,2)</f>
        <v>0</v>
      </c>
      <c r="L124" s="224">
        <v>15</v>
      </c>
      <c r="M124" s="224">
        <f>G124*(1+L124/100)</f>
        <v>0</v>
      </c>
      <c r="N124" s="224">
        <v>1.5000000000000001E-2</v>
      </c>
      <c r="O124" s="224">
        <f>ROUND(E124*N124,2)</f>
        <v>0.03</v>
      </c>
      <c r="P124" s="224">
        <v>0</v>
      </c>
      <c r="Q124" s="224">
        <f>ROUND(E124*P124,2)</f>
        <v>0</v>
      </c>
      <c r="R124" s="224"/>
      <c r="S124" s="224" t="s">
        <v>142</v>
      </c>
      <c r="T124" s="224" t="s">
        <v>143</v>
      </c>
      <c r="U124" s="224">
        <v>0</v>
      </c>
      <c r="V124" s="224">
        <f>ROUND(E124*U124,2)</f>
        <v>0</v>
      </c>
      <c r="W124" s="22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222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ht="22.5" outlineLevel="1" x14ac:dyDescent="0.2">
      <c r="A125" s="241">
        <v>57</v>
      </c>
      <c r="B125" s="242" t="s">
        <v>313</v>
      </c>
      <c r="C125" s="251" t="s">
        <v>314</v>
      </c>
      <c r="D125" s="243" t="s">
        <v>141</v>
      </c>
      <c r="E125" s="244">
        <v>1</v>
      </c>
      <c r="F125" s="245"/>
      <c r="G125" s="246">
        <f>ROUND(E125*F125,2)</f>
        <v>0</v>
      </c>
      <c r="H125" s="225"/>
      <c r="I125" s="224">
        <f>ROUND(E125*H125,2)</f>
        <v>0</v>
      </c>
      <c r="J125" s="225"/>
      <c r="K125" s="224">
        <f>ROUND(E125*J125,2)</f>
        <v>0</v>
      </c>
      <c r="L125" s="224">
        <v>15</v>
      </c>
      <c r="M125" s="224">
        <f>G125*(1+L125/100)</f>
        <v>0</v>
      </c>
      <c r="N125" s="224">
        <v>1.7000000000000001E-2</v>
      </c>
      <c r="O125" s="224">
        <f>ROUND(E125*N125,2)</f>
        <v>0.02</v>
      </c>
      <c r="P125" s="224">
        <v>0</v>
      </c>
      <c r="Q125" s="224">
        <f>ROUND(E125*P125,2)</f>
        <v>0</v>
      </c>
      <c r="R125" s="224"/>
      <c r="S125" s="224" t="s">
        <v>142</v>
      </c>
      <c r="T125" s="224" t="s">
        <v>143</v>
      </c>
      <c r="U125" s="224">
        <v>0</v>
      </c>
      <c r="V125" s="224">
        <f>ROUND(E125*U125,2)</f>
        <v>0</v>
      </c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222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ht="22.5" outlineLevel="1" x14ac:dyDescent="0.2">
      <c r="A126" s="241">
        <v>58</v>
      </c>
      <c r="B126" s="242" t="s">
        <v>315</v>
      </c>
      <c r="C126" s="251" t="s">
        <v>316</v>
      </c>
      <c r="D126" s="243" t="s">
        <v>141</v>
      </c>
      <c r="E126" s="244">
        <v>2</v>
      </c>
      <c r="F126" s="245"/>
      <c r="G126" s="246">
        <f>ROUND(E126*F126,2)</f>
        <v>0</v>
      </c>
      <c r="H126" s="225"/>
      <c r="I126" s="224">
        <f>ROUND(E126*H126,2)</f>
        <v>0</v>
      </c>
      <c r="J126" s="225"/>
      <c r="K126" s="224">
        <f>ROUND(E126*J126,2)</f>
        <v>0</v>
      </c>
      <c r="L126" s="224">
        <v>15</v>
      </c>
      <c r="M126" s="224">
        <f>G126*(1+L126/100)</f>
        <v>0</v>
      </c>
      <c r="N126" s="224">
        <v>0.02</v>
      </c>
      <c r="O126" s="224">
        <f>ROUND(E126*N126,2)</f>
        <v>0.04</v>
      </c>
      <c r="P126" s="224">
        <v>0</v>
      </c>
      <c r="Q126" s="224">
        <f>ROUND(E126*P126,2)</f>
        <v>0</v>
      </c>
      <c r="R126" s="224"/>
      <c r="S126" s="224" t="s">
        <v>142</v>
      </c>
      <c r="T126" s="224" t="s">
        <v>143</v>
      </c>
      <c r="U126" s="224">
        <v>0</v>
      </c>
      <c r="V126" s="224">
        <f>ROUND(E126*U126,2)</f>
        <v>0</v>
      </c>
      <c r="W126" s="22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222</v>
      </c>
      <c r="AH126" s="205"/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ht="22.5" outlineLevel="1" x14ac:dyDescent="0.2">
      <c r="A127" s="241">
        <v>59</v>
      </c>
      <c r="B127" s="242" t="s">
        <v>317</v>
      </c>
      <c r="C127" s="251" t="s">
        <v>318</v>
      </c>
      <c r="D127" s="243" t="s">
        <v>141</v>
      </c>
      <c r="E127" s="244">
        <v>1</v>
      </c>
      <c r="F127" s="245"/>
      <c r="G127" s="246">
        <f>ROUND(E127*F127,2)</f>
        <v>0</v>
      </c>
      <c r="H127" s="225"/>
      <c r="I127" s="224">
        <f>ROUND(E127*H127,2)</f>
        <v>0</v>
      </c>
      <c r="J127" s="225"/>
      <c r="K127" s="224">
        <f>ROUND(E127*J127,2)</f>
        <v>0</v>
      </c>
      <c r="L127" s="224">
        <v>15</v>
      </c>
      <c r="M127" s="224">
        <f>G127*(1+L127/100)</f>
        <v>0</v>
      </c>
      <c r="N127" s="224">
        <v>2.5000000000000001E-2</v>
      </c>
      <c r="O127" s="224">
        <f>ROUND(E127*N127,2)</f>
        <v>0.03</v>
      </c>
      <c r="P127" s="224">
        <v>0</v>
      </c>
      <c r="Q127" s="224">
        <f>ROUND(E127*P127,2)</f>
        <v>0</v>
      </c>
      <c r="R127" s="224"/>
      <c r="S127" s="224" t="s">
        <v>142</v>
      </c>
      <c r="T127" s="224" t="s">
        <v>143</v>
      </c>
      <c r="U127" s="224">
        <v>0</v>
      </c>
      <c r="V127" s="224">
        <f>ROUND(E127*U127,2)</f>
        <v>0</v>
      </c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222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ht="22.5" outlineLevel="1" x14ac:dyDescent="0.2">
      <c r="A128" s="241">
        <v>60</v>
      </c>
      <c r="B128" s="242" t="s">
        <v>319</v>
      </c>
      <c r="C128" s="251" t="s">
        <v>320</v>
      </c>
      <c r="D128" s="243" t="s">
        <v>141</v>
      </c>
      <c r="E128" s="244">
        <v>2</v>
      </c>
      <c r="F128" s="245"/>
      <c r="G128" s="246">
        <f>ROUND(E128*F128,2)</f>
        <v>0</v>
      </c>
      <c r="H128" s="225"/>
      <c r="I128" s="224">
        <f>ROUND(E128*H128,2)</f>
        <v>0</v>
      </c>
      <c r="J128" s="225"/>
      <c r="K128" s="224">
        <f>ROUND(E128*J128,2)</f>
        <v>0</v>
      </c>
      <c r="L128" s="224">
        <v>15</v>
      </c>
      <c r="M128" s="224">
        <f>G128*(1+L128/100)</f>
        <v>0</v>
      </c>
      <c r="N128" s="224">
        <v>1.6E-2</v>
      </c>
      <c r="O128" s="224">
        <f>ROUND(E128*N128,2)</f>
        <v>0.03</v>
      </c>
      <c r="P128" s="224">
        <v>0</v>
      </c>
      <c r="Q128" s="224">
        <f>ROUND(E128*P128,2)</f>
        <v>0</v>
      </c>
      <c r="R128" s="224"/>
      <c r="S128" s="224" t="s">
        <v>142</v>
      </c>
      <c r="T128" s="224" t="s">
        <v>143</v>
      </c>
      <c r="U128" s="224">
        <v>0</v>
      </c>
      <c r="V128" s="224">
        <f>ROUND(E128*U128,2)</f>
        <v>0</v>
      </c>
      <c r="W128" s="22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222</v>
      </c>
      <c r="AH128" s="205"/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ht="22.5" outlineLevel="1" x14ac:dyDescent="0.2">
      <c r="A129" s="241">
        <v>61</v>
      </c>
      <c r="B129" s="242" t="s">
        <v>321</v>
      </c>
      <c r="C129" s="251" t="s">
        <v>322</v>
      </c>
      <c r="D129" s="243" t="s">
        <v>141</v>
      </c>
      <c r="E129" s="244">
        <v>1</v>
      </c>
      <c r="F129" s="245"/>
      <c r="G129" s="246">
        <f>ROUND(E129*F129,2)</f>
        <v>0</v>
      </c>
      <c r="H129" s="225"/>
      <c r="I129" s="224">
        <f>ROUND(E129*H129,2)</f>
        <v>0</v>
      </c>
      <c r="J129" s="225"/>
      <c r="K129" s="224">
        <f>ROUND(E129*J129,2)</f>
        <v>0</v>
      </c>
      <c r="L129" s="224">
        <v>15</v>
      </c>
      <c r="M129" s="224">
        <f>G129*(1+L129/100)</f>
        <v>0</v>
      </c>
      <c r="N129" s="224">
        <v>1.6E-2</v>
      </c>
      <c r="O129" s="224">
        <f>ROUND(E129*N129,2)</f>
        <v>0.02</v>
      </c>
      <c r="P129" s="224">
        <v>0</v>
      </c>
      <c r="Q129" s="224">
        <f>ROUND(E129*P129,2)</f>
        <v>0</v>
      </c>
      <c r="R129" s="224"/>
      <c r="S129" s="224" t="s">
        <v>142</v>
      </c>
      <c r="T129" s="224" t="s">
        <v>143</v>
      </c>
      <c r="U129" s="224">
        <v>0</v>
      </c>
      <c r="V129" s="224">
        <f>ROUND(E129*U129,2)</f>
        <v>0</v>
      </c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222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ht="22.5" outlineLevel="1" x14ac:dyDescent="0.2">
      <c r="A130" s="241">
        <v>62</v>
      </c>
      <c r="B130" s="242" t="s">
        <v>323</v>
      </c>
      <c r="C130" s="251" t="s">
        <v>324</v>
      </c>
      <c r="D130" s="243" t="s">
        <v>141</v>
      </c>
      <c r="E130" s="244">
        <v>2</v>
      </c>
      <c r="F130" s="245"/>
      <c r="G130" s="246">
        <f>ROUND(E130*F130,2)</f>
        <v>0</v>
      </c>
      <c r="H130" s="225"/>
      <c r="I130" s="224">
        <f>ROUND(E130*H130,2)</f>
        <v>0</v>
      </c>
      <c r="J130" s="225"/>
      <c r="K130" s="224">
        <f>ROUND(E130*J130,2)</f>
        <v>0</v>
      </c>
      <c r="L130" s="224">
        <v>15</v>
      </c>
      <c r="M130" s="224">
        <f>G130*(1+L130/100)</f>
        <v>0</v>
      </c>
      <c r="N130" s="224">
        <v>1.6E-2</v>
      </c>
      <c r="O130" s="224">
        <f>ROUND(E130*N130,2)</f>
        <v>0.03</v>
      </c>
      <c r="P130" s="224">
        <v>0</v>
      </c>
      <c r="Q130" s="224">
        <f>ROUND(E130*P130,2)</f>
        <v>0</v>
      </c>
      <c r="R130" s="224"/>
      <c r="S130" s="224" t="s">
        <v>142</v>
      </c>
      <c r="T130" s="224" t="s">
        <v>143</v>
      </c>
      <c r="U130" s="224">
        <v>0</v>
      </c>
      <c r="V130" s="224">
        <f>ROUND(E130*U130,2)</f>
        <v>0</v>
      </c>
      <c r="W130" s="22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222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41">
        <v>63</v>
      </c>
      <c r="B131" s="242" t="s">
        <v>325</v>
      </c>
      <c r="C131" s="251" t="s">
        <v>326</v>
      </c>
      <c r="D131" s="243" t="s">
        <v>0</v>
      </c>
      <c r="E131" s="244">
        <v>945.98700000000008</v>
      </c>
      <c r="F131" s="245"/>
      <c r="G131" s="246">
        <f>ROUND(E131*F131,2)</f>
        <v>0</v>
      </c>
      <c r="H131" s="225"/>
      <c r="I131" s="224">
        <f>ROUND(E131*H131,2)</f>
        <v>0</v>
      </c>
      <c r="J131" s="225"/>
      <c r="K131" s="224">
        <f>ROUND(E131*J131,2)</f>
        <v>0</v>
      </c>
      <c r="L131" s="224">
        <v>15</v>
      </c>
      <c r="M131" s="224">
        <f>G131*(1+L131/100)</f>
        <v>0</v>
      </c>
      <c r="N131" s="224">
        <v>0</v>
      </c>
      <c r="O131" s="224">
        <f>ROUND(E131*N131,2)</f>
        <v>0</v>
      </c>
      <c r="P131" s="224">
        <v>0</v>
      </c>
      <c r="Q131" s="224">
        <f>ROUND(E131*P131,2)</f>
        <v>0</v>
      </c>
      <c r="R131" s="224"/>
      <c r="S131" s="224" t="s">
        <v>142</v>
      </c>
      <c r="T131" s="224" t="s">
        <v>143</v>
      </c>
      <c r="U131" s="224">
        <v>0</v>
      </c>
      <c r="V131" s="224">
        <f>ROUND(E131*U131,2)</f>
        <v>0</v>
      </c>
      <c r="W131" s="22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148</v>
      </c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x14ac:dyDescent="0.2">
      <c r="A132" s="229" t="s">
        <v>137</v>
      </c>
      <c r="B132" s="230" t="s">
        <v>94</v>
      </c>
      <c r="C132" s="250" t="s">
        <v>95</v>
      </c>
      <c r="D132" s="231"/>
      <c r="E132" s="232"/>
      <c r="F132" s="233"/>
      <c r="G132" s="234">
        <f>SUMIF(AG133:AG147,"&lt;&gt;NOR",G133:G147)</f>
        <v>0</v>
      </c>
      <c r="H132" s="228"/>
      <c r="I132" s="228">
        <f>SUM(I133:I147)</f>
        <v>0</v>
      </c>
      <c r="J132" s="228"/>
      <c r="K132" s="228">
        <f>SUM(K133:K147)</f>
        <v>0</v>
      </c>
      <c r="L132" s="228"/>
      <c r="M132" s="228">
        <f>SUM(M133:M147)</f>
        <v>0</v>
      </c>
      <c r="N132" s="228"/>
      <c r="O132" s="228">
        <f>SUM(O133:O147)</f>
        <v>0.11</v>
      </c>
      <c r="P132" s="228"/>
      <c r="Q132" s="228">
        <f>SUM(Q133:Q147)</f>
        <v>0</v>
      </c>
      <c r="R132" s="228"/>
      <c r="S132" s="228"/>
      <c r="T132" s="228"/>
      <c r="U132" s="228"/>
      <c r="V132" s="228">
        <f>SUM(V133:V147)</f>
        <v>4.57</v>
      </c>
      <c r="W132" s="228"/>
      <c r="AG132" t="s">
        <v>138</v>
      </c>
    </row>
    <row r="133" spans="1:60" outlineLevel="1" x14ac:dyDescent="0.2">
      <c r="A133" s="235">
        <v>64</v>
      </c>
      <c r="B133" s="236" t="s">
        <v>327</v>
      </c>
      <c r="C133" s="252" t="s">
        <v>328</v>
      </c>
      <c r="D133" s="237" t="s">
        <v>161</v>
      </c>
      <c r="E133" s="238">
        <v>4</v>
      </c>
      <c r="F133" s="239"/>
      <c r="G133" s="240">
        <f>ROUND(E133*F133,2)</f>
        <v>0</v>
      </c>
      <c r="H133" s="225"/>
      <c r="I133" s="224">
        <f>ROUND(E133*H133,2)</f>
        <v>0</v>
      </c>
      <c r="J133" s="225"/>
      <c r="K133" s="224">
        <f>ROUND(E133*J133,2)</f>
        <v>0</v>
      </c>
      <c r="L133" s="224">
        <v>15</v>
      </c>
      <c r="M133" s="224">
        <f>G133*(1+L133/100)</f>
        <v>0</v>
      </c>
      <c r="N133" s="224">
        <v>2.1000000000000001E-4</v>
      </c>
      <c r="O133" s="224">
        <f>ROUND(E133*N133,2)</f>
        <v>0</v>
      </c>
      <c r="P133" s="224">
        <v>0</v>
      </c>
      <c r="Q133" s="224">
        <f>ROUND(E133*P133,2)</f>
        <v>0</v>
      </c>
      <c r="R133" s="224"/>
      <c r="S133" s="224" t="s">
        <v>142</v>
      </c>
      <c r="T133" s="224" t="s">
        <v>143</v>
      </c>
      <c r="U133" s="224">
        <v>0.05</v>
      </c>
      <c r="V133" s="224">
        <f>ROUND(E133*U133,2)</f>
        <v>0.2</v>
      </c>
      <c r="W133" s="22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144</v>
      </c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">
      <c r="A134" s="222"/>
      <c r="B134" s="223"/>
      <c r="C134" s="254" t="s">
        <v>329</v>
      </c>
      <c r="D134" s="226"/>
      <c r="E134" s="227">
        <v>4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155</v>
      </c>
      <c r="AH134" s="205">
        <v>5</v>
      </c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35">
        <v>65</v>
      </c>
      <c r="B135" s="236" t="s">
        <v>330</v>
      </c>
      <c r="C135" s="252" t="s">
        <v>331</v>
      </c>
      <c r="D135" s="237" t="s">
        <v>161</v>
      </c>
      <c r="E135" s="238">
        <v>4</v>
      </c>
      <c r="F135" s="239"/>
      <c r="G135" s="240">
        <f>ROUND(E135*F135,2)</f>
        <v>0</v>
      </c>
      <c r="H135" s="225"/>
      <c r="I135" s="224">
        <f>ROUND(E135*H135,2)</f>
        <v>0</v>
      </c>
      <c r="J135" s="225"/>
      <c r="K135" s="224">
        <f>ROUND(E135*J135,2)</f>
        <v>0</v>
      </c>
      <c r="L135" s="224">
        <v>15</v>
      </c>
      <c r="M135" s="224">
        <f>G135*(1+L135/100)</f>
        <v>0</v>
      </c>
      <c r="N135" s="224">
        <v>5.8100000000000001E-3</v>
      </c>
      <c r="O135" s="224">
        <f>ROUND(E135*N135,2)</f>
        <v>0.02</v>
      </c>
      <c r="P135" s="224">
        <v>0</v>
      </c>
      <c r="Q135" s="224">
        <f>ROUND(E135*P135,2)</f>
        <v>0</v>
      </c>
      <c r="R135" s="224"/>
      <c r="S135" s="224" t="s">
        <v>142</v>
      </c>
      <c r="T135" s="224" t="s">
        <v>143</v>
      </c>
      <c r="U135" s="224">
        <v>1.04</v>
      </c>
      <c r="V135" s="224">
        <f>ROUND(E135*U135,2)</f>
        <v>4.16</v>
      </c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148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22"/>
      <c r="B136" s="223"/>
      <c r="C136" s="254" t="s">
        <v>229</v>
      </c>
      <c r="D136" s="226"/>
      <c r="E136" s="227">
        <v>4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155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35">
        <v>66</v>
      </c>
      <c r="B137" s="236" t="s">
        <v>332</v>
      </c>
      <c r="C137" s="252" t="s">
        <v>333</v>
      </c>
      <c r="D137" s="237" t="s">
        <v>171</v>
      </c>
      <c r="E137" s="238">
        <v>1.4000000000000001</v>
      </c>
      <c r="F137" s="239"/>
      <c r="G137" s="240">
        <f>ROUND(E137*F137,2)</f>
        <v>0</v>
      </c>
      <c r="H137" s="225"/>
      <c r="I137" s="224">
        <f>ROUND(E137*H137,2)</f>
        <v>0</v>
      </c>
      <c r="J137" s="225"/>
      <c r="K137" s="224">
        <f>ROUND(E137*J137,2)</f>
        <v>0</v>
      </c>
      <c r="L137" s="224">
        <v>15</v>
      </c>
      <c r="M137" s="224">
        <f>G137*(1+L137/100)</f>
        <v>0</v>
      </c>
      <c r="N137" s="224">
        <v>1.4000000000000001E-4</v>
      </c>
      <c r="O137" s="224">
        <f>ROUND(E137*N137,2)</f>
        <v>0</v>
      </c>
      <c r="P137" s="224">
        <v>0</v>
      </c>
      <c r="Q137" s="224">
        <f>ROUND(E137*P137,2)</f>
        <v>0</v>
      </c>
      <c r="R137" s="224"/>
      <c r="S137" s="224" t="s">
        <v>142</v>
      </c>
      <c r="T137" s="224" t="s">
        <v>143</v>
      </c>
      <c r="U137" s="224">
        <v>0.15000000000000002</v>
      </c>
      <c r="V137" s="224">
        <f>ROUND(E137*U137,2)</f>
        <v>0.21</v>
      </c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144</v>
      </c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">
      <c r="A138" s="222"/>
      <c r="B138" s="223"/>
      <c r="C138" s="254" t="s">
        <v>334</v>
      </c>
      <c r="D138" s="226"/>
      <c r="E138" s="227">
        <v>1.4000000000000001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155</v>
      </c>
      <c r="AH138" s="205">
        <v>0</v>
      </c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35">
        <v>67</v>
      </c>
      <c r="B139" s="236" t="s">
        <v>335</v>
      </c>
      <c r="C139" s="252" t="s">
        <v>336</v>
      </c>
      <c r="D139" s="237" t="s">
        <v>171</v>
      </c>
      <c r="E139" s="238">
        <v>29.286000000000001</v>
      </c>
      <c r="F139" s="239"/>
      <c r="G139" s="240">
        <f>ROUND(E139*F139,2)</f>
        <v>0</v>
      </c>
      <c r="H139" s="225"/>
      <c r="I139" s="224">
        <f>ROUND(E139*H139,2)</f>
        <v>0</v>
      </c>
      <c r="J139" s="225"/>
      <c r="K139" s="224">
        <f>ROUND(E139*J139,2)</f>
        <v>0</v>
      </c>
      <c r="L139" s="224">
        <v>15</v>
      </c>
      <c r="M139" s="224">
        <f>G139*(1+L139/100)</f>
        <v>0</v>
      </c>
      <c r="N139" s="224">
        <v>0</v>
      </c>
      <c r="O139" s="224">
        <f>ROUND(E139*N139,2)</f>
        <v>0</v>
      </c>
      <c r="P139" s="224">
        <v>0</v>
      </c>
      <c r="Q139" s="224">
        <f>ROUND(E139*P139,2)</f>
        <v>0</v>
      </c>
      <c r="R139" s="224"/>
      <c r="S139" s="224" t="s">
        <v>142</v>
      </c>
      <c r="T139" s="224" t="s">
        <v>143</v>
      </c>
      <c r="U139" s="224">
        <v>0</v>
      </c>
      <c r="V139" s="224">
        <f>ROUND(E139*U139,2)</f>
        <v>0</v>
      </c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148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22"/>
      <c r="B140" s="223"/>
      <c r="C140" s="254" t="s">
        <v>337</v>
      </c>
      <c r="D140" s="226"/>
      <c r="E140" s="227">
        <v>17.510000000000002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155</v>
      </c>
      <c r="AH140" s="205">
        <v>0</v>
      </c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">
      <c r="A141" s="222"/>
      <c r="B141" s="223"/>
      <c r="C141" s="254" t="s">
        <v>338</v>
      </c>
      <c r="D141" s="226"/>
      <c r="E141" s="227">
        <v>11.180000000000001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155</v>
      </c>
      <c r="AH141" s="205">
        <v>0</v>
      </c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">
      <c r="A142" s="222"/>
      <c r="B142" s="223"/>
      <c r="C142" s="254" t="s">
        <v>339</v>
      </c>
      <c r="D142" s="226"/>
      <c r="E142" s="227">
        <v>0.60000000000000009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155</v>
      </c>
      <c r="AH142" s="205">
        <v>0</v>
      </c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35">
        <v>68</v>
      </c>
      <c r="B143" s="236" t="s">
        <v>340</v>
      </c>
      <c r="C143" s="252" t="s">
        <v>341</v>
      </c>
      <c r="D143" s="237" t="s">
        <v>161</v>
      </c>
      <c r="E143" s="238">
        <v>4</v>
      </c>
      <c r="F143" s="239"/>
      <c r="G143" s="240">
        <f>ROUND(E143*F143,2)</f>
        <v>0</v>
      </c>
      <c r="H143" s="225"/>
      <c r="I143" s="224">
        <f>ROUND(E143*H143,2)</f>
        <v>0</v>
      </c>
      <c r="J143" s="225"/>
      <c r="K143" s="224">
        <f>ROUND(E143*J143,2)</f>
        <v>0</v>
      </c>
      <c r="L143" s="224">
        <v>15</v>
      </c>
      <c r="M143" s="224">
        <f>G143*(1+L143/100)</f>
        <v>0</v>
      </c>
      <c r="N143" s="224">
        <v>0</v>
      </c>
      <c r="O143" s="224">
        <f>ROUND(E143*N143,2)</f>
        <v>0</v>
      </c>
      <c r="P143" s="224">
        <v>0</v>
      </c>
      <c r="Q143" s="224">
        <f>ROUND(E143*P143,2)</f>
        <v>0</v>
      </c>
      <c r="R143" s="224"/>
      <c r="S143" s="224" t="s">
        <v>142</v>
      </c>
      <c r="T143" s="224" t="s">
        <v>143</v>
      </c>
      <c r="U143" s="224">
        <v>0</v>
      </c>
      <c r="V143" s="224">
        <f>ROUND(E143*U143,2)</f>
        <v>0</v>
      </c>
      <c r="W143" s="22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148</v>
      </c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22"/>
      <c r="B144" s="223"/>
      <c r="C144" s="254" t="s">
        <v>329</v>
      </c>
      <c r="D144" s="226"/>
      <c r="E144" s="227">
        <v>4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155</v>
      </c>
      <c r="AH144" s="205">
        <v>5</v>
      </c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ht="22.5" outlineLevel="1" x14ac:dyDescent="0.2">
      <c r="A145" s="235">
        <v>69</v>
      </c>
      <c r="B145" s="236" t="s">
        <v>342</v>
      </c>
      <c r="C145" s="252" t="s">
        <v>343</v>
      </c>
      <c r="D145" s="237" t="s">
        <v>161</v>
      </c>
      <c r="E145" s="238">
        <v>4.4800000000000004</v>
      </c>
      <c r="F145" s="239"/>
      <c r="G145" s="240">
        <f>ROUND(E145*F145,2)</f>
        <v>0</v>
      </c>
      <c r="H145" s="225"/>
      <c r="I145" s="224">
        <f>ROUND(E145*H145,2)</f>
        <v>0</v>
      </c>
      <c r="J145" s="225"/>
      <c r="K145" s="224">
        <f>ROUND(E145*J145,2)</f>
        <v>0</v>
      </c>
      <c r="L145" s="224">
        <v>15</v>
      </c>
      <c r="M145" s="224">
        <f>G145*(1+L145/100)</f>
        <v>0</v>
      </c>
      <c r="N145" s="224">
        <v>1.9200000000000002E-2</v>
      </c>
      <c r="O145" s="224">
        <f>ROUND(E145*N145,2)</f>
        <v>0.09</v>
      </c>
      <c r="P145" s="224">
        <v>0</v>
      </c>
      <c r="Q145" s="224">
        <f>ROUND(E145*P145,2)</f>
        <v>0</v>
      </c>
      <c r="R145" s="224"/>
      <c r="S145" s="224" t="s">
        <v>142</v>
      </c>
      <c r="T145" s="224" t="s">
        <v>143</v>
      </c>
      <c r="U145" s="224">
        <v>0</v>
      </c>
      <c r="V145" s="224">
        <f>ROUND(E145*U145,2)</f>
        <v>0</v>
      </c>
      <c r="W145" s="22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308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22"/>
      <c r="B146" s="223"/>
      <c r="C146" s="254" t="s">
        <v>344</v>
      </c>
      <c r="D146" s="226"/>
      <c r="E146" s="227">
        <v>4.4800000000000004</v>
      </c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155</v>
      </c>
      <c r="AH146" s="205">
        <v>5</v>
      </c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41">
        <v>70</v>
      </c>
      <c r="B147" s="242" t="s">
        <v>345</v>
      </c>
      <c r="C147" s="251" t="s">
        <v>346</v>
      </c>
      <c r="D147" s="243" t="s">
        <v>0</v>
      </c>
      <c r="E147" s="244">
        <v>58.849300000000007</v>
      </c>
      <c r="F147" s="245"/>
      <c r="G147" s="246">
        <f>ROUND(E147*F147,2)</f>
        <v>0</v>
      </c>
      <c r="H147" s="225"/>
      <c r="I147" s="224">
        <f>ROUND(E147*H147,2)</f>
        <v>0</v>
      </c>
      <c r="J147" s="225"/>
      <c r="K147" s="224">
        <f>ROUND(E147*J147,2)</f>
        <v>0</v>
      </c>
      <c r="L147" s="224">
        <v>15</v>
      </c>
      <c r="M147" s="224">
        <f>G147*(1+L147/100)</f>
        <v>0</v>
      </c>
      <c r="N147" s="224">
        <v>0</v>
      </c>
      <c r="O147" s="224">
        <f>ROUND(E147*N147,2)</f>
        <v>0</v>
      </c>
      <c r="P147" s="224">
        <v>0</v>
      </c>
      <c r="Q147" s="224">
        <f>ROUND(E147*P147,2)</f>
        <v>0</v>
      </c>
      <c r="R147" s="224"/>
      <c r="S147" s="224" t="s">
        <v>142</v>
      </c>
      <c r="T147" s="224" t="s">
        <v>143</v>
      </c>
      <c r="U147" s="224">
        <v>0</v>
      </c>
      <c r="V147" s="224">
        <f>ROUND(E147*U147,2)</f>
        <v>0</v>
      </c>
      <c r="W147" s="22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148</v>
      </c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x14ac:dyDescent="0.2">
      <c r="A148" s="229" t="s">
        <v>137</v>
      </c>
      <c r="B148" s="230" t="s">
        <v>96</v>
      </c>
      <c r="C148" s="250" t="s">
        <v>97</v>
      </c>
      <c r="D148" s="231"/>
      <c r="E148" s="232"/>
      <c r="F148" s="233"/>
      <c r="G148" s="234">
        <f>SUMIF(AG149:AG160,"&lt;&gt;NOR",G149:G160)</f>
        <v>0</v>
      </c>
      <c r="H148" s="228"/>
      <c r="I148" s="228">
        <f>SUM(I149:I160)</f>
        <v>0</v>
      </c>
      <c r="J148" s="228"/>
      <c r="K148" s="228">
        <f>SUM(K149:K160)</f>
        <v>0</v>
      </c>
      <c r="L148" s="228"/>
      <c r="M148" s="228">
        <f>SUM(M149:M160)</f>
        <v>0</v>
      </c>
      <c r="N148" s="228"/>
      <c r="O148" s="228">
        <f>SUM(O149:O160)</f>
        <v>0.01</v>
      </c>
      <c r="P148" s="228"/>
      <c r="Q148" s="228">
        <f>SUM(Q149:Q160)</f>
        <v>0</v>
      </c>
      <c r="R148" s="228"/>
      <c r="S148" s="228"/>
      <c r="T148" s="228"/>
      <c r="U148" s="228"/>
      <c r="V148" s="228">
        <f>SUM(V149:V160)</f>
        <v>14.33</v>
      </c>
      <c r="W148" s="228"/>
      <c r="AG148" t="s">
        <v>138</v>
      </c>
    </row>
    <row r="149" spans="1:60" outlineLevel="1" x14ac:dyDescent="0.2">
      <c r="A149" s="235">
        <v>71</v>
      </c>
      <c r="B149" s="236" t="s">
        <v>347</v>
      </c>
      <c r="C149" s="252" t="s">
        <v>348</v>
      </c>
      <c r="D149" s="237" t="s">
        <v>161</v>
      </c>
      <c r="E149" s="238">
        <v>29.900000000000002</v>
      </c>
      <c r="F149" s="239"/>
      <c r="G149" s="240">
        <f>ROUND(E149*F149,2)</f>
        <v>0</v>
      </c>
      <c r="H149" s="225"/>
      <c r="I149" s="224">
        <f>ROUND(E149*H149,2)</f>
        <v>0</v>
      </c>
      <c r="J149" s="225"/>
      <c r="K149" s="224">
        <f>ROUND(E149*J149,2)</f>
        <v>0</v>
      </c>
      <c r="L149" s="224">
        <v>15</v>
      </c>
      <c r="M149" s="224">
        <f>G149*(1+L149/100)</f>
        <v>0</v>
      </c>
      <c r="N149" s="224">
        <v>1.0000000000000001E-5</v>
      </c>
      <c r="O149" s="224">
        <f>ROUND(E149*N149,2)</f>
        <v>0</v>
      </c>
      <c r="P149" s="224">
        <v>0</v>
      </c>
      <c r="Q149" s="224">
        <f>ROUND(E149*P149,2)</f>
        <v>0</v>
      </c>
      <c r="R149" s="224"/>
      <c r="S149" s="224" t="s">
        <v>142</v>
      </c>
      <c r="T149" s="224" t="s">
        <v>143</v>
      </c>
      <c r="U149" s="224">
        <v>0.34</v>
      </c>
      <c r="V149" s="224">
        <f>ROUND(E149*U149,2)</f>
        <v>10.17</v>
      </c>
      <c r="W149" s="22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144</v>
      </c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">
      <c r="A150" s="222"/>
      <c r="B150" s="223"/>
      <c r="C150" s="254" t="s">
        <v>230</v>
      </c>
      <c r="D150" s="226"/>
      <c r="E150" s="227">
        <v>29.900000000000002</v>
      </c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155</v>
      </c>
      <c r="AH150" s="205">
        <v>0</v>
      </c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35">
        <v>72</v>
      </c>
      <c r="B151" s="236" t="s">
        <v>349</v>
      </c>
      <c r="C151" s="252" t="s">
        <v>350</v>
      </c>
      <c r="D151" s="237" t="s">
        <v>161</v>
      </c>
      <c r="E151" s="238">
        <v>29.900000000000002</v>
      </c>
      <c r="F151" s="239"/>
      <c r="G151" s="240">
        <f>ROUND(E151*F151,2)</f>
        <v>0</v>
      </c>
      <c r="H151" s="225"/>
      <c r="I151" s="224">
        <f>ROUND(E151*H151,2)</f>
        <v>0</v>
      </c>
      <c r="J151" s="225"/>
      <c r="K151" s="224">
        <f>ROUND(E151*J151,2)</f>
        <v>0</v>
      </c>
      <c r="L151" s="224">
        <v>15</v>
      </c>
      <c r="M151" s="224">
        <f>G151*(1+L151/100)</f>
        <v>0</v>
      </c>
      <c r="N151" s="224">
        <v>4.9000000000000009E-4</v>
      </c>
      <c r="O151" s="224">
        <f>ROUND(E151*N151,2)</f>
        <v>0.01</v>
      </c>
      <c r="P151" s="224">
        <v>0</v>
      </c>
      <c r="Q151" s="224">
        <f>ROUND(E151*P151,2)</f>
        <v>0</v>
      </c>
      <c r="R151" s="224"/>
      <c r="S151" s="224" t="s">
        <v>142</v>
      </c>
      <c r="T151" s="224" t="s">
        <v>143</v>
      </c>
      <c r="U151" s="224">
        <v>0.13</v>
      </c>
      <c r="V151" s="224">
        <f>ROUND(E151*U151,2)</f>
        <v>3.89</v>
      </c>
      <c r="W151" s="22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144</v>
      </c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22"/>
      <c r="B152" s="223"/>
      <c r="C152" s="254" t="s">
        <v>351</v>
      </c>
      <c r="D152" s="226"/>
      <c r="E152" s="227">
        <v>29.900000000000002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155</v>
      </c>
      <c r="AH152" s="205">
        <v>5</v>
      </c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ht="22.5" outlineLevel="1" x14ac:dyDescent="0.2">
      <c r="A153" s="235">
        <v>73</v>
      </c>
      <c r="B153" s="236" t="s">
        <v>352</v>
      </c>
      <c r="C153" s="252" t="s">
        <v>353</v>
      </c>
      <c r="D153" s="237" t="s">
        <v>161</v>
      </c>
      <c r="E153" s="238">
        <v>29.900000000000002</v>
      </c>
      <c r="F153" s="239"/>
      <c r="G153" s="240">
        <f>ROUND(E153*F153,2)</f>
        <v>0</v>
      </c>
      <c r="H153" s="225"/>
      <c r="I153" s="224">
        <f>ROUND(E153*H153,2)</f>
        <v>0</v>
      </c>
      <c r="J153" s="225"/>
      <c r="K153" s="224">
        <f>ROUND(E153*J153,2)</f>
        <v>0</v>
      </c>
      <c r="L153" s="224">
        <v>15</v>
      </c>
      <c r="M153" s="224">
        <f>G153*(1+L153/100)</f>
        <v>0</v>
      </c>
      <c r="N153" s="224">
        <v>0</v>
      </c>
      <c r="O153" s="224">
        <f>ROUND(E153*N153,2)</f>
        <v>0</v>
      </c>
      <c r="P153" s="224">
        <v>0</v>
      </c>
      <c r="Q153" s="224">
        <f>ROUND(E153*P153,2)</f>
        <v>0</v>
      </c>
      <c r="R153" s="224"/>
      <c r="S153" s="224" t="s">
        <v>142</v>
      </c>
      <c r="T153" s="224" t="s">
        <v>143</v>
      </c>
      <c r="U153" s="224">
        <v>0</v>
      </c>
      <c r="V153" s="224">
        <f>ROUND(E153*U153,2)</f>
        <v>0</v>
      </c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148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22"/>
      <c r="B154" s="223"/>
      <c r="C154" s="254" t="s">
        <v>351</v>
      </c>
      <c r="D154" s="226"/>
      <c r="E154" s="227">
        <v>29.900000000000002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155</v>
      </c>
      <c r="AH154" s="205">
        <v>5</v>
      </c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35">
        <v>74</v>
      </c>
      <c r="B155" s="236" t="s">
        <v>354</v>
      </c>
      <c r="C155" s="252" t="s">
        <v>355</v>
      </c>
      <c r="D155" s="237" t="s">
        <v>171</v>
      </c>
      <c r="E155" s="238">
        <v>1.8</v>
      </c>
      <c r="F155" s="239"/>
      <c r="G155" s="240">
        <f>ROUND(E155*F155,2)</f>
        <v>0</v>
      </c>
      <c r="H155" s="225"/>
      <c r="I155" s="224">
        <f>ROUND(E155*H155,2)</f>
        <v>0</v>
      </c>
      <c r="J155" s="225"/>
      <c r="K155" s="224">
        <f>ROUND(E155*J155,2)</f>
        <v>0</v>
      </c>
      <c r="L155" s="224">
        <v>15</v>
      </c>
      <c r="M155" s="224">
        <f>G155*(1+L155/100)</f>
        <v>0</v>
      </c>
      <c r="N155" s="224">
        <v>1.4000000000000001E-4</v>
      </c>
      <c r="O155" s="224">
        <f>ROUND(E155*N155,2)</f>
        <v>0</v>
      </c>
      <c r="P155" s="224">
        <v>0</v>
      </c>
      <c r="Q155" s="224">
        <f>ROUND(E155*P155,2)</f>
        <v>0</v>
      </c>
      <c r="R155" s="224"/>
      <c r="S155" s="224" t="s">
        <v>142</v>
      </c>
      <c r="T155" s="224" t="s">
        <v>143</v>
      </c>
      <c r="U155" s="224">
        <v>0.15200000000000002</v>
      </c>
      <c r="V155" s="224">
        <f>ROUND(E155*U155,2)</f>
        <v>0.27</v>
      </c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144</v>
      </c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22"/>
      <c r="B156" s="223"/>
      <c r="C156" s="254" t="s">
        <v>356</v>
      </c>
      <c r="D156" s="226"/>
      <c r="E156" s="227">
        <v>1.8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155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">
      <c r="A157" s="235">
        <v>75</v>
      </c>
      <c r="B157" s="236" t="s">
        <v>357</v>
      </c>
      <c r="C157" s="252" t="s">
        <v>358</v>
      </c>
      <c r="D157" s="237" t="s">
        <v>171</v>
      </c>
      <c r="E157" s="238">
        <v>29.728000000000002</v>
      </c>
      <c r="F157" s="239"/>
      <c r="G157" s="240">
        <f>ROUND(E157*F157,2)</f>
        <v>0</v>
      </c>
      <c r="H157" s="225"/>
      <c r="I157" s="224">
        <f>ROUND(E157*H157,2)</f>
        <v>0</v>
      </c>
      <c r="J157" s="225"/>
      <c r="K157" s="224">
        <f>ROUND(E157*J157,2)</f>
        <v>0</v>
      </c>
      <c r="L157" s="224">
        <v>15</v>
      </c>
      <c r="M157" s="224">
        <f>G157*(1+L157/100)</f>
        <v>0</v>
      </c>
      <c r="N157" s="224">
        <v>0</v>
      </c>
      <c r="O157" s="224">
        <f>ROUND(E157*N157,2)</f>
        <v>0</v>
      </c>
      <c r="P157" s="224">
        <v>0</v>
      </c>
      <c r="Q157" s="224">
        <f>ROUND(E157*P157,2)</f>
        <v>0</v>
      </c>
      <c r="R157" s="224"/>
      <c r="S157" s="224" t="s">
        <v>142</v>
      </c>
      <c r="T157" s="224" t="s">
        <v>143</v>
      </c>
      <c r="U157" s="224">
        <v>0</v>
      </c>
      <c r="V157" s="224">
        <f>ROUND(E157*U157,2)</f>
        <v>0</v>
      </c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148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22"/>
      <c r="B158" s="223"/>
      <c r="C158" s="254" t="s">
        <v>359</v>
      </c>
      <c r="D158" s="226"/>
      <c r="E158" s="227">
        <v>13.8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155</v>
      </c>
      <c r="AH158" s="205">
        <v>0</v>
      </c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">
      <c r="A159" s="222"/>
      <c r="B159" s="223"/>
      <c r="C159" s="254" t="s">
        <v>360</v>
      </c>
      <c r="D159" s="226"/>
      <c r="E159" s="227">
        <v>15.920000000000002</v>
      </c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155</v>
      </c>
      <c r="AH159" s="205">
        <v>0</v>
      </c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41">
        <v>76</v>
      </c>
      <c r="B160" s="242" t="s">
        <v>361</v>
      </c>
      <c r="C160" s="251" t="s">
        <v>362</v>
      </c>
      <c r="D160" s="243" t="s">
        <v>0</v>
      </c>
      <c r="E160" s="244">
        <v>397.95460000000003</v>
      </c>
      <c r="F160" s="245"/>
      <c r="G160" s="246">
        <f>ROUND(E160*F160,2)</f>
        <v>0</v>
      </c>
      <c r="H160" s="225"/>
      <c r="I160" s="224">
        <f>ROUND(E160*H160,2)</f>
        <v>0</v>
      </c>
      <c r="J160" s="225"/>
      <c r="K160" s="224">
        <f>ROUND(E160*J160,2)</f>
        <v>0</v>
      </c>
      <c r="L160" s="224">
        <v>15</v>
      </c>
      <c r="M160" s="224">
        <f>G160*(1+L160/100)</f>
        <v>0</v>
      </c>
      <c r="N160" s="224">
        <v>0</v>
      </c>
      <c r="O160" s="224">
        <f>ROUND(E160*N160,2)</f>
        <v>0</v>
      </c>
      <c r="P160" s="224">
        <v>0</v>
      </c>
      <c r="Q160" s="224">
        <f>ROUND(E160*P160,2)</f>
        <v>0</v>
      </c>
      <c r="R160" s="224"/>
      <c r="S160" s="224" t="s">
        <v>142</v>
      </c>
      <c r="T160" s="224" t="s">
        <v>143</v>
      </c>
      <c r="U160" s="224">
        <v>0</v>
      </c>
      <c r="V160" s="224">
        <f>ROUND(E160*U160,2)</f>
        <v>0</v>
      </c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148</v>
      </c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x14ac:dyDescent="0.2">
      <c r="A161" s="229" t="s">
        <v>137</v>
      </c>
      <c r="B161" s="230" t="s">
        <v>98</v>
      </c>
      <c r="C161" s="250" t="s">
        <v>99</v>
      </c>
      <c r="D161" s="231"/>
      <c r="E161" s="232"/>
      <c r="F161" s="233"/>
      <c r="G161" s="234">
        <f>SUMIF(AG162:AG172,"&lt;&gt;NOR",G162:G172)</f>
        <v>0</v>
      </c>
      <c r="H161" s="228"/>
      <c r="I161" s="228">
        <f>SUM(I162:I172)</f>
        <v>0</v>
      </c>
      <c r="J161" s="228"/>
      <c r="K161" s="228">
        <f>SUM(K162:K172)</f>
        <v>0</v>
      </c>
      <c r="L161" s="228"/>
      <c r="M161" s="228">
        <f>SUM(M162:M172)</f>
        <v>0</v>
      </c>
      <c r="N161" s="228"/>
      <c r="O161" s="228">
        <f>SUM(O162:O172)</f>
        <v>0</v>
      </c>
      <c r="P161" s="228"/>
      <c r="Q161" s="228">
        <f>SUM(Q162:Q172)</f>
        <v>0</v>
      </c>
      <c r="R161" s="228"/>
      <c r="S161" s="228"/>
      <c r="T161" s="228"/>
      <c r="U161" s="228"/>
      <c r="V161" s="228">
        <f>SUM(V162:V172)</f>
        <v>0.24</v>
      </c>
      <c r="W161" s="228"/>
      <c r="AG161" t="s">
        <v>138</v>
      </c>
    </row>
    <row r="162" spans="1:60" outlineLevel="1" x14ac:dyDescent="0.2">
      <c r="A162" s="235">
        <v>77</v>
      </c>
      <c r="B162" s="236" t="s">
        <v>363</v>
      </c>
      <c r="C162" s="252" t="s">
        <v>355</v>
      </c>
      <c r="D162" s="237" t="s">
        <v>171</v>
      </c>
      <c r="E162" s="238">
        <v>1.6</v>
      </c>
      <c r="F162" s="239"/>
      <c r="G162" s="240">
        <f>ROUND(E162*F162,2)</f>
        <v>0</v>
      </c>
      <c r="H162" s="225"/>
      <c r="I162" s="224">
        <f>ROUND(E162*H162,2)</f>
        <v>0</v>
      </c>
      <c r="J162" s="225"/>
      <c r="K162" s="224">
        <f>ROUND(E162*J162,2)</f>
        <v>0</v>
      </c>
      <c r="L162" s="224">
        <v>15</v>
      </c>
      <c r="M162" s="224">
        <f>G162*(1+L162/100)</f>
        <v>0</v>
      </c>
      <c r="N162" s="224">
        <v>1.7000000000000001E-4</v>
      </c>
      <c r="O162" s="224">
        <f>ROUND(E162*N162,2)</f>
        <v>0</v>
      </c>
      <c r="P162" s="224">
        <v>0</v>
      </c>
      <c r="Q162" s="224">
        <f>ROUND(E162*P162,2)</f>
        <v>0</v>
      </c>
      <c r="R162" s="224"/>
      <c r="S162" s="224" t="s">
        <v>142</v>
      </c>
      <c r="T162" s="224" t="s">
        <v>143</v>
      </c>
      <c r="U162" s="224">
        <v>0.15200000000000002</v>
      </c>
      <c r="V162" s="224">
        <f>ROUND(E162*U162,2)</f>
        <v>0.24</v>
      </c>
      <c r="W162" s="22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144</v>
      </c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">
      <c r="A163" s="222"/>
      <c r="B163" s="223"/>
      <c r="C163" s="254" t="s">
        <v>364</v>
      </c>
      <c r="D163" s="226"/>
      <c r="E163" s="227">
        <v>1.6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155</v>
      </c>
      <c r="AH163" s="205">
        <v>0</v>
      </c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">
      <c r="A164" s="235">
        <v>78</v>
      </c>
      <c r="B164" s="236" t="s">
        <v>357</v>
      </c>
      <c r="C164" s="252" t="s">
        <v>358</v>
      </c>
      <c r="D164" s="237" t="s">
        <v>171</v>
      </c>
      <c r="E164" s="238">
        <v>27.358000000000001</v>
      </c>
      <c r="F164" s="239"/>
      <c r="G164" s="240">
        <f>ROUND(E164*F164,2)</f>
        <v>0</v>
      </c>
      <c r="H164" s="225"/>
      <c r="I164" s="224">
        <f>ROUND(E164*H164,2)</f>
        <v>0</v>
      </c>
      <c r="J164" s="225"/>
      <c r="K164" s="224">
        <f>ROUND(E164*J164,2)</f>
        <v>0</v>
      </c>
      <c r="L164" s="224">
        <v>15</v>
      </c>
      <c r="M164" s="224">
        <f>G164*(1+L164/100)</f>
        <v>0</v>
      </c>
      <c r="N164" s="224">
        <v>0</v>
      </c>
      <c r="O164" s="224">
        <f>ROUND(E164*N164,2)</f>
        <v>0</v>
      </c>
      <c r="P164" s="224">
        <v>0</v>
      </c>
      <c r="Q164" s="224">
        <f>ROUND(E164*P164,2)</f>
        <v>0</v>
      </c>
      <c r="R164" s="224"/>
      <c r="S164" s="224" t="s">
        <v>142</v>
      </c>
      <c r="T164" s="224" t="s">
        <v>143</v>
      </c>
      <c r="U164" s="224">
        <v>0</v>
      </c>
      <c r="V164" s="224">
        <f>ROUND(E164*U164,2)</f>
        <v>0</v>
      </c>
      <c r="W164" s="22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148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ht="22.5" outlineLevel="1" x14ac:dyDescent="0.2">
      <c r="A165" s="222"/>
      <c r="B165" s="223"/>
      <c r="C165" s="254" t="s">
        <v>365</v>
      </c>
      <c r="D165" s="226"/>
      <c r="E165" s="227">
        <v>8.73</v>
      </c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155</v>
      </c>
      <c r="AH165" s="205">
        <v>0</v>
      </c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">
      <c r="A166" s="222"/>
      <c r="B166" s="223"/>
      <c r="C166" s="254" t="s">
        <v>366</v>
      </c>
      <c r="D166" s="226"/>
      <c r="E166" s="227">
        <v>13.16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155</v>
      </c>
      <c r="AH166" s="205">
        <v>0</v>
      </c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22"/>
      <c r="B167" s="223"/>
      <c r="C167" s="254" t="s">
        <v>367</v>
      </c>
      <c r="D167" s="226"/>
      <c r="E167" s="227">
        <v>5.4700000000000006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155</v>
      </c>
      <c r="AH167" s="205">
        <v>0</v>
      </c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ht="22.5" outlineLevel="1" x14ac:dyDescent="0.2">
      <c r="A168" s="235">
        <v>79</v>
      </c>
      <c r="B168" s="236" t="s">
        <v>368</v>
      </c>
      <c r="C168" s="252" t="s">
        <v>369</v>
      </c>
      <c r="D168" s="237" t="s">
        <v>161</v>
      </c>
      <c r="E168" s="238">
        <v>16.100000000000001</v>
      </c>
      <c r="F168" s="239"/>
      <c r="G168" s="240">
        <f>ROUND(E168*F168,2)</f>
        <v>0</v>
      </c>
      <c r="H168" s="225"/>
      <c r="I168" s="224">
        <f>ROUND(E168*H168,2)</f>
        <v>0</v>
      </c>
      <c r="J168" s="225"/>
      <c r="K168" s="224">
        <f>ROUND(E168*J168,2)</f>
        <v>0</v>
      </c>
      <c r="L168" s="224">
        <v>15</v>
      </c>
      <c r="M168" s="224">
        <f>G168*(1+L168/100)</f>
        <v>0</v>
      </c>
      <c r="N168" s="224">
        <v>0</v>
      </c>
      <c r="O168" s="224">
        <f>ROUND(E168*N168,2)</f>
        <v>0</v>
      </c>
      <c r="P168" s="224">
        <v>0</v>
      </c>
      <c r="Q168" s="224">
        <f>ROUND(E168*P168,2)</f>
        <v>0</v>
      </c>
      <c r="R168" s="224"/>
      <c r="S168" s="224" t="s">
        <v>142</v>
      </c>
      <c r="T168" s="224" t="s">
        <v>143</v>
      </c>
      <c r="U168" s="224">
        <v>0</v>
      </c>
      <c r="V168" s="224">
        <f>ROUND(E168*U168,2)</f>
        <v>0</v>
      </c>
      <c r="W168" s="22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148</v>
      </c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">
      <c r="A169" s="222"/>
      <c r="B169" s="223"/>
      <c r="C169" s="254" t="s">
        <v>213</v>
      </c>
      <c r="D169" s="226"/>
      <c r="E169" s="227">
        <v>16.100000000000001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155</v>
      </c>
      <c r="AH169" s="205">
        <v>0</v>
      </c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ht="22.5" outlineLevel="1" x14ac:dyDescent="0.2">
      <c r="A170" s="235">
        <v>80</v>
      </c>
      <c r="B170" s="236" t="s">
        <v>370</v>
      </c>
      <c r="C170" s="252" t="s">
        <v>371</v>
      </c>
      <c r="D170" s="237" t="s">
        <v>161</v>
      </c>
      <c r="E170" s="238">
        <v>17.71</v>
      </c>
      <c r="F170" s="239"/>
      <c r="G170" s="240">
        <f>ROUND(E170*F170,2)</f>
        <v>0</v>
      </c>
      <c r="H170" s="225"/>
      <c r="I170" s="224">
        <f>ROUND(E170*H170,2)</f>
        <v>0</v>
      </c>
      <c r="J170" s="225"/>
      <c r="K170" s="224">
        <f>ROUND(E170*J170,2)</f>
        <v>0</v>
      </c>
      <c r="L170" s="224">
        <v>15</v>
      </c>
      <c r="M170" s="224">
        <f>G170*(1+L170/100)</f>
        <v>0</v>
      </c>
      <c r="N170" s="224">
        <v>0</v>
      </c>
      <c r="O170" s="224">
        <f>ROUND(E170*N170,2)</f>
        <v>0</v>
      </c>
      <c r="P170" s="224">
        <v>0</v>
      </c>
      <c r="Q170" s="224">
        <f>ROUND(E170*P170,2)</f>
        <v>0</v>
      </c>
      <c r="R170" s="224"/>
      <c r="S170" s="224" t="s">
        <v>142</v>
      </c>
      <c r="T170" s="224" t="s">
        <v>143</v>
      </c>
      <c r="U170" s="224">
        <v>0</v>
      </c>
      <c r="V170" s="224">
        <f>ROUND(E170*U170,2)</f>
        <v>0</v>
      </c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308</v>
      </c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">
      <c r="A171" s="222"/>
      <c r="B171" s="223"/>
      <c r="C171" s="254" t="s">
        <v>372</v>
      </c>
      <c r="D171" s="226"/>
      <c r="E171" s="227">
        <v>17.71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155</v>
      </c>
      <c r="AH171" s="205">
        <v>5</v>
      </c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41">
        <v>81</v>
      </c>
      <c r="B172" s="242" t="s">
        <v>373</v>
      </c>
      <c r="C172" s="251" t="s">
        <v>374</v>
      </c>
      <c r="D172" s="243" t="s">
        <v>0</v>
      </c>
      <c r="E172" s="244">
        <v>140.67570000000001</v>
      </c>
      <c r="F172" s="245"/>
      <c r="G172" s="246">
        <f>ROUND(E172*F172,2)</f>
        <v>0</v>
      </c>
      <c r="H172" s="225"/>
      <c r="I172" s="224">
        <f>ROUND(E172*H172,2)</f>
        <v>0</v>
      </c>
      <c r="J172" s="225"/>
      <c r="K172" s="224">
        <f>ROUND(E172*J172,2)</f>
        <v>0</v>
      </c>
      <c r="L172" s="224">
        <v>15</v>
      </c>
      <c r="M172" s="224">
        <f>G172*(1+L172/100)</f>
        <v>0</v>
      </c>
      <c r="N172" s="224">
        <v>0</v>
      </c>
      <c r="O172" s="224">
        <f>ROUND(E172*N172,2)</f>
        <v>0</v>
      </c>
      <c r="P172" s="224">
        <v>0</v>
      </c>
      <c r="Q172" s="224">
        <f>ROUND(E172*P172,2)</f>
        <v>0</v>
      </c>
      <c r="R172" s="224"/>
      <c r="S172" s="224" t="s">
        <v>142</v>
      </c>
      <c r="T172" s="224" t="s">
        <v>143</v>
      </c>
      <c r="U172" s="224">
        <v>0</v>
      </c>
      <c r="V172" s="224">
        <f>ROUND(E172*U172,2)</f>
        <v>0</v>
      </c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148</v>
      </c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x14ac:dyDescent="0.2">
      <c r="A173" s="229" t="s">
        <v>137</v>
      </c>
      <c r="B173" s="230" t="s">
        <v>100</v>
      </c>
      <c r="C173" s="250" t="s">
        <v>101</v>
      </c>
      <c r="D173" s="231"/>
      <c r="E173" s="232"/>
      <c r="F173" s="233"/>
      <c r="G173" s="234">
        <f>SUMIF(AG174:AG186,"&lt;&gt;NOR",G174:G186)</f>
        <v>0</v>
      </c>
      <c r="H173" s="228"/>
      <c r="I173" s="228">
        <f>SUM(I174:I186)</f>
        <v>0</v>
      </c>
      <c r="J173" s="228"/>
      <c r="K173" s="228">
        <f>SUM(K174:K186)</f>
        <v>0</v>
      </c>
      <c r="L173" s="228"/>
      <c r="M173" s="228">
        <f>SUM(M174:M186)</f>
        <v>0</v>
      </c>
      <c r="N173" s="228"/>
      <c r="O173" s="228">
        <f>SUM(O174:O186)</f>
        <v>0.36</v>
      </c>
      <c r="P173" s="228"/>
      <c r="Q173" s="228">
        <f>SUM(Q174:Q186)</f>
        <v>0</v>
      </c>
      <c r="R173" s="228"/>
      <c r="S173" s="228"/>
      <c r="T173" s="228"/>
      <c r="U173" s="228"/>
      <c r="V173" s="228">
        <f>SUM(V174:V186)</f>
        <v>20.46</v>
      </c>
      <c r="W173" s="228"/>
      <c r="AG173" t="s">
        <v>138</v>
      </c>
    </row>
    <row r="174" spans="1:60" outlineLevel="1" x14ac:dyDescent="0.2">
      <c r="A174" s="235">
        <v>82</v>
      </c>
      <c r="B174" s="236" t="s">
        <v>375</v>
      </c>
      <c r="C174" s="252" t="s">
        <v>376</v>
      </c>
      <c r="D174" s="237" t="s">
        <v>161</v>
      </c>
      <c r="E174" s="238">
        <v>19.6874</v>
      </c>
      <c r="F174" s="239"/>
      <c r="G174" s="240">
        <f>ROUND(E174*F174,2)</f>
        <v>0</v>
      </c>
      <c r="H174" s="225"/>
      <c r="I174" s="224">
        <f>ROUND(E174*H174,2)</f>
        <v>0</v>
      </c>
      <c r="J174" s="225"/>
      <c r="K174" s="224">
        <f>ROUND(E174*J174,2)</f>
        <v>0</v>
      </c>
      <c r="L174" s="224">
        <v>15</v>
      </c>
      <c r="M174" s="224">
        <f>G174*(1+L174/100)</f>
        <v>0</v>
      </c>
      <c r="N174" s="224">
        <v>2.1000000000000001E-4</v>
      </c>
      <c r="O174" s="224">
        <f>ROUND(E174*N174,2)</f>
        <v>0</v>
      </c>
      <c r="P174" s="224">
        <v>0</v>
      </c>
      <c r="Q174" s="224">
        <f>ROUND(E174*P174,2)</f>
        <v>0</v>
      </c>
      <c r="R174" s="224"/>
      <c r="S174" s="224" t="s">
        <v>142</v>
      </c>
      <c r="T174" s="224" t="s">
        <v>143</v>
      </c>
      <c r="U174" s="224">
        <v>0.05</v>
      </c>
      <c r="V174" s="224">
        <f>ROUND(E174*U174,2)</f>
        <v>0.98</v>
      </c>
      <c r="W174" s="22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144</v>
      </c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22"/>
      <c r="B175" s="223"/>
      <c r="C175" s="254" t="s">
        <v>377</v>
      </c>
      <c r="D175" s="226"/>
      <c r="E175" s="227">
        <v>19.690000000000001</v>
      </c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155</v>
      </c>
      <c r="AH175" s="205">
        <v>5</v>
      </c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35">
        <v>83</v>
      </c>
      <c r="B176" s="236" t="s">
        <v>378</v>
      </c>
      <c r="C176" s="252" t="s">
        <v>379</v>
      </c>
      <c r="D176" s="237" t="s">
        <v>161</v>
      </c>
      <c r="E176" s="238">
        <v>19.6874</v>
      </c>
      <c r="F176" s="239"/>
      <c r="G176" s="240">
        <f>ROUND(E176*F176,2)</f>
        <v>0</v>
      </c>
      <c r="H176" s="225"/>
      <c r="I176" s="224">
        <f>ROUND(E176*H176,2)</f>
        <v>0</v>
      </c>
      <c r="J176" s="225"/>
      <c r="K176" s="224">
        <f>ROUND(E176*J176,2)</f>
        <v>0</v>
      </c>
      <c r="L176" s="224">
        <v>15</v>
      </c>
      <c r="M176" s="224">
        <f>G176*(1+L176/100)</f>
        <v>0</v>
      </c>
      <c r="N176" s="224">
        <v>3.2500000000000003E-3</v>
      </c>
      <c r="O176" s="224">
        <f>ROUND(E176*N176,2)</f>
        <v>0.06</v>
      </c>
      <c r="P176" s="224">
        <v>0</v>
      </c>
      <c r="Q176" s="224">
        <f>ROUND(E176*P176,2)</f>
        <v>0</v>
      </c>
      <c r="R176" s="224"/>
      <c r="S176" s="224" t="s">
        <v>142</v>
      </c>
      <c r="T176" s="224" t="s">
        <v>143</v>
      </c>
      <c r="U176" s="224">
        <v>0.9840000000000001</v>
      </c>
      <c r="V176" s="224">
        <f>ROUND(E176*U176,2)</f>
        <v>19.37</v>
      </c>
      <c r="W176" s="22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148</v>
      </c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22"/>
      <c r="B177" s="223"/>
      <c r="C177" s="254" t="s">
        <v>380</v>
      </c>
      <c r="D177" s="226"/>
      <c r="E177" s="227">
        <v>12.670000000000002</v>
      </c>
      <c r="F177" s="224"/>
      <c r="G177" s="224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155</v>
      </c>
      <c r="AH177" s="205">
        <v>0</v>
      </c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22"/>
      <c r="B178" s="223"/>
      <c r="C178" s="254" t="s">
        <v>381</v>
      </c>
      <c r="D178" s="226"/>
      <c r="E178" s="227">
        <v>5.0900000000000007</v>
      </c>
      <c r="F178" s="224"/>
      <c r="G178" s="224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155</v>
      </c>
      <c r="AH178" s="205">
        <v>0</v>
      </c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22"/>
      <c r="B179" s="223"/>
      <c r="C179" s="254" t="s">
        <v>382</v>
      </c>
      <c r="D179" s="226"/>
      <c r="E179" s="227">
        <v>1.9300000000000002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155</v>
      </c>
      <c r="AH179" s="205">
        <v>0</v>
      </c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">
      <c r="A180" s="235">
        <v>84</v>
      </c>
      <c r="B180" s="236" t="s">
        <v>383</v>
      </c>
      <c r="C180" s="252" t="s">
        <v>384</v>
      </c>
      <c r="D180" s="237" t="s">
        <v>161</v>
      </c>
      <c r="E180" s="238">
        <v>19.6874</v>
      </c>
      <c r="F180" s="239"/>
      <c r="G180" s="240">
        <f>ROUND(E180*F180,2)</f>
        <v>0</v>
      </c>
      <c r="H180" s="225"/>
      <c r="I180" s="224">
        <f>ROUND(E180*H180,2)</f>
        <v>0</v>
      </c>
      <c r="J180" s="225"/>
      <c r="K180" s="224">
        <f>ROUND(E180*J180,2)</f>
        <v>0</v>
      </c>
      <c r="L180" s="224">
        <v>15</v>
      </c>
      <c r="M180" s="224">
        <f>G180*(1+L180/100)</f>
        <v>0</v>
      </c>
      <c r="N180" s="224">
        <v>0</v>
      </c>
      <c r="O180" s="224">
        <f>ROUND(E180*N180,2)</f>
        <v>0</v>
      </c>
      <c r="P180" s="224">
        <v>0</v>
      </c>
      <c r="Q180" s="224">
        <f>ROUND(E180*P180,2)</f>
        <v>0</v>
      </c>
      <c r="R180" s="224"/>
      <c r="S180" s="224" t="s">
        <v>142</v>
      </c>
      <c r="T180" s="224" t="s">
        <v>143</v>
      </c>
      <c r="U180" s="224">
        <v>0</v>
      </c>
      <c r="V180" s="224">
        <f>ROUND(E180*U180,2)</f>
        <v>0</v>
      </c>
      <c r="W180" s="22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148</v>
      </c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">
      <c r="A181" s="222"/>
      <c r="B181" s="223"/>
      <c r="C181" s="254" t="s">
        <v>377</v>
      </c>
      <c r="D181" s="226"/>
      <c r="E181" s="227">
        <v>19.690000000000001</v>
      </c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155</v>
      </c>
      <c r="AH181" s="205">
        <v>5</v>
      </c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35">
        <v>85</v>
      </c>
      <c r="B182" s="236" t="s">
        <v>385</v>
      </c>
      <c r="C182" s="252" t="s">
        <v>386</v>
      </c>
      <c r="D182" s="237" t="s">
        <v>171</v>
      </c>
      <c r="E182" s="238">
        <v>0.9</v>
      </c>
      <c r="F182" s="239"/>
      <c r="G182" s="240">
        <f>ROUND(E182*F182,2)</f>
        <v>0</v>
      </c>
      <c r="H182" s="225"/>
      <c r="I182" s="224">
        <f>ROUND(E182*H182,2)</f>
        <v>0</v>
      </c>
      <c r="J182" s="225"/>
      <c r="K182" s="224">
        <f>ROUND(E182*J182,2)</f>
        <v>0</v>
      </c>
      <c r="L182" s="224">
        <v>15</v>
      </c>
      <c r="M182" s="224">
        <f>G182*(1+L182/100)</f>
        <v>0</v>
      </c>
      <c r="N182" s="224">
        <v>1E-4</v>
      </c>
      <c r="O182" s="224">
        <f>ROUND(E182*N182,2)</f>
        <v>0</v>
      </c>
      <c r="P182" s="224">
        <v>0</v>
      </c>
      <c r="Q182" s="224">
        <f>ROUND(E182*P182,2)</f>
        <v>0</v>
      </c>
      <c r="R182" s="224"/>
      <c r="S182" s="224" t="s">
        <v>142</v>
      </c>
      <c r="T182" s="224" t="s">
        <v>143</v>
      </c>
      <c r="U182" s="224">
        <v>0.12000000000000001</v>
      </c>
      <c r="V182" s="224">
        <f>ROUND(E182*U182,2)</f>
        <v>0.11</v>
      </c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144</v>
      </c>
      <c r="AH182" s="205"/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">
      <c r="A183" s="222"/>
      <c r="B183" s="223"/>
      <c r="C183" s="254" t="s">
        <v>387</v>
      </c>
      <c r="D183" s="226"/>
      <c r="E183" s="227">
        <v>0.9</v>
      </c>
      <c r="F183" s="224"/>
      <c r="G183" s="224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155</v>
      </c>
      <c r="AH183" s="205">
        <v>0</v>
      </c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35">
        <v>86</v>
      </c>
      <c r="B184" s="236" t="s">
        <v>388</v>
      </c>
      <c r="C184" s="252" t="s">
        <v>389</v>
      </c>
      <c r="D184" s="237" t="s">
        <v>161</v>
      </c>
      <c r="E184" s="238">
        <v>22.049890000000001</v>
      </c>
      <c r="F184" s="239"/>
      <c r="G184" s="240">
        <f>ROUND(E184*F184,2)</f>
        <v>0</v>
      </c>
      <c r="H184" s="225"/>
      <c r="I184" s="224">
        <f>ROUND(E184*H184,2)</f>
        <v>0</v>
      </c>
      <c r="J184" s="225"/>
      <c r="K184" s="224">
        <f>ROUND(E184*J184,2)</f>
        <v>0</v>
      </c>
      <c r="L184" s="224">
        <v>15</v>
      </c>
      <c r="M184" s="224">
        <f>G184*(1+L184/100)</f>
        <v>0</v>
      </c>
      <c r="N184" s="224">
        <v>1.3600000000000001E-2</v>
      </c>
      <c r="O184" s="224">
        <f>ROUND(E184*N184,2)</f>
        <v>0.3</v>
      </c>
      <c r="P184" s="224">
        <v>0</v>
      </c>
      <c r="Q184" s="224">
        <f>ROUND(E184*P184,2)</f>
        <v>0</v>
      </c>
      <c r="R184" s="224"/>
      <c r="S184" s="224" t="s">
        <v>142</v>
      </c>
      <c r="T184" s="224" t="s">
        <v>143</v>
      </c>
      <c r="U184" s="224">
        <v>0</v>
      </c>
      <c r="V184" s="224">
        <f>ROUND(E184*U184,2)</f>
        <v>0</v>
      </c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222</v>
      </c>
      <c r="AH184" s="205"/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">
      <c r="A185" s="222"/>
      <c r="B185" s="223"/>
      <c r="C185" s="254" t="s">
        <v>390</v>
      </c>
      <c r="D185" s="226"/>
      <c r="E185" s="227">
        <v>22.05</v>
      </c>
      <c r="F185" s="224"/>
      <c r="G185" s="224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155</v>
      </c>
      <c r="AH185" s="205">
        <v>5</v>
      </c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41">
        <v>87</v>
      </c>
      <c r="B186" s="242" t="s">
        <v>391</v>
      </c>
      <c r="C186" s="251" t="s">
        <v>392</v>
      </c>
      <c r="D186" s="243" t="s">
        <v>0</v>
      </c>
      <c r="E186" s="244">
        <v>195.71910000000003</v>
      </c>
      <c r="F186" s="245"/>
      <c r="G186" s="246">
        <f>ROUND(E186*F186,2)</f>
        <v>0</v>
      </c>
      <c r="H186" s="225"/>
      <c r="I186" s="224">
        <f>ROUND(E186*H186,2)</f>
        <v>0</v>
      </c>
      <c r="J186" s="225"/>
      <c r="K186" s="224">
        <f>ROUND(E186*J186,2)</f>
        <v>0</v>
      </c>
      <c r="L186" s="224">
        <v>15</v>
      </c>
      <c r="M186" s="224">
        <f>G186*(1+L186/100)</f>
        <v>0</v>
      </c>
      <c r="N186" s="224">
        <v>0</v>
      </c>
      <c r="O186" s="224">
        <f>ROUND(E186*N186,2)</f>
        <v>0</v>
      </c>
      <c r="P186" s="224">
        <v>0</v>
      </c>
      <c r="Q186" s="224">
        <f>ROUND(E186*P186,2)</f>
        <v>0</v>
      </c>
      <c r="R186" s="224"/>
      <c r="S186" s="224" t="s">
        <v>142</v>
      </c>
      <c r="T186" s="224" t="s">
        <v>143</v>
      </c>
      <c r="U186" s="224">
        <v>0</v>
      </c>
      <c r="V186" s="224">
        <f>ROUND(E186*U186,2)</f>
        <v>0</v>
      </c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148</v>
      </c>
      <c r="AH186" s="205"/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x14ac:dyDescent="0.2">
      <c r="A187" s="229" t="s">
        <v>137</v>
      </c>
      <c r="B187" s="230" t="s">
        <v>102</v>
      </c>
      <c r="C187" s="250" t="s">
        <v>103</v>
      </c>
      <c r="D187" s="231"/>
      <c r="E187" s="232"/>
      <c r="F187" s="233"/>
      <c r="G187" s="234">
        <f>SUMIF(AG188:AG188,"&lt;&gt;NOR",G188:G188)</f>
        <v>0</v>
      </c>
      <c r="H187" s="228"/>
      <c r="I187" s="228">
        <f>SUM(I188:I188)</f>
        <v>0</v>
      </c>
      <c r="J187" s="228"/>
      <c r="K187" s="228">
        <f>SUM(K188:K188)</f>
        <v>0</v>
      </c>
      <c r="L187" s="228"/>
      <c r="M187" s="228">
        <f>SUM(M188:M188)</f>
        <v>0</v>
      </c>
      <c r="N187" s="228"/>
      <c r="O187" s="228">
        <f>SUM(O188:O188)</f>
        <v>0</v>
      </c>
      <c r="P187" s="228"/>
      <c r="Q187" s="228">
        <f>SUM(Q188:Q188)</f>
        <v>0</v>
      </c>
      <c r="R187" s="228"/>
      <c r="S187" s="228"/>
      <c r="T187" s="228"/>
      <c r="U187" s="228"/>
      <c r="V187" s="228">
        <f>SUM(V188:V188)</f>
        <v>0</v>
      </c>
      <c r="W187" s="228"/>
      <c r="AG187" t="s">
        <v>138</v>
      </c>
    </row>
    <row r="188" spans="1:60" outlineLevel="1" x14ac:dyDescent="0.2">
      <c r="A188" s="241">
        <v>88</v>
      </c>
      <c r="B188" s="242" t="s">
        <v>393</v>
      </c>
      <c r="C188" s="251" t="s">
        <v>394</v>
      </c>
      <c r="D188" s="243" t="s">
        <v>141</v>
      </c>
      <c r="E188" s="244">
        <v>1</v>
      </c>
      <c r="F188" s="245"/>
      <c r="G188" s="246">
        <f>ROUND(E188*F188,2)</f>
        <v>0</v>
      </c>
      <c r="H188" s="225"/>
      <c r="I188" s="224">
        <f>ROUND(E188*H188,2)</f>
        <v>0</v>
      </c>
      <c r="J188" s="225"/>
      <c r="K188" s="224">
        <f>ROUND(E188*J188,2)</f>
        <v>0</v>
      </c>
      <c r="L188" s="224">
        <v>15</v>
      </c>
      <c r="M188" s="224">
        <f>G188*(1+L188/100)</f>
        <v>0</v>
      </c>
      <c r="N188" s="224">
        <v>0</v>
      </c>
      <c r="O188" s="224">
        <f>ROUND(E188*N188,2)</f>
        <v>0</v>
      </c>
      <c r="P188" s="224">
        <v>0</v>
      </c>
      <c r="Q188" s="224">
        <f>ROUND(E188*P188,2)</f>
        <v>0</v>
      </c>
      <c r="R188" s="224"/>
      <c r="S188" s="224" t="s">
        <v>142</v>
      </c>
      <c r="T188" s="224" t="s">
        <v>143</v>
      </c>
      <c r="U188" s="224">
        <v>0</v>
      </c>
      <c r="V188" s="224">
        <f>ROUND(E188*U188,2)</f>
        <v>0</v>
      </c>
      <c r="W188" s="22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148</v>
      </c>
      <c r="AH188" s="205"/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x14ac:dyDescent="0.2">
      <c r="A189" s="229" t="s">
        <v>137</v>
      </c>
      <c r="B189" s="230" t="s">
        <v>104</v>
      </c>
      <c r="C189" s="250" t="s">
        <v>105</v>
      </c>
      <c r="D189" s="231"/>
      <c r="E189" s="232"/>
      <c r="F189" s="233"/>
      <c r="G189" s="234">
        <f>SUMIF(AG190:AG200,"&lt;&gt;NOR",G190:G200)</f>
        <v>0</v>
      </c>
      <c r="H189" s="228"/>
      <c r="I189" s="228">
        <f>SUM(I190:I200)</f>
        <v>0</v>
      </c>
      <c r="J189" s="228"/>
      <c r="K189" s="228">
        <f>SUM(K190:K200)</f>
        <v>0</v>
      </c>
      <c r="L189" s="228"/>
      <c r="M189" s="228">
        <f>SUM(M190:M200)</f>
        <v>0</v>
      </c>
      <c r="N189" s="228"/>
      <c r="O189" s="228">
        <f>SUM(O190:O200)</f>
        <v>0.09</v>
      </c>
      <c r="P189" s="228"/>
      <c r="Q189" s="228">
        <f>SUM(Q190:Q200)</f>
        <v>0</v>
      </c>
      <c r="R189" s="228"/>
      <c r="S189" s="228"/>
      <c r="T189" s="228"/>
      <c r="U189" s="228"/>
      <c r="V189" s="228">
        <f>SUM(V190:V200)</f>
        <v>12.24</v>
      </c>
      <c r="W189" s="228"/>
      <c r="AG189" t="s">
        <v>138</v>
      </c>
    </row>
    <row r="190" spans="1:60" outlineLevel="1" x14ac:dyDescent="0.2">
      <c r="A190" s="235">
        <v>89</v>
      </c>
      <c r="B190" s="236" t="s">
        <v>395</v>
      </c>
      <c r="C190" s="252" t="s">
        <v>396</v>
      </c>
      <c r="D190" s="237" t="s">
        <v>161</v>
      </c>
      <c r="E190" s="238">
        <v>175.58619000000002</v>
      </c>
      <c r="F190" s="239"/>
      <c r="G190" s="240">
        <f>ROUND(E190*F190,2)</f>
        <v>0</v>
      </c>
      <c r="H190" s="225"/>
      <c r="I190" s="224">
        <f>ROUND(E190*H190,2)</f>
        <v>0</v>
      </c>
      <c r="J190" s="225"/>
      <c r="K190" s="224">
        <f>ROUND(E190*J190,2)</f>
        <v>0</v>
      </c>
      <c r="L190" s="224">
        <v>15</v>
      </c>
      <c r="M190" s="224">
        <f>G190*(1+L190/100)</f>
        <v>0</v>
      </c>
      <c r="N190" s="224">
        <v>0</v>
      </c>
      <c r="O190" s="224">
        <f>ROUND(E190*N190,2)</f>
        <v>0</v>
      </c>
      <c r="P190" s="224">
        <v>0</v>
      </c>
      <c r="Q190" s="224">
        <f>ROUND(E190*P190,2)</f>
        <v>0</v>
      </c>
      <c r="R190" s="224"/>
      <c r="S190" s="224" t="s">
        <v>142</v>
      </c>
      <c r="T190" s="224" t="s">
        <v>143</v>
      </c>
      <c r="U190" s="224">
        <v>6.9710000000000008E-2</v>
      </c>
      <c r="V190" s="224">
        <f>ROUND(E190*U190,2)</f>
        <v>12.24</v>
      </c>
      <c r="W190" s="22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144</v>
      </c>
      <c r="AH190" s="205"/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">
      <c r="A191" s="222"/>
      <c r="B191" s="223"/>
      <c r="C191" s="254" t="s">
        <v>249</v>
      </c>
      <c r="D191" s="226"/>
      <c r="E191" s="227">
        <v>51.900000000000006</v>
      </c>
      <c r="F191" s="224"/>
      <c r="G191" s="224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155</v>
      </c>
      <c r="AH191" s="205">
        <v>5</v>
      </c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22"/>
      <c r="B192" s="223"/>
      <c r="C192" s="254" t="s">
        <v>252</v>
      </c>
      <c r="D192" s="226"/>
      <c r="E192" s="227">
        <v>115.16000000000001</v>
      </c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155</v>
      </c>
      <c r="AH192" s="205">
        <v>5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22"/>
      <c r="B193" s="223"/>
      <c r="C193" s="254" t="s">
        <v>397</v>
      </c>
      <c r="D193" s="226"/>
      <c r="E193" s="227">
        <v>8.5200000000000014</v>
      </c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155</v>
      </c>
      <c r="AH193" s="205">
        <v>5</v>
      </c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35">
        <v>90</v>
      </c>
      <c r="B194" s="236" t="s">
        <v>398</v>
      </c>
      <c r="C194" s="252" t="s">
        <v>399</v>
      </c>
      <c r="D194" s="237" t="s">
        <v>161</v>
      </c>
      <c r="E194" s="238">
        <v>199.65860000000001</v>
      </c>
      <c r="F194" s="239"/>
      <c r="G194" s="240">
        <f>ROUND(E194*F194,2)</f>
        <v>0</v>
      </c>
      <c r="H194" s="225"/>
      <c r="I194" s="224">
        <f>ROUND(E194*H194,2)</f>
        <v>0</v>
      </c>
      <c r="J194" s="225"/>
      <c r="K194" s="224">
        <f>ROUND(E194*J194,2)</f>
        <v>0</v>
      </c>
      <c r="L194" s="224">
        <v>15</v>
      </c>
      <c r="M194" s="224">
        <f>G194*(1+L194/100)</f>
        <v>0</v>
      </c>
      <c r="N194" s="224">
        <v>4.2000000000000002E-4</v>
      </c>
      <c r="O194" s="224">
        <f>ROUND(E194*N194,2)</f>
        <v>0.08</v>
      </c>
      <c r="P194" s="224">
        <v>0</v>
      </c>
      <c r="Q194" s="224">
        <f>ROUND(E194*P194,2)</f>
        <v>0</v>
      </c>
      <c r="R194" s="224"/>
      <c r="S194" s="224" t="s">
        <v>142</v>
      </c>
      <c r="T194" s="224" t="s">
        <v>143</v>
      </c>
      <c r="U194" s="224">
        <v>0</v>
      </c>
      <c r="V194" s="224">
        <f>ROUND(E194*U194,2)</f>
        <v>0</v>
      </c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400</v>
      </c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22"/>
      <c r="B195" s="223"/>
      <c r="C195" s="254" t="s">
        <v>249</v>
      </c>
      <c r="D195" s="226"/>
      <c r="E195" s="227">
        <v>51.900000000000006</v>
      </c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155</v>
      </c>
      <c r="AH195" s="205">
        <v>5</v>
      </c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22"/>
      <c r="B196" s="223"/>
      <c r="C196" s="254" t="s">
        <v>252</v>
      </c>
      <c r="D196" s="226"/>
      <c r="E196" s="227">
        <v>115.16000000000001</v>
      </c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155</v>
      </c>
      <c r="AH196" s="205">
        <v>5</v>
      </c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">
      <c r="A197" s="222"/>
      <c r="B197" s="223"/>
      <c r="C197" s="254" t="s">
        <v>397</v>
      </c>
      <c r="D197" s="226"/>
      <c r="E197" s="227">
        <v>8.5200000000000014</v>
      </c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155</v>
      </c>
      <c r="AH197" s="205">
        <v>5</v>
      </c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22"/>
      <c r="B198" s="223"/>
      <c r="C198" s="254" t="s">
        <v>401</v>
      </c>
      <c r="D198" s="226"/>
      <c r="E198" s="227">
        <v>24.07</v>
      </c>
      <c r="F198" s="224"/>
      <c r="G198" s="224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155</v>
      </c>
      <c r="AH198" s="205">
        <v>5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35">
        <v>91</v>
      </c>
      <c r="B199" s="236" t="s">
        <v>402</v>
      </c>
      <c r="C199" s="252" t="s">
        <v>403</v>
      </c>
      <c r="D199" s="237" t="s">
        <v>161</v>
      </c>
      <c r="E199" s="238">
        <v>15.92712</v>
      </c>
      <c r="F199" s="239"/>
      <c r="G199" s="240">
        <f>ROUND(E199*F199,2)</f>
        <v>0</v>
      </c>
      <c r="H199" s="225"/>
      <c r="I199" s="224">
        <f>ROUND(E199*H199,2)</f>
        <v>0</v>
      </c>
      <c r="J199" s="225"/>
      <c r="K199" s="224">
        <f>ROUND(E199*J199,2)</f>
        <v>0</v>
      </c>
      <c r="L199" s="224">
        <v>15</v>
      </c>
      <c r="M199" s="224">
        <f>G199*(1+L199/100)</f>
        <v>0</v>
      </c>
      <c r="N199" s="224">
        <v>3.5000000000000005E-4</v>
      </c>
      <c r="O199" s="224">
        <f>ROUND(E199*N199,2)</f>
        <v>0.01</v>
      </c>
      <c r="P199" s="224">
        <v>0</v>
      </c>
      <c r="Q199" s="224">
        <f>ROUND(E199*P199,2)</f>
        <v>0</v>
      </c>
      <c r="R199" s="224"/>
      <c r="S199" s="224" t="s">
        <v>142</v>
      </c>
      <c r="T199" s="224" t="s">
        <v>143</v>
      </c>
      <c r="U199" s="224">
        <v>0</v>
      </c>
      <c r="V199" s="224">
        <f>ROUND(E199*U199,2)</f>
        <v>0</v>
      </c>
      <c r="W199" s="22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400</v>
      </c>
      <c r="AH199" s="205"/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">
      <c r="A200" s="222"/>
      <c r="B200" s="223"/>
      <c r="C200" s="254" t="s">
        <v>404</v>
      </c>
      <c r="D200" s="226"/>
      <c r="E200" s="227">
        <v>15.930000000000001</v>
      </c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155</v>
      </c>
      <c r="AH200" s="205">
        <v>5</v>
      </c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x14ac:dyDescent="0.2">
      <c r="A201" s="229" t="s">
        <v>137</v>
      </c>
      <c r="B201" s="230" t="s">
        <v>108</v>
      </c>
      <c r="C201" s="250" t="s">
        <v>109</v>
      </c>
      <c r="D201" s="231"/>
      <c r="E201" s="232"/>
      <c r="F201" s="233"/>
      <c r="G201" s="234">
        <f>SUMIF(AG202:AG207,"&lt;&gt;NOR",G202:G207)</f>
        <v>0</v>
      </c>
      <c r="H201" s="228"/>
      <c r="I201" s="228">
        <f>SUM(I202:I207)</f>
        <v>0</v>
      </c>
      <c r="J201" s="228"/>
      <c r="K201" s="228">
        <f>SUM(K202:K207)</f>
        <v>0</v>
      </c>
      <c r="L201" s="228"/>
      <c r="M201" s="228">
        <f>SUM(M202:M207)</f>
        <v>0</v>
      </c>
      <c r="N201" s="228"/>
      <c r="O201" s="228">
        <f>SUM(O202:O207)</f>
        <v>0</v>
      </c>
      <c r="P201" s="228"/>
      <c r="Q201" s="228">
        <f>SUM(Q202:Q207)</f>
        <v>0</v>
      </c>
      <c r="R201" s="228"/>
      <c r="S201" s="228"/>
      <c r="T201" s="228"/>
      <c r="U201" s="228"/>
      <c r="V201" s="228">
        <f>SUM(V202:V207)</f>
        <v>1158.8800000000001</v>
      </c>
      <c r="W201" s="228"/>
      <c r="AG201" t="s">
        <v>138</v>
      </c>
    </row>
    <row r="202" spans="1:60" outlineLevel="1" x14ac:dyDescent="0.2">
      <c r="A202" s="241">
        <v>92</v>
      </c>
      <c r="B202" s="242" t="s">
        <v>405</v>
      </c>
      <c r="C202" s="251" t="s">
        <v>406</v>
      </c>
      <c r="D202" s="243" t="s">
        <v>291</v>
      </c>
      <c r="E202" s="244">
        <v>4.3428200000000006</v>
      </c>
      <c r="F202" s="245"/>
      <c r="G202" s="246">
        <f>ROUND(E202*F202,2)</f>
        <v>0</v>
      </c>
      <c r="H202" s="225"/>
      <c r="I202" s="224">
        <f>ROUND(E202*H202,2)</f>
        <v>0</v>
      </c>
      <c r="J202" s="225"/>
      <c r="K202" s="224">
        <f>ROUND(E202*J202,2)</f>
        <v>0</v>
      </c>
      <c r="L202" s="224">
        <v>15</v>
      </c>
      <c r="M202" s="224">
        <f>G202*(1+L202/100)</f>
        <v>0</v>
      </c>
      <c r="N202" s="224">
        <v>0</v>
      </c>
      <c r="O202" s="224">
        <f>ROUND(E202*N202,2)</f>
        <v>0</v>
      </c>
      <c r="P202" s="224">
        <v>0</v>
      </c>
      <c r="Q202" s="224">
        <f>ROUND(E202*P202,2)</f>
        <v>0</v>
      </c>
      <c r="R202" s="224"/>
      <c r="S202" s="224" t="s">
        <v>142</v>
      </c>
      <c r="T202" s="224" t="s">
        <v>143</v>
      </c>
      <c r="U202" s="224">
        <v>0.16400000000000001</v>
      </c>
      <c r="V202" s="224">
        <f>ROUND(E202*U202,2)</f>
        <v>0.71</v>
      </c>
      <c r="W202" s="224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407</v>
      </c>
      <c r="AH202" s="205"/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">
      <c r="A203" s="241">
        <v>93</v>
      </c>
      <c r="B203" s="242" t="s">
        <v>408</v>
      </c>
      <c r="C203" s="251" t="s">
        <v>409</v>
      </c>
      <c r="D203" s="243" t="s">
        <v>291</v>
      </c>
      <c r="E203" s="244">
        <v>4.3428200000000006</v>
      </c>
      <c r="F203" s="245"/>
      <c r="G203" s="246">
        <f>ROUND(E203*F203,2)</f>
        <v>0</v>
      </c>
      <c r="H203" s="225"/>
      <c r="I203" s="224">
        <f>ROUND(E203*H203,2)</f>
        <v>0</v>
      </c>
      <c r="J203" s="225"/>
      <c r="K203" s="224">
        <f>ROUND(E203*J203,2)</f>
        <v>0</v>
      </c>
      <c r="L203" s="224">
        <v>15</v>
      </c>
      <c r="M203" s="224">
        <f>G203*(1+L203/100)</f>
        <v>0</v>
      </c>
      <c r="N203" s="224">
        <v>0</v>
      </c>
      <c r="O203" s="224">
        <f>ROUND(E203*N203,2)</f>
        <v>0</v>
      </c>
      <c r="P203" s="224">
        <v>0</v>
      </c>
      <c r="Q203" s="224">
        <f>ROUND(E203*P203,2)</f>
        <v>0</v>
      </c>
      <c r="R203" s="224"/>
      <c r="S203" s="224" t="s">
        <v>142</v>
      </c>
      <c r="T203" s="224" t="s">
        <v>143</v>
      </c>
      <c r="U203" s="224">
        <v>70.56</v>
      </c>
      <c r="V203" s="224">
        <f>ROUND(E203*U203,2)</f>
        <v>306.43</v>
      </c>
      <c r="W203" s="22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407</v>
      </c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">
      <c r="A204" s="241">
        <v>94</v>
      </c>
      <c r="B204" s="242" t="s">
        <v>410</v>
      </c>
      <c r="C204" s="251" t="s">
        <v>411</v>
      </c>
      <c r="D204" s="243" t="s">
        <v>291</v>
      </c>
      <c r="E204" s="244">
        <v>60.799500000000002</v>
      </c>
      <c r="F204" s="245"/>
      <c r="G204" s="246">
        <f>ROUND(E204*F204,2)</f>
        <v>0</v>
      </c>
      <c r="H204" s="225"/>
      <c r="I204" s="224">
        <f>ROUND(E204*H204,2)</f>
        <v>0</v>
      </c>
      <c r="J204" s="225"/>
      <c r="K204" s="224">
        <f>ROUND(E204*J204,2)</f>
        <v>0</v>
      </c>
      <c r="L204" s="224">
        <v>15</v>
      </c>
      <c r="M204" s="224">
        <f>G204*(1+L204/100)</f>
        <v>0</v>
      </c>
      <c r="N204" s="224">
        <v>0</v>
      </c>
      <c r="O204" s="224">
        <f>ROUND(E204*N204,2)</f>
        <v>0</v>
      </c>
      <c r="P204" s="224">
        <v>0</v>
      </c>
      <c r="Q204" s="224">
        <f>ROUND(E204*P204,2)</f>
        <v>0</v>
      </c>
      <c r="R204" s="224"/>
      <c r="S204" s="224" t="s">
        <v>142</v>
      </c>
      <c r="T204" s="224" t="s">
        <v>143</v>
      </c>
      <c r="U204" s="224">
        <v>0</v>
      </c>
      <c r="V204" s="224">
        <f>ROUND(E204*U204,2)</f>
        <v>0</v>
      </c>
      <c r="W204" s="224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407</v>
      </c>
      <c r="AH204" s="205"/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outlineLevel="1" x14ac:dyDescent="0.2">
      <c r="A205" s="241">
        <v>95</v>
      </c>
      <c r="B205" s="242" t="s">
        <v>412</v>
      </c>
      <c r="C205" s="251" t="s">
        <v>413</v>
      </c>
      <c r="D205" s="243" t="s">
        <v>291</v>
      </c>
      <c r="E205" s="244">
        <v>4.3428200000000006</v>
      </c>
      <c r="F205" s="245"/>
      <c r="G205" s="246">
        <f>ROUND(E205*F205,2)</f>
        <v>0</v>
      </c>
      <c r="H205" s="225"/>
      <c r="I205" s="224">
        <f>ROUND(E205*H205,2)</f>
        <v>0</v>
      </c>
      <c r="J205" s="225"/>
      <c r="K205" s="224">
        <f>ROUND(E205*J205,2)</f>
        <v>0</v>
      </c>
      <c r="L205" s="224">
        <v>15</v>
      </c>
      <c r="M205" s="224">
        <f>G205*(1+L205/100)</f>
        <v>0</v>
      </c>
      <c r="N205" s="224">
        <v>0</v>
      </c>
      <c r="O205" s="224">
        <f>ROUND(E205*N205,2)</f>
        <v>0</v>
      </c>
      <c r="P205" s="224">
        <v>0</v>
      </c>
      <c r="Q205" s="224">
        <f>ROUND(E205*P205,2)</f>
        <v>0</v>
      </c>
      <c r="R205" s="224"/>
      <c r="S205" s="224" t="s">
        <v>142</v>
      </c>
      <c r="T205" s="224" t="s">
        <v>143</v>
      </c>
      <c r="U205" s="224">
        <v>135.64800000000002</v>
      </c>
      <c r="V205" s="224">
        <f>ROUND(E205*U205,2)</f>
        <v>589.09</v>
      </c>
      <c r="W205" s="224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407</v>
      </c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">
      <c r="A206" s="241">
        <v>96</v>
      </c>
      <c r="B206" s="242" t="s">
        <v>414</v>
      </c>
      <c r="C206" s="251" t="s">
        <v>415</v>
      </c>
      <c r="D206" s="243" t="s">
        <v>291</v>
      </c>
      <c r="E206" s="244">
        <v>17.371290000000002</v>
      </c>
      <c r="F206" s="245"/>
      <c r="G206" s="246">
        <f>ROUND(E206*F206,2)</f>
        <v>0</v>
      </c>
      <c r="H206" s="225"/>
      <c r="I206" s="224">
        <f>ROUND(E206*H206,2)</f>
        <v>0</v>
      </c>
      <c r="J206" s="225"/>
      <c r="K206" s="224">
        <f>ROUND(E206*J206,2)</f>
        <v>0</v>
      </c>
      <c r="L206" s="224">
        <v>15</v>
      </c>
      <c r="M206" s="224">
        <f>G206*(1+L206/100)</f>
        <v>0</v>
      </c>
      <c r="N206" s="224">
        <v>0</v>
      </c>
      <c r="O206" s="224">
        <f>ROUND(E206*N206,2)</f>
        <v>0</v>
      </c>
      <c r="P206" s="224">
        <v>0</v>
      </c>
      <c r="Q206" s="224">
        <f>ROUND(E206*P206,2)</f>
        <v>0</v>
      </c>
      <c r="R206" s="224"/>
      <c r="S206" s="224" t="s">
        <v>142</v>
      </c>
      <c r="T206" s="224" t="s">
        <v>143</v>
      </c>
      <c r="U206" s="224">
        <v>15.120000000000001</v>
      </c>
      <c r="V206" s="224">
        <f>ROUND(E206*U206,2)</f>
        <v>262.64999999999998</v>
      </c>
      <c r="W206" s="224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407</v>
      </c>
      <c r="AH206" s="205"/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outlineLevel="1" x14ac:dyDescent="0.2">
      <c r="A207" s="241">
        <v>97</v>
      </c>
      <c r="B207" s="242" t="s">
        <v>416</v>
      </c>
      <c r="C207" s="251" t="s">
        <v>417</v>
      </c>
      <c r="D207" s="243" t="s">
        <v>291</v>
      </c>
      <c r="E207" s="244">
        <v>4.3428200000000006</v>
      </c>
      <c r="F207" s="245"/>
      <c r="G207" s="246">
        <f>ROUND(E207*F207,2)</f>
        <v>0</v>
      </c>
      <c r="H207" s="225"/>
      <c r="I207" s="224">
        <f>ROUND(E207*H207,2)</f>
        <v>0</v>
      </c>
      <c r="J207" s="225"/>
      <c r="K207" s="224">
        <f>ROUND(E207*J207,2)</f>
        <v>0</v>
      </c>
      <c r="L207" s="224">
        <v>15</v>
      </c>
      <c r="M207" s="224">
        <f>G207*(1+L207/100)</f>
        <v>0</v>
      </c>
      <c r="N207" s="224">
        <v>0</v>
      </c>
      <c r="O207" s="224">
        <f>ROUND(E207*N207,2)</f>
        <v>0</v>
      </c>
      <c r="P207" s="224">
        <v>0</v>
      </c>
      <c r="Q207" s="224">
        <f>ROUND(E207*P207,2)</f>
        <v>0</v>
      </c>
      <c r="R207" s="224"/>
      <c r="S207" s="224" t="s">
        <v>142</v>
      </c>
      <c r="T207" s="224" t="s">
        <v>143</v>
      </c>
      <c r="U207" s="224">
        <v>0</v>
      </c>
      <c r="V207" s="224">
        <f>ROUND(E207*U207,2)</f>
        <v>0</v>
      </c>
      <c r="W207" s="22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407</v>
      </c>
      <c r="AH207" s="205"/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x14ac:dyDescent="0.2">
      <c r="A208" s="229" t="s">
        <v>137</v>
      </c>
      <c r="B208" s="230" t="s">
        <v>111</v>
      </c>
      <c r="C208" s="250" t="s">
        <v>30</v>
      </c>
      <c r="D208" s="231"/>
      <c r="E208" s="232"/>
      <c r="F208" s="233"/>
      <c r="G208" s="234">
        <f>SUMIF(AG209:AG211,"&lt;&gt;NOR",G209:G211)</f>
        <v>0</v>
      </c>
      <c r="H208" s="228"/>
      <c r="I208" s="228">
        <f>SUM(I209:I211)</f>
        <v>0</v>
      </c>
      <c r="J208" s="228"/>
      <c r="K208" s="228">
        <f>SUM(K209:K211)</f>
        <v>0</v>
      </c>
      <c r="L208" s="228"/>
      <c r="M208" s="228">
        <f>SUM(M209:M211)</f>
        <v>0</v>
      </c>
      <c r="N208" s="228"/>
      <c r="O208" s="228">
        <f>SUM(O209:O211)</f>
        <v>0</v>
      </c>
      <c r="P208" s="228"/>
      <c r="Q208" s="228">
        <f>SUM(Q209:Q211)</f>
        <v>0</v>
      </c>
      <c r="R208" s="228"/>
      <c r="S208" s="228"/>
      <c r="T208" s="228"/>
      <c r="U208" s="228"/>
      <c r="V208" s="228">
        <f>SUM(V209:V211)</f>
        <v>0</v>
      </c>
      <c r="W208" s="228"/>
      <c r="AG208" t="s">
        <v>138</v>
      </c>
    </row>
    <row r="209" spans="1:60" outlineLevel="1" x14ac:dyDescent="0.2">
      <c r="A209" s="241">
        <v>98</v>
      </c>
      <c r="B209" s="242" t="s">
        <v>418</v>
      </c>
      <c r="C209" s="251" t="s">
        <v>419</v>
      </c>
      <c r="D209" s="243" t="s">
        <v>147</v>
      </c>
      <c r="E209" s="244">
        <v>1</v>
      </c>
      <c r="F209" s="245"/>
      <c r="G209" s="246">
        <f>ROUND(E209*F209,2)</f>
        <v>0</v>
      </c>
      <c r="H209" s="225"/>
      <c r="I209" s="224">
        <f>ROUND(E209*H209,2)</f>
        <v>0</v>
      </c>
      <c r="J209" s="225"/>
      <c r="K209" s="224">
        <f>ROUND(E209*J209,2)</f>
        <v>0</v>
      </c>
      <c r="L209" s="224">
        <v>15</v>
      </c>
      <c r="M209" s="224">
        <f>G209*(1+L209/100)</f>
        <v>0</v>
      </c>
      <c r="N209" s="224">
        <v>0</v>
      </c>
      <c r="O209" s="224">
        <f>ROUND(E209*N209,2)</f>
        <v>0</v>
      </c>
      <c r="P209" s="224">
        <v>0</v>
      </c>
      <c r="Q209" s="224">
        <f>ROUND(E209*P209,2)</f>
        <v>0</v>
      </c>
      <c r="R209" s="224"/>
      <c r="S209" s="224" t="s">
        <v>142</v>
      </c>
      <c r="T209" s="224" t="s">
        <v>143</v>
      </c>
      <c r="U209" s="224">
        <v>0</v>
      </c>
      <c r="V209" s="224">
        <f>ROUND(E209*U209,2)</f>
        <v>0</v>
      </c>
      <c r="W209" s="224"/>
      <c r="X209" s="205"/>
      <c r="Y209" s="205"/>
      <c r="Z209" s="205"/>
      <c r="AA209" s="205"/>
      <c r="AB209" s="205"/>
      <c r="AC209" s="205"/>
      <c r="AD209" s="205"/>
      <c r="AE209" s="205"/>
      <c r="AF209" s="205"/>
      <c r="AG209" s="205" t="s">
        <v>420</v>
      </c>
      <c r="AH209" s="205"/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05"/>
      <c r="BB209" s="205"/>
      <c r="BC209" s="205"/>
      <c r="BD209" s="205"/>
      <c r="BE209" s="205"/>
      <c r="BF209" s="205"/>
      <c r="BG209" s="205"/>
      <c r="BH209" s="205"/>
    </row>
    <row r="210" spans="1:60" outlineLevel="1" x14ac:dyDescent="0.2">
      <c r="A210" s="241">
        <v>99</v>
      </c>
      <c r="B210" s="242" t="s">
        <v>421</v>
      </c>
      <c r="C210" s="251" t="s">
        <v>422</v>
      </c>
      <c r="D210" s="243" t="s">
        <v>423</v>
      </c>
      <c r="E210" s="244">
        <v>1</v>
      </c>
      <c r="F210" s="245"/>
      <c r="G210" s="246">
        <f>ROUND(E210*F210,2)</f>
        <v>0</v>
      </c>
      <c r="H210" s="225"/>
      <c r="I210" s="224">
        <f>ROUND(E210*H210,2)</f>
        <v>0</v>
      </c>
      <c r="J210" s="225"/>
      <c r="K210" s="224">
        <f>ROUND(E210*J210,2)</f>
        <v>0</v>
      </c>
      <c r="L210" s="224">
        <v>15</v>
      </c>
      <c r="M210" s="224">
        <f>G210*(1+L210/100)</f>
        <v>0</v>
      </c>
      <c r="N210" s="224">
        <v>0</v>
      </c>
      <c r="O210" s="224">
        <f>ROUND(E210*N210,2)</f>
        <v>0</v>
      </c>
      <c r="P210" s="224">
        <v>0</v>
      </c>
      <c r="Q210" s="224">
        <f>ROUND(E210*P210,2)</f>
        <v>0</v>
      </c>
      <c r="R210" s="224"/>
      <c r="S210" s="224" t="s">
        <v>142</v>
      </c>
      <c r="T210" s="224" t="s">
        <v>143</v>
      </c>
      <c r="U210" s="224">
        <v>0</v>
      </c>
      <c r="V210" s="224">
        <f>ROUND(E210*U210,2)</f>
        <v>0</v>
      </c>
      <c r="W210" s="224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424</v>
      </c>
      <c r="AH210" s="205"/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">
      <c r="A211" s="235">
        <v>100</v>
      </c>
      <c r="B211" s="236" t="s">
        <v>425</v>
      </c>
      <c r="C211" s="252" t="s">
        <v>426</v>
      </c>
      <c r="D211" s="237" t="s">
        <v>423</v>
      </c>
      <c r="E211" s="238">
        <v>1</v>
      </c>
      <c r="F211" s="239"/>
      <c r="G211" s="240">
        <f>ROUND(E211*F211,2)</f>
        <v>0</v>
      </c>
      <c r="H211" s="225"/>
      <c r="I211" s="224">
        <f>ROUND(E211*H211,2)</f>
        <v>0</v>
      </c>
      <c r="J211" s="225"/>
      <c r="K211" s="224">
        <f>ROUND(E211*J211,2)</f>
        <v>0</v>
      </c>
      <c r="L211" s="224">
        <v>15</v>
      </c>
      <c r="M211" s="224">
        <f>G211*(1+L211/100)</f>
        <v>0</v>
      </c>
      <c r="N211" s="224">
        <v>0</v>
      </c>
      <c r="O211" s="224">
        <f>ROUND(E211*N211,2)</f>
        <v>0</v>
      </c>
      <c r="P211" s="224">
        <v>0</v>
      </c>
      <c r="Q211" s="224">
        <f>ROUND(E211*P211,2)</f>
        <v>0</v>
      </c>
      <c r="R211" s="224"/>
      <c r="S211" s="224" t="s">
        <v>142</v>
      </c>
      <c r="T211" s="224" t="s">
        <v>143</v>
      </c>
      <c r="U211" s="224">
        <v>0</v>
      </c>
      <c r="V211" s="224">
        <f>ROUND(E211*U211,2)</f>
        <v>0</v>
      </c>
      <c r="W211" s="224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424</v>
      </c>
      <c r="AH211" s="205"/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x14ac:dyDescent="0.2">
      <c r="A212" s="5"/>
      <c r="B212" s="6"/>
      <c r="C212" s="255"/>
      <c r="D212" s="8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AE212">
        <v>15</v>
      </c>
      <c r="AF212">
        <v>21</v>
      </c>
    </row>
    <row r="213" spans="1:60" x14ac:dyDescent="0.2">
      <c r="A213" s="208"/>
      <c r="B213" s="209" t="s">
        <v>31</v>
      </c>
      <c r="C213" s="256"/>
      <c r="D213" s="210"/>
      <c r="E213" s="211"/>
      <c r="F213" s="211"/>
      <c r="G213" s="249">
        <f>G8+G10+G13+G28+G57+G66+G68+G76+G110+G112+G115+G117+G132+G148+G161+G173+G187+G189+G201+G208</f>
        <v>0</v>
      </c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AE213">
        <f>SUMIF(L7:L211,AE212,G7:G211)</f>
        <v>0</v>
      </c>
      <c r="AF213">
        <f>SUMIF(L7:L211,AF212,G7:G211)</f>
        <v>0</v>
      </c>
      <c r="AG213" t="s">
        <v>427</v>
      </c>
    </row>
    <row r="214" spans="1:60" x14ac:dyDescent="0.2">
      <c r="A214" s="5"/>
      <c r="B214" s="6"/>
      <c r="C214" s="255"/>
      <c r="D214" s="8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60" x14ac:dyDescent="0.2">
      <c r="A215" s="5"/>
      <c r="B215" s="6"/>
      <c r="C215" s="255"/>
      <c r="D215" s="8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60" x14ac:dyDescent="0.2">
      <c r="A216" s="212" t="s">
        <v>428</v>
      </c>
      <c r="B216" s="212"/>
      <c r="C216" s="257"/>
      <c r="D216" s="8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60" x14ac:dyDescent="0.2">
      <c r="A217" s="213"/>
      <c r="B217" s="214"/>
      <c r="C217" s="258"/>
      <c r="D217" s="214"/>
      <c r="E217" s="214"/>
      <c r="F217" s="214"/>
      <c r="G217" s="21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AG217" t="s">
        <v>429</v>
      </c>
    </row>
    <row r="218" spans="1:60" x14ac:dyDescent="0.2">
      <c r="A218" s="216"/>
      <c r="B218" s="217"/>
      <c r="C218" s="259"/>
      <c r="D218" s="217"/>
      <c r="E218" s="217"/>
      <c r="F218" s="217"/>
      <c r="G218" s="218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60" x14ac:dyDescent="0.2">
      <c r="A219" s="216"/>
      <c r="B219" s="217"/>
      <c r="C219" s="259"/>
      <c r="D219" s="217"/>
      <c r="E219" s="217"/>
      <c r="F219" s="217"/>
      <c r="G219" s="218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60" x14ac:dyDescent="0.2">
      <c r="A220" s="216"/>
      <c r="B220" s="217"/>
      <c r="C220" s="259"/>
      <c r="D220" s="217"/>
      <c r="E220" s="217"/>
      <c r="F220" s="217"/>
      <c r="G220" s="218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60" x14ac:dyDescent="0.2">
      <c r="A221" s="219"/>
      <c r="B221" s="220"/>
      <c r="C221" s="260"/>
      <c r="D221" s="220"/>
      <c r="E221" s="220"/>
      <c r="F221" s="220"/>
      <c r="G221" s="221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60" x14ac:dyDescent="0.2">
      <c r="A222" s="5"/>
      <c r="B222" s="6"/>
      <c r="C222" s="255"/>
      <c r="D222" s="8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60" x14ac:dyDescent="0.2">
      <c r="C223" s="261"/>
      <c r="D223" s="189"/>
      <c r="AG223" t="s">
        <v>430</v>
      </c>
    </row>
    <row r="224" spans="1:60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8">
    <mergeCell ref="A1:G1"/>
    <mergeCell ref="C2:G2"/>
    <mergeCell ref="C3:G3"/>
    <mergeCell ref="C4:G4"/>
    <mergeCell ref="A216:C216"/>
    <mergeCell ref="A217:G221"/>
    <mergeCell ref="C12:G12"/>
    <mergeCell ref="C109:G10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113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114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114</v>
      </c>
      <c r="AG3" t="s">
        <v>115</v>
      </c>
    </row>
    <row r="4" spans="1:60" ht="24.95" customHeight="1" x14ac:dyDescent="0.2">
      <c r="A4" s="195" t="s">
        <v>10</v>
      </c>
      <c r="B4" s="196" t="s">
        <v>49</v>
      </c>
      <c r="C4" s="197" t="s">
        <v>50</v>
      </c>
      <c r="D4" s="198"/>
      <c r="E4" s="198"/>
      <c r="F4" s="198"/>
      <c r="G4" s="199"/>
      <c r="AG4" t="s">
        <v>116</v>
      </c>
    </row>
    <row r="5" spans="1:60" x14ac:dyDescent="0.2">
      <c r="D5" s="189"/>
    </row>
    <row r="6" spans="1:60" ht="38.25" x14ac:dyDescent="0.2">
      <c r="A6" s="201" t="s">
        <v>117</v>
      </c>
      <c r="B6" s="203" t="s">
        <v>118</v>
      </c>
      <c r="C6" s="203" t="s">
        <v>119</v>
      </c>
      <c r="D6" s="202" t="s">
        <v>120</v>
      </c>
      <c r="E6" s="201" t="s">
        <v>121</v>
      </c>
      <c r="F6" s="200" t="s">
        <v>122</v>
      </c>
      <c r="G6" s="201" t="s">
        <v>31</v>
      </c>
      <c r="H6" s="204" t="s">
        <v>32</v>
      </c>
      <c r="I6" s="204" t="s">
        <v>123</v>
      </c>
      <c r="J6" s="204" t="s">
        <v>33</v>
      </c>
      <c r="K6" s="204" t="s">
        <v>124</v>
      </c>
      <c r="L6" s="204" t="s">
        <v>125</v>
      </c>
      <c r="M6" s="204" t="s">
        <v>126</v>
      </c>
      <c r="N6" s="204" t="s">
        <v>127</v>
      </c>
      <c r="O6" s="204" t="s">
        <v>128</v>
      </c>
      <c r="P6" s="204" t="s">
        <v>129</v>
      </c>
      <c r="Q6" s="204" t="s">
        <v>130</v>
      </c>
      <c r="R6" s="204" t="s">
        <v>131</v>
      </c>
      <c r="S6" s="204" t="s">
        <v>132</v>
      </c>
      <c r="T6" s="204" t="s">
        <v>133</v>
      </c>
      <c r="U6" s="204" t="s">
        <v>134</v>
      </c>
      <c r="V6" s="204" t="s">
        <v>135</v>
      </c>
      <c r="W6" s="204" t="s">
        <v>136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137</v>
      </c>
      <c r="B8" s="230" t="s">
        <v>57</v>
      </c>
      <c r="C8" s="250" t="s">
        <v>58</v>
      </c>
      <c r="D8" s="231"/>
      <c r="E8" s="232"/>
      <c r="F8" s="233"/>
      <c r="G8" s="234">
        <f>SUMIF(AG9:AG23,"&lt;&gt;NOR",G9:G23)</f>
        <v>0</v>
      </c>
      <c r="H8" s="228"/>
      <c r="I8" s="228">
        <f>SUM(I9:I23)</f>
        <v>0</v>
      </c>
      <c r="J8" s="228"/>
      <c r="K8" s="228">
        <f>SUM(K9:K23)</f>
        <v>0</v>
      </c>
      <c r="L8" s="228"/>
      <c r="M8" s="228">
        <f>SUM(M9:M23)</f>
        <v>0</v>
      </c>
      <c r="N8" s="228"/>
      <c r="O8" s="228">
        <f>SUM(O9:O23)</f>
        <v>0</v>
      </c>
      <c r="P8" s="228"/>
      <c r="Q8" s="228">
        <f>SUM(Q9:Q23)</f>
        <v>0</v>
      </c>
      <c r="R8" s="228"/>
      <c r="S8" s="228"/>
      <c r="T8" s="228"/>
      <c r="U8" s="228"/>
      <c r="V8" s="228">
        <f>SUM(V9:V23)</f>
        <v>0</v>
      </c>
      <c r="W8" s="228"/>
      <c r="AG8" t="s">
        <v>138</v>
      </c>
    </row>
    <row r="9" spans="1:60" ht="22.5" outlineLevel="1" x14ac:dyDescent="0.2">
      <c r="A9" s="241">
        <v>1</v>
      </c>
      <c r="B9" s="242" t="s">
        <v>431</v>
      </c>
      <c r="C9" s="251" t="s">
        <v>432</v>
      </c>
      <c r="D9" s="243" t="s">
        <v>147</v>
      </c>
      <c r="E9" s="244">
        <v>1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142</v>
      </c>
      <c r="T9" s="224" t="s">
        <v>143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228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2.5" outlineLevel="1" x14ac:dyDescent="0.2">
      <c r="A10" s="241">
        <v>2</v>
      </c>
      <c r="B10" s="242" t="s">
        <v>433</v>
      </c>
      <c r="C10" s="251" t="s">
        <v>434</v>
      </c>
      <c r="D10" s="243" t="s">
        <v>147</v>
      </c>
      <c r="E10" s="244">
        <v>1</v>
      </c>
      <c r="F10" s="245"/>
      <c r="G10" s="246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0</v>
      </c>
      <c r="O10" s="224">
        <f>ROUND(E10*N10,2)</f>
        <v>0</v>
      </c>
      <c r="P10" s="224">
        <v>0</v>
      </c>
      <c r="Q10" s="224">
        <f>ROUND(E10*P10,2)</f>
        <v>0</v>
      </c>
      <c r="R10" s="224"/>
      <c r="S10" s="224" t="s">
        <v>142</v>
      </c>
      <c r="T10" s="224" t="s">
        <v>143</v>
      </c>
      <c r="U10" s="224">
        <v>0</v>
      </c>
      <c r="V10" s="224">
        <f>ROUND(E10*U10,2)</f>
        <v>0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144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ht="22.5" outlineLevel="1" x14ac:dyDescent="0.2">
      <c r="A11" s="241">
        <v>3</v>
      </c>
      <c r="B11" s="242" t="s">
        <v>435</v>
      </c>
      <c r="C11" s="251" t="s">
        <v>436</v>
      </c>
      <c r="D11" s="243" t="s">
        <v>147</v>
      </c>
      <c r="E11" s="244">
        <v>1</v>
      </c>
      <c r="F11" s="245"/>
      <c r="G11" s="246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142</v>
      </c>
      <c r="T11" s="224" t="s">
        <v>143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144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41">
        <v>4</v>
      </c>
      <c r="B12" s="242" t="s">
        <v>437</v>
      </c>
      <c r="C12" s="251" t="s">
        <v>438</v>
      </c>
      <c r="D12" s="243" t="s">
        <v>147</v>
      </c>
      <c r="E12" s="244">
        <v>1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142</v>
      </c>
      <c r="T12" s="224" t="s">
        <v>143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22.5" outlineLevel="1" x14ac:dyDescent="0.2">
      <c r="A13" s="241">
        <v>5</v>
      </c>
      <c r="B13" s="242" t="s">
        <v>439</v>
      </c>
      <c r="C13" s="251" t="s">
        <v>440</v>
      </c>
      <c r="D13" s="243" t="s">
        <v>441</v>
      </c>
      <c r="E13" s="244">
        <v>1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142</v>
      </c>
      <c r="T13" s="224" t="s">
        <v>143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144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6</v>
      </c>
      <c r="B14" s="242" t="s">
        <v>442</v>
      </c>
      <c r="C14" s="251" t="s">
        <v>443</v>
      </c>
      <c r="D14" s="243" t="s">
        <v>441</v>
      </c>
      <c r="E14" s="244">
        <v>1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142</v>
      </c>
      <c r="T14" s="224" t="s">
        <v>143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41">
        <v>7</v>
      </c>
      <c r="B15" s="242" t="s">
        <v>444</v>
      </c>
      <c r="C15" s="251" t="s">
        <v>445</v>
      </c>
      <c r="D15" s="243" t="s">
        <v>441</v>
      </c>
      <c r="E15" s="244">
        <v>16</v>
      </c>
      <c r="F15" s="245"/>
      <c r="G15" s="246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142</v>
      </c>
      <c r="T15" s="224" t="s">
        <v>143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144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41">
        <v>8</v>
      </c>
      <c r="B16" s="242" t="s">
        <v>446</v>
      </c>
      <c r="C16" s="251" t="s">
        <v>447</v>
      </c>
      <c r="D16" s="243" t="s">
        <v>441</v>
      </c>
      <c r="E16" s="244">
        <v>1</v>
      </c>
      <c r="F16" s="245"/>
      <c r="G16" s="246">
        <f>ROUND(E16*F16,2)</f>
        <v>0</v>
      </c>
      <c r="H16" s="225"/>
      <c r="I16" s="224">
        <f>ROUND(E16*H16,2)</f>
        <v>0</v>
      </c>
      <c r="J16" s="225"/>
      <c r="K16" s="224">
        <f>ROUND(E16*J16,2)</f>
        <v>0</v>
      </c>
      <c r="L16" s="224">
        <v>15</v>
      </c>
      <c r="M16" s="224">
        <f>G16*(1+L16/100)</f>
        <v>0</v>
      </c>
      <c r="N16" s="224">
        <v>0</v>
      </c>
      <c r="O16" s="224">
        <f>ROUND(E16*N16,2)</f>
        <v>0</v>
      </c>
      <c r="P16" s="224">
        <v>0</v>
      </c>
      <c r="Q16" s="224">
        <f>ROUND(E16*P16,2)</f>
        <v>0</v>
      </c>
      <c r="R16" s="224"/>
      <c r="S16" s="224" t="s">
        <v>142</v>
      </c>
      <c r="T16" s="224" t="s">
        <v>143</v>
      </c>
      <c r="U16" s="224">
        <v>0</v>
      </c>
      <c r="V16" s="224">
        <f>ROUND(E16*U16,2)</f>
        <v>0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144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41">
        <v>9</v>
      </c>
      <c r="B17" s="242" t="s">
        <v>448</v>
      </c>
      <c r="C17" s="251" t="s">
        <v>449</v>
      </c>
      <c r="D17" s="243" t="s">
        <v>441</v>
      </c>
      <c r="E17" s="244">
        <v>3</v>
      </c>
      <c r="F17" s="245"/>
      <c r="G17" s="246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142</v>
      </c>
      <c r="T17" s="224" t="s">
        <v>143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144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ht="33.75" outlineLevel="1" x14ac:dyDescent="0.2">
      <c r="A18" s="241">
        <v>10</v>
      </c>
      <c r="B18" s="242" t="s">
        <v>450</v>
      </c>
      <c r="C18" s="251" t="s">
        <v>451</v>
      </c>
      <c r="D18" s="243" t="s">
        <v>441</v>
      </c>
      <c r="E18" s="244">
        <v>1</v>
      </c>
      <c r="F18" s="245"/>
      <c r="G18" s="246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142</v>
      </c>
      <c r="T18" s="224" t="s">
        <v>143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22.5" outlineLevel="1" x14ac:dyDescent="0.2">
      <c r="A19" s="241">
        <v>11</v>
      </c>
      <c r="B19" s="242" t="s">
        <v>452</v>
      </c>
      <c r="C19" s="251" t="s">
        <v>453</v>
      </c>
      <c r="D19" s="243" t="s">
        <v>441</v>
      </c>
      <c r="E19" s="244">
        <v>2</v>
      </c>
      <c r="F19" s="245"/>
      <c r="G19" s="246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142</v>
      </c>
      <c r="T19" s="224" t="s">
        <v>143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144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41">
        <v>12</v>
      </c>
      <c r="B20" s="242" t="s">
        <v>454</v>
      </c>
      <c r="C20" s="251" t="s">
        <v>455</v>
      </c>
      <c r="D20" s="243" t="s">
        <v>441</v>
      </c>
      <c r="E20" s="244">
        <v>1</v>
      </c>
      <c r="F20" s="245"/>
      <c r="G20" s="246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142</v>
      </c>
      <c r="T20" s="224" t="s">
        <v>143</v>
      </c>
      <c r="U20" s="224">
        <v>0</v>
      </c>
      <c r="V20" s="224">
        <f>ROUND(E20*U20,2)</f>
        <v>0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41">
        <v>13</v>
      </c>
      <c r="B21" s="242" t="s">
        <v>456</v>
      </c>
      <c r="C21" s="251" t="s">
        <v>457</v>
      </c>
      <c r="D21" s="243" t="s">
        <v>441</v>
      </c>
      <c r="E21" s="244">
        <v>3</v>
      </c>
      <c r="F21" s="245"/>
      <c r="G21" s="246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142</v>
      </c>
      <c r="T21" s="224" t="s">
        <v>143</v>
      </c>
      <c r="U21" s="224">
        <v>0</v>
      </c>
      <c r="V21" s="224">
        <f>ROUND(E21*U21,2)</f>
        <v>0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41">
        <v>14</v>
      </c>
      <c r="B22" s="242" t="s">
        <v>458</v>
      </c>
      <c r="C22" s="251" t="s">
        <v>459</v>
      </c>
      <c r="D22" s="243" t="s">
        <v>147</v>
      </c>
      <c r="E22" s="244">
        <v>1</v>
      </c>
      <c r="F22" s="245"/>
      <c r="G22" s="246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142</v>
      </c>
      <c r="T22" s="224" t="s">
        <v>143</v>
      </c>
      <c r="U22" s="224">
        <v>0</v>
      </c>
      <c r="V22" s="224">
        <f>ROUND(E22*U22,2)</f>
        <v>0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144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41">
        <v>15</v>
      </c>
      <c r="B23" s="242" t="s">
        <v>460</v>
      </c>
      <c r="C23" s="251" t="s">
        <v>461</v>
      </c>
      <c r="D23" s="243" t="s">
        <v>147</v>
      </c>
      <c r="E23" s="244">
        <v>1</v>
      </c>
      <c r="F23" s="245"/>
      <c r="G23" s="246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4"/>
      <c r="S23" s="224" t="s">
        <v>142</v>
      </c>
      <c r="T23" s="224" t="s">
        <v>143</v>
      </c>
      <c r="U23" s="224">
        <v>0</v>
      </c>
      <c r="V23" s="224">
        <f>ROUND(E23*U23,2)</f>
        <v>0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144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x14ac:dyDescent="0.2">
      <c r="A24" s="229" t="s">
        <v>137</v>
      </c>
      <c r="B24" s="230" t="s">
        <v>59</v>
      </c>
      <c r="C24" s="250" t="s">
        <v>60</v>
      </c>
      <c r="D24" s="231"/>
      <c r="E24" s="232"/>
      <c r="F24" s="233"/>
      <c r="G24" s="234">
        <f>SUMIF(AG25:AG27,"&lt;&gt;NOR",G25:G27)</f>
        <v>0</v>
      </c>
      <c r="H24" s="228"/>
      <c r="I24" s="228">
        <f>SUM(I25:I27)</f>
        <v>0</v>
      </c>
      <c r="J24" s="228"/>
      <c r="K24" s="228">
        <f>SUM(K25:K27)</f>
        <v>0</v>
      </c>
      <c r="L24" s="228"/>
      <c r="M24" s="228">
        <f>SUM(M25:M27)</f>
        <v>0</v>
      </c>
      <c r="N24" s="228"/>
      <c r="O24" s="228">
        <f>SUM(O25:O27)</f>
        <v>0</v>
      </c>
      <c r="P24" s="228"/>
      <c r="Q24" s="228">
        <f>SUM(Q25:Q27)</f>
        <v>0</v>
      </c>
      <c r="R24" s="228"/>
      <c r="S24" s="228"/>
      <c r="T24" s="228"/>
      <c r="U24" s="228"/>
      <c r="V24" s="228">
        <f>SUM(V25:V27)</f>
        <v>0</v>
      </c>
      <c r="W24" s="228"/>
      <c r="AG24" t="s">
        <v>138</v>
      </c>
    </row>
    <row r="25" spans="1:60" outlineLevel="1" x14ac:dyDescent="0.2">
      <c r="A25" s="241">
        <v>16</v>
      </c>
      <c r="B25" s="242" t="s">
        <v>462</v>
      </c>
      <c r="C25" s="251" t="s">
        <v>463</v>
      </c>
      <c r="D25" s="243" t="s">
        <v>441</v>
      </c>
      <c r="E25" s="244">
        <v>8</v>
      </c>
      <c r="F25" s="245"/>
      <c r="G25" s="246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142</v>
      </c>
      <c r="T25" s="224" t="s">
        <v>143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420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41">
        <v>17</v>
      </c>
      <c r="B26" s="242" t="s">
        <v>464</v>
      </c>
      <c r="C26" s="251" t="s">
        <v>465</v>
      </c>
      <c r="D26" s="243" t="s">
        <v>441</v>
      </c>
      <c r="E26" s="244">
        <v>1</v>
      </c>
      <c r="F26" s="245"/>
      <c r="G26" s="246">
        <f>ROUND(E26*F26,2)</f>
        <v>0</v>
      </c>
      <c r="H26" s="225"/>
      <c r="I26" s="224">
        <f>ROUND(E26*H26,2)</f>
        <v>0</v>
      </c>
      <c r="J26" s="225"/>
      <c r="K26" s="224">
        <f>ROUND(E26*J26,2)</f>
        <v>0</v>
      </c>
      <c r="L26" s="224">
        <v>15</v>
      </c>
      <c r="M26" s="224">
        <f>G26*(1+L26/100)</f>
        <v>0</v>
      </c>
      <c r="N26" s="224">
        <v>0</v>
      </c>
      <c r="O26" s="224">
        <f>ROUND(E26*N26,2)</f>
        <v>0</v>
      </c>
      <c r="P26" s="224">
        <v>0</v>
      </c>
      <c r="Q26" s="224">
        <f>ROUND(E26*P26,2)</f>
        <v>0</v>
      </c>
      <c r="R26" s="224"/>
      <c r="S26" s="224" t="s">
        <v>142</v>
      </c>
      <c r="T26" s="224" t="s">
        <v>143</v>
      </c>
      <c r="U26" s="224">
        <v>0</v>
      </c>
      <c r="V26" s="224">
        <f>ROUND(E26*U26,2)</f>
        <v>0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420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41">
        <v>18</v>
      </c>
      <c r="B27" s="242" t="s">
        <v>466</v>
      </c>
      <c r="C27" s="251" t="s">
        <v>467</v>
      </c>
      <c r="D27" s="243" t="s">
        <v>441</v>
      </c>
      <c r="E27" s="244">
        <v>1</v>
      </c>
      <c r="F27" s="245"/>
      <c r="G27" s="246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142</v>
      </c>
      <c r="T27" s="224" t="s">
        <v>143</v>
      </c>
      <c r="U27" s="224">
        <v>0</v>
      </c>
      <c r="V27" s="224">
        <f>ROUND(E27*U27,2)</f>
        <v>0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420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x14ac:dyDescent="0.2">
      <c r="A28" s="229" t="s">
        <v>137</v>
      </c>
      <c r="B28" s="230" t="s">
        <v>61</v>
      </c>
      <c r="C28" s="250" t="s">
        <v>62</v>
      </c>
      <c r="D28" s="231"/>
      <c r="E28" s="232"/>
      <c r="F28" s="233"/>
      <c r="G28" s="234">
        <f>SUMIF(AG29:AG36,"&lt;&gt;NOR",G29:G36)</f>
        <v>0</v>
      </c>
      <c r="H28" s="228"/>
      <c r="I28" s="228">
        <f>SUM(I29:I36)</f>
        <v>0</v>
      </c>
      <c r="J28" s="228"/>
      <c r="K28" s="228">
        <f>SUM(K29:K36)</f>
        <v>0</v>
      </c>
      <c r="L28" s="228"/>
      <c r="M28" s="228">
        <f>SUM(M29:M36)</f>
        <v>0</v>
      </c>
      <c r="N28" s="228"/>
      <c r="O28" s="228">
        <f>SUM(O29:O36)</f>
        <v>0</v>
      </c>
      <c r="P28" s="228"/>
      <c r="Q28" s="228">
        <f>SUM(Q29:Q36)</f>
        <v>0</v>
      </c>
      <c r="R28" s="228"/>
      <c r="S28" s="228"/>
      <c r="T28" s="228"/>
      <c r="U28" s="228"/>
      <c r="V28" s="228">
        <f>SUM(V29:V36)</f>
        <v>0</v>
      </c>
      <c r="W28" s="228"/>
      <c r="AG28" t="s">
        <v>138</v>
      </c>
    </row>
    <row r="29" spans="1:60" outlineLevel="1" x14ac:dyDescent="0.2">
      <c r="A29" s="241">
        <v>19</v>
      </c>
      <c r="B29" s="242" t="s">
        <v>468</v>
      </c>
      <c r="C29" s="251" t="s">
        <v>469</v>
      </c>
      <c r="D29" s="243" t="s">
        <v>171</v>
      </c>
      <c r="E29" s="244">
        <v>15</v>
      </c>
      <c r="F29" s="245"/>
      <c r="G29" s="246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0</v>
      </c>
      <c r="O29" s="224">
        <f>ROUND(E29*N29,2)</f>
        <v>0</v>
      </c>
      <c r="P29" s="224">
        <v>0</v>
      </c>
      <c r="Q29" s="224">
        <f>ROUND(E29*P29,2)</f>
        <v>0</v>
      </c>
      <c r="R29" s="224"/>
      <c r="S29" s="224" t="s">
        <v>142</v>
      </c>
      <c r="T29" s="224" t="s">
        <v>143</v>
      </c>
      <c r="U29" s="224">
        <v>0</v>
      </c>
      <c r="V29" s="224">
        <f>ROUND(E29*U29,2)</f>
        <v>0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228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41">
        <v>20</v>
      </c>
      <c r="B30" s="242" t="s">
        <v>470</v>
      </c>
      <c r="C30" s="251" t="s">
        <v>471</v>
      </c>
      <c r="D30" s="243" t="s">
        <v>171</v>
      </c>
      <c r="E30" s="244">
        <v>25</v>
      </c>
      <c r="F30" s="245"/>
      <c r="G30" s="246">
        <f>ROUND(E30*F30,2)</f>
        <v>0</v>
      </c>
      <c r="H30" s="225"/>
      <c r="I30" s="224">
        <f>ROUND(E30*H30,2)</f>
        <v>0</v>
      </c>
      <c r="J30" s="225"/>
      <c r="K30" s="224">
        <f>ROUND(E30*J30,2)</f>
        <v>0</v>
      </c>
      <c r="L30" s="224">
        <v>15</v>
      </c>
      <c r="M30" s="224">
        <f>G30*(1+L30/100)</f>
        <v>0</v>
      </c>
      <c r="N30" s="224">
        <v>0</v>
      </c>
      <c r="O30" s="224">
        <f>ROUND(E30*N30,2)</f>
        <v>0</v>
      </c>
      <c r="P30" s="224">
        <v>0</v>
      </c>
      <c r="Q30" s="224">
        <f>ROUND(E30*P30,2)</f>
        <v>0</v>
      </c>
      <c r="R30" s="224"/>
      <c r="S30" s="224" t="s">
        <v>142</v>
      </c>
      <c r="T30" s="224" t="s">
        <v>143</v>
      </c>
      <c r="U30" s="224">
        <v>0</v>
      </c>
      <c r="V30" s="224">
        <f>ROUND(E30*U30,2)</f>
        <v>0</v>
      </c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144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ht="22.5" outlineLevel="1" x14ac:dyDescent="0.2">
      <c r="A31" s="241">
        <v>21</v>
      </c>
      <c r="B31" s="242" t="s">
        <v>472</v>
      </c>
      <c r="C31" s="251" t="s">
        <v>473</v>
      </c>
      <c r="D31" s="243" t="s">
        <v>171</v>
      </c>
      <c r="E31" s="244">
        <v>140</v>
      </c>
      <c r="F31" s="245"/>
      <c r="G31" s="246">
        <f>ROUND(E31*F31,2)</f>
        <v>0</v>
      </c>
      <c r="H31" s="225"/>
      <c r="I31" s="224">
        <f>ROUND(E31*H31,2)</f>
        <v>0</v>
      </c>
      <c r="J31" s="225"/>
      <c r="K31" s="224">
        <f>ROUND(E31*J31,2)</f>
        <v>0</v>
      </c>
      <c r="L31" s="224">
        <v>15</v>
      </c>
      <c r="M31" s="224">
        <f>G31*(1+L31/100)</f>
        <v>0</v>
      </c>
      <c r="N31" s="224">
        <v>0</v>
      </c>
      <c r="O31" s="224">
        <f>ROUND(E31*N31,2)</f>
        <v>0</v>
      </c>
      <c r="P31" s="224">
        <v>0</v>
      </c>
      <c r="Q31" s="224">
        <f>ROUND(E31*P31,2)</f>
        <v>0</v>
      </c>
      <c r="R31" s="224"/>
      <c r="S31" s="224" t="s">
        <v>142</v>
      </c>
      <c r="T31" s="224" t="s">
        <v>143</v>
      </c>
      <c r="U31" s="224">
        <v>0</v>
      </c>
      <c r="V31" s="224">
        <f>ROUND(E31*U31,2)</f>
        <v>0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420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ht="22.5" outlineLevel="1" x14ac:dyDescent="0.2">
      <c r="A32" s="241">
        <v>22</v>
      </c>
      <c r="B32" s="242" t="s">
        <v>474</v>
      </c>
      <c r="C32" s="251" t="s">
        <v>475</v>
      </c>
      <c r="D32" s="243" t="s">
        <v>171</v>
      </c>
      <c r="E32" s="244">
        <v>200</v>
      </c>
      <c r="F32" s="245"/>
      <c r="G32" s="246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0</v>
      </c>
      <c r="O32" s="224">
        <f>ROUND(E32*N32,2)</f>
        <v>0</v>
      </c>
      <c r="P32" s="224">
        <v>0</v>
      </c>
      <c r="Q32" s="224">
        <f>ROUND(E32*P32,2)</f>
        <v>0</v>
      </c>
      <c r="R32" s="224"/>
      <c r="S32" s="224" t="s">
        <v>142</v>
      </c>
      <c r="T32" s="224" t="s">
        <v>143</v>
      </c>
      <c r="U32" s="224">
        <v>0</v>
      </c>
      <c r="V32" s="224">
        <f>ROUND(E32*U32,2)</f>
        <v>0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420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ht="22.5" outlineLevel="1" x14ac:dyDescent="0.2">
      <c r="A33" s="241">
        <v>23</v>
      </c>
      <c r="B33" s="242" t="s">
        <v>476</v>
      </c>
      <c r="C33" s="251" t="s">
        <v>477</v>
      </c>
      <c r="D33" s="243" t="s">
        <v>171</v>
      </c>
      <c r="E33" s="244">
        <v>210</v>
      </c>
      <c r="F33" s="245"/>
      <c r="G33" s="246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0</v>
      </c>
      <c r="O33" s="224">
        <f>ROUND(E33*N33,2)</f>
        <v>0</v>
      </c>
      <c r="P33" s="224">
        <v>0</v>
      </c>
      <c r="Q33" s="224">
        <f>ROUND(E33*P33,2)</f>
        <v>0</v>
      </c>
      <c r="R33" s="224"/>
      <c r="S33" s="224" t="s">
        <v>142</v>
      </c>
      <c r="T33" s="224" t="s">
        <v>143</v>
      </c>
      <c r="U33" s="224">
        <v>0</v>
      </c>
      <c r="V33" s="224">
        <f>ROUND(E33*U33,2)</f>
        <v>0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420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ht="22.5" outlineLevel="1" x14ac:dyDescent="0.2">
      <c r="A34" s="241">
        <v>24</v>
      </c>
      <c r="B34" s="242" t="s">
        <v>478</v>
      </c>
      <c r="C34" s="251" t="s">
        <v>479</v>
      </c>
      <c r="D34" s="243" t="s">
        <v>171</v>
      </c>
      <c r="E34" s="244">
        <v>25</v>
      </c>
      <c r="F34" s="245"/>
      <c r="G34" s="246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142</v>
      </c>
      <c r="T34" s="224" t="s">
        <v>143</v>
      </c>
      <c r="U34" s="224">
        <v>0</v>
      </c>
      <c r="V34" s="224">
        <f>ROUND(E34*U34,2)</f>
        <v>0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420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41">
        <v>25</v>
      </c>
      <c r="B35" s="242" t="s">
        <v>480</v>
      </c>
      <c r="C35" s="251" t="s">
        <v>481</v>
      </c>
      <c r="D35" s="243" t="s">
        <v>171</v>
      </c>
      <c r="E35" s="244">
        <v>35</v>
      </c>
      <c r="F35" s="245"/>
      <c r="G35" s="246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142</v>
      </c>
      <c r="T35" s="224" t="s">
        <v>143</v>
      </c>
      <c r="U35" s="224">
        <v>0</v>
      </c>
      <c r="V35" s="224">
        <f>ROUND(E35*U35,2)</f>
        <v>0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144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41">
        <v>26</v>
      </c>
      <c r="B36" s="242" t="s">
        <v>482</v>
      </c>
      <c r="C36" s="251" t="s">
        <v>483</v>
      </c>
      <c r="D36" s="243" t="s">
        <v>171</v>
      </c>
      <c r="E36" s="244">
        <v>35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142</v>
      </c>
      <c r="T36" s="224" t="s">
        <v>143</v>
      </c>
      <c r="U36" s="224">
        <v>0</v>
      </c>
      <c r="V36" s="224">
        <f>ROUND(E36*U36,2)</f>
        <v>0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144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x14ac:dyDescent="0.2">
      <c r="A37" s="229" t="s">
        <v>137</v>
      </c>
      <c r="B37" s="230" t="s">
        <v>63</v>
      </c>
      <c r="C37" s="250" t="s">
        <v>64</v>
      </c>
      <c r="D37" s="231"/>
      <c r="E37" s="232"/>
      <c r="F37" s="233"/>
      <c r="G37" s="234">
        <f>SUMIF(AG38:AG41,"&lt;&gt;NOR",G38:G41)</f>
        <v>0</v>
      </c>
      <c r="H37" s="228"/>
      <c r="I37" s="228">
        <f>SUM(I38:I41)</f>
        <v>0</v>
      </c>
      <c r="J37" s="228"/>
      <c r="K37" s="228">
        <f>SUM(K38:K41)</f>
        <v>0</v>
      </c>
      <c r="L37" s="228"/>
      <c r="M37" s="228">
        <f>SUM(M38:M41)</f>
        <v>0</v>
      </c>
      <c r="N37" s="228"/>
      <c r="O37" s="228">
        <f>SUM(O38:O41)</f>
        <v>0</v>
      </c>
      <c r="P37" s="228"/>
      <c r="Q37" s="228">
        <f>SUM(Q38:Q41)</f>
        <v>0</v>
      </c>
      <c r="R37" s="228"/>
      <c r="S37" s="228"/>
      <c r="T37" s="228"/>
      <c r="U37" s="228"/>
      <c r="V37" s="228">
        <f>SUM(V38:V41)</f>
        <v>0</v>
      </c>
      <c r="W37" s="228"/>
      <c r="AG37" t="s">
        <v>138</v>
      </c>
    </row>
    <row r="38" spans="1:60" outlineLevel="1" x14ac:dyDescent="0.2">
      <c r="A38" s="241">
        <v>27</v>
      </c>
      <c r="B38" s="242" t="s">
        <v>484</v>
      </c>
      <c r="C38" s="251" t="s">
        <v>485</v>
      </c>
      <c r="D38" s="243" t="s">
        <v>441</v>
      </c>
      <c r="E38" s="244">
        <v>55</v>
      </c>
      <c r="F38" s="245"/>
      <c r="G38" s="246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0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142</v>
      </c>
      <c r="T38" s="224" t="s">
        <v>143</v>
      </c>
      <c r="U38" s="224">
        <v>0</v>
      </c>
      <c r="V38" s="224">
        <f>ROUND(E38*U38,2)</f>
        <v>0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420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41">
        <v>28</v>
      </c>
      <c r="B39" s="242" t="s">
        <v>486</v>
      </c>
      <c r="C39" s="251" t="s">
        <v>487</v>
      </c>
      <c r="D39" s="243" t="s">
        <v>441</v>
      </c>
      <c r="E39" s="244">
        <v>2</v>
      </c>
      <c r="F39" s="245"/>
      <c r="G39" s="246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142</v>
      </c>
      <c r="T39" s="224" t="s">
        <v>143</v>
      </c>
      <c r="U39" s="224">
        <v>0</v>
      </c>
      <c r="V39" s="224">
        <f>ROUND(E39*U39,2)</f>
        <v>0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420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41">
        <v>29</v>
      </c>
      <c r="B40" s="242" t="s">
        <v>488</v>
      </c>
      <c r="C40" s="251" t="s">
        <v>489</v>
      </c>
      <c r="D40" s="243" t="s">
        <v>441</v>
      </c>
      <c r="E40" s="244">
        <v>2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142</v>
      </c>
      <c r="T40" s="224" t="s">
        <v>143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420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2.5" outlineLevel="1" x14ac:dyDescent="0.2">
      <c r="A41" s="241">
        <v>30</v>
      </c>
      <c r="B41" s="242" t="s">
        <v>490</v>
      </c>
      <c r="C41" s="251" t="s">
        <v>491</v>
      </c>
      <c r="D41" s="243" t="s">
        <v>441</v>
      </c>
      <c r="E41" s="244">
        <v>90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142</v>
      </c>
      <c r="T41" s="224" t="s">
        <v>143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420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5.5" x14ac:dyDescent="0.2">
      <c r="A42" s="229" t="s">
        <v>137</v>
      </c>
      <c r="B42" s="230" t="s">
        <v>65</v>
      </c>
      <c r="C42" s="250" t="s">
        <v>66</v>
      </c>
      <c r="D42" s="231"/>
      <c r="E42" s="232"/>
      <c r="F42" s="233"/>
      <c r="G42" s="234">
        <f>SUMIF(AG43:AG70,"&lt;&gt;NOR",G43:G70)</f>
        <v>0</v>
      </c>
      <c r="H42" s="228"/>
      <c r="I42" s="228">
        <f>SUM(I43:I70)</f>
        <v>0</v>
      </c>
      <c r="J42" s="228"/>
      <c r="K42" s="228">
        <f>SUM(K43:K70)</f>
        <v>0</v>
      </c>
      <c r="L42" s="228"/>
      <c r="M42" s="228">
        <f>SUM(M43:M70)</f>
        <v>0</v>
      </c>
      <c r="N42" s="228"/>
      <c r="O42" s="228">
        <f>SUM(O43:O70)</f>
        <v>0</v>
      </c>
      <c r="P42" s="228"/>
      <c r="Q42" s="228">
        <f>SUM(Q43:Q70)</f>
        <v>0</v>
      </c>
      <c r="R42" s="228"/>
      <c r="S42" s="228"/>
      <c r="T42" s="228"/>
      <c r="U42" s="228"/>
      <c r="V42" s="228">
        <f>SUM(V43:V70)</f>
        <v>0</v>
      </c>
      <c r="W42" s="228"/>
      <c r="AG42" t="s">
        <v>138</v>
      </c>
    </row>
    <row r="43" spans="1:60" ht="22.5" outlineLevel="1" x14ac:dyDescent="0.2">
      <c r="A43" s="241">
        <v>31</v>
      </c>
      <c r="B43" s="242" t="s">
        <v>492</v>
      </c>
      <c r="C43" s="251" t="s">
        <v>493</v>
      </c>
      <c r="D43" s="243" t="s">
        <v>441</v>
      </c>
      <c r="E43" s="244">
        <v>6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142</v>
      </c>
      <c r="T43" s="224" t="s">
        <v>143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420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41">
        <v>32</v>
      </c>
      <c r="B44" s="242" t="s">
        <v>494</v>
      </c>
      <c r="C44" s="251" t="s">
        <v>495</v>
      </c>
      <c r="D44" s="243" t="s">
        <v>441</v>
      </c>
      <c r="E44" s="244">
        <v>4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142</v>
      </c>
      <c r="T44" s="224" t="s">
        <v>143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420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41">
        <v>33</v>
      </c>
      <c r="B45" s="242" t="s">
        <v>496</v>
      </c>
      <c r="C45" s="251" t="s">
        <v>497</v>
      </c>
      <c r="D45" s="243" t="s">
        <v>441</v>
      </c>
      <c r="E45" s="244">
        <v>2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142</v>
      </c>
      <c r="T45" s="224" t="s">
        <v>143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420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ht="22.5" outlineLevel="1" x14ac:dyDescent="0.2">
      <c r="A46" s="241">
        <v>34</v>
      </c>
      <c r="B46" s="242" t="s">
        <v>498</v>
      </c>
      <c r="C46" s="251" t="s">
        <v>499</v>
      </c>
      <c r="D46" s="243" t="s">
        <v>441</v>
      </c>
      <c r="E46" s="244">
        <v>1</v>
      </c>
      <c r="F46" s="245"/>
      <c r="G46" s="246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15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142</v>
      </c>
      <c r="T46" s="224" t="s">
        <v>143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144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">
      <c r="A47" s="241">
        <v>35</v>
      </c>
      <c r="B47" s="242" t="s">
        <v>500</v>
      </c>
      <c r="C47" s="251" t="s">
        <v>501</v>
      </c>
      <c r="D47" s="243" t="s">
        <v>441</v>
      </c>
      <c r="E47" s="244">
        <v>1</v>
      </c>
      <c r="F47" s="245"/>
      <c r="G47" s="246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0</v>
      </c>
      <c r="O47" s="224">
        <f>ROUND(E47*N47,2)</f>
        <v>0</v>
      </c>
      <c r="P47" s="224">
        <v>0</v>
      </c>
      <c r="Q47" s="224">
        <f>ROUND(E47*P47,2)</f>
        <v>0</v>
      </c>
      <c r="R47" s="224"/>
      <c r="S47" s="224" t="s">
        <v>142</v>
      </c>
      <c r="T47" s="224" t="s">
        <v>143</v>
      </c>
      <c r="U47" s="224">
        <v>0</v>
      </c>
      <c r="V47" s="224">
        <f>ROUND(E47*U47,2)</f>
        <v>0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420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ht="22.5" outlineLevel="1" x14ac:dyDescent="0.2">
      <c r="A48" s="241">
        <v>36</v>
      </c>
      <c r="B48" s="242" t="s">
        <v>502</v>
      </c>
      <c r="C48" s="251" t="s">
        <v>503</v>
      </c>
      <c r="D48" s="243" t="s">
        <v>441</v>
      </c>
      <c r="E48" s="244">
        <v>1</v>
      </c>
      <c r="F48" s="245"/>
      <c r="G48" s="246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0</v>
      </c>
      <c r="O48" s="224">
        <f>ROUND(E48*N48,2)</f>
        <v>0</v>
      </c>
      <c r="P48" s="224">
        <v>0</v>
      </c>
      <c r="Q48" s="224">
        <f>ROUND(E48*P48,2)</f>
        <v>0</v>
      </c>
      <c r="R48" s="224"/>
      <c r="S48" s="224" t="s">
        <v>142</v>
      </c>
      <c r="T48" s="224" t="s">
        <v>143</v>
      </c>
      <c r="U48" s="224">
        <v>0</v>
      </c>
      <c r="V48" s="224">
        <f>ROUND(E48*U48,2)</f>
        <v>0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420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ht="22.5" outlineLevel="1" x14ac:dyDescent="0.2">
      <c r="A49" s="241">
        <v>37</v>
      </c>
      <c r="B49" s="242" t="s">
        <v>504</v>
      </c>
      <c r="C49" s="251" t="s">
        <v>505</v>
      </c>
      <c r="D49" s="243" t="s">
        <v>441</v>
      </c>
      <c r="E49" s="244">
        <v>7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142</v>
      </c>
      <c r="T49" s="224" t="s">
        <v>143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228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2.5" outlineLevel="1" x14ac:dyDescent="0.2">
      <c r="A50" s="241">
        <v>38</v>
      </c>
      <c r="B50" s="242" t="s">
        <v>506</v>
      </c>
      <c r="C50" s="251" t="s">
        <v>507</v>
      </c>
      <c r="D50" s="243" t="s">
        <v>441</v>
      </c>
      <c r="E50" s="244">
        <v>13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142</v>
      </c>
      <c r="T50" s="224" t="s">
        <v>143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228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41">
        <v>39</v>
      </c>
      <c r="B51" s="242" t="s">
        <v>508</v>
      </c>
      <c r="C51" s="251" t="s">
        <v>509</v>
      </c>
      <c r="D51" s="243" t="s">
        <v>441</v>
      </c>
      <c r="E51" s="244">
        <v>1</v>
      </c>
      <c r="F51" s="245"/>
      <c r="G51" s="246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142</v>
      </c>
      <c r="T51" s="224" t="s">
        <v>143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228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ht="22.5" outlineLevel="1" x14ac:dyDescent="0.2">
      <c r="A52" s="241">
        <v>40</v>
      </c>
      <c r="B52" s="242" t="s">
        <v>510</v>
      </c>
      <c r="C52" s="251" t="s">
        <v>511</v>
      </c>
      <c r="D52" s="243" t="s">
        <v>441</v>
      </c>
      <c r="E52" s="244">
        <v>1</v>
      </c>
      <c r="F52" s="245"/>
      <c r="G52" s="246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142</v>
      </c>
      <c r="T52" s="224" t="s">
        <v>143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420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2.5" outlineLevel="1" x14ac:dyDescent="0.2">
      <c r="A53" s="241">
        <v>41</v>
      </c>
      <c r="B53" s="242" t="s">
        <v>512</v>
      </c>
      <c r="C53" s="251" t="s">
        <v>513</v>
      </c>
      <c r="D53" s="243" t="s">
        <v>441</v>
      </c>
      <c r="E53" s="244">
        <v>1</v>
      </c>
      <c r="F53" s="245"/>
      <c r="G53" s="246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142</v>
      </c>
      <c r="T53" s="224" t="s">
        <v>143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420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41">
        <v>42</v>
      </c>
      <c r="B54" s="242" t="s">
        <v>514</v>
      </c>
      <c r="C54" s="251" t="s">
        <v>515</v>
      </c>
      <c r="D54" s="243" t="s">
        <v>441</v>
      </c>
      <c r="E54" s="244">
        <v>1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142</v>
      </c>
      <c r="T54" s="224" t="s">
        <v>143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144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41">
        <v>43</v>
      </c>
      <c r="B55" s="242" t="s">
        <v>516</v>
      </c>
      <c r="C55" s="251" t="s">
        <v>517</v>
      </c>
      <c r="D55" s="243" t="s">
        <v>441</v>
      </c>
      <c r="E55" s="244">
        <v>1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142</v>
      </c>
      <c r="T55" s="224" t="s">
        <v>143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420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41">
        <v>44</v>
      </c>
      <c r="B56" s="242" t="s">
        <v>518</v>
      </c>
      <c r="C56" s="251" t="s">
        <v>519</v>
      </c>
      <c r="D56" s="243" t="s">
        <v>441</v>
      </c>
      <c r="E56" s="244">
        <v>1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142</v>
      </c>
      <c r="T56" s="224" t="s">
        <v>143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420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41">
        <v>45</v>
      </c>
      <c r="B57" s="242" t="s">
        <v>520</v>
      </c>
      <c r="C57" s="251" t="s">
        <v>521</v>
      </c>
      <c r="D57" s="243" t="s">
        <v>147</v>
      </c>
      <c r="E57" s="244">
        <v>1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142</v>
      </c>
      <c r="T57" s="224" t="s">
        <v>143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420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41">
        <v>46</v>
      </c>
      <c r="B58" s="242" t="s">
        <v>522</v>
      </c>
      <c r="C58" s="251" t="s">
        <v>523</v>
      </c>
      <c r="D58" s="243" t="s">
        <v>441</v>
      </c>
      <c r="E58" s="244">
        <v>1</v>
      </c>
      <c r="F58" s="245"/>
      <c r="G58" s="246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0</v>
      </c>
      <c r="O58" s="224">
        <f>ROUND(E58*N58,2)</f>
        <v>0</v>
      </c>
      <c r="P58" s="224">
        <v>0</v>
      </c>
      <c r="Q58" s="224">
        <f>ROUND(E58*P58,2)</f>
        <v>0</v>
      </c>
      <c r="R58" s="224"/>
      <c r="S58" s="224" t="s">
        <v>142</v>
      </c>
      <c r="T58" s="224" t="s">
        <v>143</v>
      </c>
      <c r="U58" s="224">
        <v>0</v>
      </c>
      <c r="V58" s="224">
        <f>ROUND(E58*U58,2)</f>
        <v>0</v>
      </c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420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41">
        <v>47</v>
      </c>
      <c r="B59" s="242" t="s">
        <v>524</v>
      </c>
      <c r="C59" s="251" t="s">
        <v>525</v>
      </c>
      <c r="D59" s="243" t="s">
        <v>441</v>
      </c>
      <c r="E59" s="244">
        <v>1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142</v>
      </c>
      <c r="T59" s="224" t="s">
        <v>143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144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41">
        <v>48</v>
      </c>
      <c r="B60" s="242" t="s">
        <v>526</v>
      </c>
      <c r="C60" s="251" t="s">
        <v>527</v>
      </c>
      <c r="D60" s="243" t="s">
        <v>441</v>
      </c>
      <c r="E60" s="244">
        <v>1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142</v>
      </c>
      <c r="T60" s="224" t="s">
        <v>143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420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ht="22.5" outlineLevel="1" x14ac:dyDescent="0.2">
      <c r="A61" s="241">
        <v>49</v>
      </c>
      <c r="B61" s="242" t="s">
        <v>528</v>
      </c>
      <c r="C61" s="251" t="s">
        <v>529</v>
      </c>
      <c r="D61" s="243" t="s">
        <v>530</v>
      </c>
      <c r="E61" s="244">
        <v>2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142</v>
      </c>
      <c r="T61" s="224" t="s">
        <v>143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228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41">
        <v>50</v>
      </c>
      <c r="B62" s="242" t="s">
        <v>531</v>
      </c>
      <c r="C62" s="251" t="s">
        <v>532</v>
      </c>
      <c r="D62" s="243" t="s">
        <v>530</v>
      </c>
      <c r="E62" s="244">
        <v>8</v>
      </c>
      <c r="F62" s="245"/>
      <c r="G62" s="246">
        <f>ROUND(E62*F62,2)</f>
        <v>0</v>
      </c>
      <c r="H62" s="225"/>
      <c r="I62" s="224">
        <f>ROUND(E62*H62,2)</f>
        <v>0</v>
      </c>
      <c r="J62" s="225"/>
      <c r="K62" s="224">
        <f>ROUND(E62*J62,2)</f>
        <v>0</v>
      </c>
      <c r="L62" s="224">
        <v>15</v>
      </c>
      <c r="M62" s="224">
        <f>G62*(1+L62/100)</f>
        <v>0</v>
      </c>
      <c r="N62" s="224">
        <v>0</v>
      </c>
      <c r="O62" s="224">
        <f>ROUND(E62*N62,2)</f>
        <v>0</v>
      </c>
      <c r="P62" s="224">
        <v>0</v>
      </c>
      <c r="Q62" s="224">
        <f>ROUND(E62*P62,2)</f>
        <v>0</v>
      </c>
      <c r="R62" s="224"/>
      <c r="S62" s="224" t="s">
        <v>142</v>
      </c>
      <c r="T62" s="224" t="s">
        <v>143</v>
      </c>
      <c r="U62" s="224">
        <v>0</v>
      </c>
      <c r="V62" s="224">
        <f>ROUND(E62*U62,2)</f>
        <v>0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228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41">
        <v>51</v>
      </c>
      <c r="B63" s="242" t="s">
        <v>533</v>
      </c>
      <c r="C63" s="251" t="s">
        <v>534</v>
      </c>
      <c r="D63" s="243" t="s">
        <v>530</v>
      </c>
      <c r="E63" s="244">
        <v>8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142</v>
      </c>
      <c r="T63" s="224" t="s">
        <v>143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228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41">
        <v>52</v>
      </c>
      <c r="B64" s="242" t="s">
        <v>535</v>
      </c>
      <c r="C64" s="251" t="s">
        <v>536</v>
      </c>
      <c r="D64" s="243" t="s">
        <v>530</v>
      </c>
      <c r="E64" s="244">
        <v>4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142</v>
      </c>
      <c r="T64" s="224" t="s">
        <v>143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228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41">
        <v>53</v>
      </c>
      <c r="B65" s="242" t="s">
        <v>537</v>
      </c>
      <c r="C65" s="251" t="s">
        <v>538</v>
      </c>
      <c r="D65" s="243" t="s">
        <v>147</v>
      </c>
      <c r="E65" s="244">
        <v>1</v>
      </c>
      <c r="F65" s="245"/>
      <c r="G65" s="246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142</v>
      </c>
      <c r="T65" s="224" t="s">
        <v>143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228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41">
        <v>54</v>
      </c>
      <c r="B66" s="242" t="s">
        <v>539</v>
      </c>
      <c r="C66" s="251" t="s">
        <v>540</v>
      </c>
      <c r="D66" s="243" t="s">
        <v>147</v>
      </c>
      <c r="E66" s="244">
        <v>1</v>
      </c>
      <c r="F66" s="245"/>
      <c r="G66" s="246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142</v>
      </c>
      <c r="T66" s="224" t="s">
        <v>143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144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41">
        <v>55</v>
      </c>
      <c r="B67" s="242" t="s">
        <v>541</v>
      </c>
      <c r="C67" s="251" t="s">
        <v>542</v>
      </c>
      <c r="D67" s="243" t="s">
        <v>147</v>
      </c>
      <c r="E67" s="244">
        <v>1</v>
      </c>
      <c r="F67" s="245"/>
      <c r="G67" s="246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0</v>
      </c>
      <c r="O67" s="224">
        <f>ROUND(E67*N67,2)</f>
        <v>0</v>
      </c>
      <c r="P67" s="224">
        <v>0</v>
      </c>
      <c r="Q67" s="224">
        <f>ROUND(E67*P67,2)</f>
        <v>0</v>
      </c>
      <c r="R67" s="224"/>
      <c r="S67" s="224" t="s">
        <v>142</v>
      </c>
      <c r="T67" s="224" t="s">
        <v>143</v>
      </c>
      <c r="U67" s="224">
        <v>0</v>
      </c>
      <c r="V67" s="224">
        <f>ROUND(E67*U67,2)</f>
        <v>0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144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41">
        <v>56</v>
      </c>
      <c r="B68" s="242" t="s">
        <v>543</v>
      </c>
      <c r="C68" s="251" t="s">
        <v>544</v>
      </c>
      <c r="D68" s="243" t="s">
        <v>147</v>
      </c>
      <c r="E68" s="244">
        <v>2</v>
      </c>
      <c r="F68" s="245"/>
      <c r="G68" s="246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/>
      <c r="S68" s="224" t="s">
        <v>142</v>
      </c>
      <c r="T68" s="224" t="s">
        <v>143</v>
      </c>
      <c r="U68" s="224">
        <v>0</v>
      </c>
      <c r="V68" s="224">
        <f>ROUND(E68*U68,2)</f>
        <v>0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420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ht="22.5" outlineLevel="1" x14ac:dyDescent="0.2">
      <c r="A69" s="241">
        <v>57</v>
      </c>
      <c r="B69" s="242" t="s">
        <v>545</v>
      </c>
      <c r="C69" s="251" t="s">
        <v>546</v>
      </c>
      <c r="D69" s="243" t="s">
        <v>147</v>
      </c>
      <c r="E69" s="244">
        <v>1</v>
      </c>
      <c r="F69" s="245"/>
      <c r="G69" s="246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0</v>
      </c>
      <c r="O69" s="224">
        <f>ROUND(E69*N69,2)</f>
        <v>0</v>
      </c>
      <c r="P69" s="224">
        <v>0</v>
      </c>
      <c r="Q69" s="224">
        <f>ROUND(E69*P69,2)</f>
        <v>0</v>
      </c>
      <c r="R69" s="224"/>
      <c r="S69" s="224" t="s">
        <v>142</v>
      </c>
      <c r="T69" s="224" t="s">
        <v>143</v>
      </c>
      <c r="U69" s="224">
        <v>0</v>
      </c>
      <c r="V69" s="224">
        <f>ROUND(E69*U69,2)</f>
        <v>0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144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35">
        <v>58</v>
      </c>
      <c r="B70" s="236" t="s">
        <v>547</v>
      </c>
      <c r="C70" s="252" t="s">
        <v>548</v>
      </c>
      <c r="D70" s="237" t="s">
        <v>147</v>
      </c>
      <c r="E70" s="238">
        <v>1</v>
      </c>
      <c r="F70" s="239"/>
      <c r="G70" s="240">
        <f>ROUND(E70*F70,2)</f>
        <v>0</v>
      </c>
      <c r="H70" s="225"/>
      <c r="I70" s="224">
        <f>ROUND(E70*H70,2)</f>
        <v>0</v>
      </c>
      <c r="J70" s="225"/>
      <c r="K70" s="224">
        <f>ROUND(E70*J70,2)</f>
        <v>0</v>
      </c>
      <c r="L70" s="224">
        <v>15</v>
      </c>
      <c r="M70" s="224">
        <f>G70*(1+L70/100)</f>
        <v>0</v>
      </c>
      <c r="N70" s="224">
        <v>0</v>
      </c>
      <c r="O70" s="224">
        <f>ROUND(E70*N70,2)</f>
        <v>0</v>
      </c>
      <c r="P70" s="224">
        <v>0</v>
      </c>
      <c r="Q70" s="224">
        <f>ROUND(E70*P70,2)</f>
        <v>0</v>
      </c>
      <c r="R70" s="224"/>
      <c r="S70" s="224" t="s">
        <v>142</v>
      </c>
      <c r="T70" s="224" t="s">
        <v>143</v>
      </c>
      <c r="U70" s="224">
        <v>0</v>
      </c>
      <c r="V70" s="224">
        <f>ROUND(E70*U70,2)</f>
        <v>0</v>
      </c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144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x14ac:dyDescent="0.2">
      <c r="A71" s="5"/>
      <c r="B71" s="6"/>
      <c r="C71" s="255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AE71">
        <v>15</v>
      </c>
      <c r="AF71">
        <v>21</v>
      </c>
    </row>
    <row r="72" spans="1:60" x14ac:dyDescent="0.2">
      <c r="A72" s="208"/>
      <c r="B72" s="209" t="s">
        <v>31</v>
      </c>
      <c r="C72" s="256"/>
      <c r="D72" s="210"/>
      <c r="E72" s="211"/>
      <c r="F72" s="211"/>
      <c r="G72" s="249">
        <f>G8+G24+G28+G37+G42</f>
        <v>0</v>
      </c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AE72">
        <f>SUMIF(L7:L70,AE71,G7:G70)</f>
        <v>0</v>
      </c>
      <c r="AF72">
        <f>SUMIF(L7:L70,AF71,G7:G70)</f>
        <v>0</v>
      </c>
      <c r="AG72" t="s">
        <v>427</v>
      </c>
    </row>
    <row r="73" spans="1:60" x14ac:dyDescent="0.2">
      <c r="A73" s="5"/>
      <c r="B73" s="6"/>
      <c r="C73" s="255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5"/>
      <c r="B74" s="6"/>
      <c r="C74" s="255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12" t="s">
        <v>428</v>
      </c>
      <c r="B75" s="212"/>
      <c r="C75" s="257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13"/>
      <c r="B76" s="214"/>
      <c r="C76" s="258"/>
      <c r="D76" s="214"/>
      <c r="E76" s="214"/>
      <c r="F76" s="214"/>
      <c r="G76" s="21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AG76" t="s">
        <v>429</v>
      </c>
    </row>
    <row r="77" spans="1:60" x14ac:dyDescent="0.2">
      <c r="A77" s="216"/>
      <c r="B77" s="217"/>
      <c r="C77" s="259"/>
      <c r="D77" s="217"/>
      <c r="E77" s="217"/>
      <c r="F77" s="217"/>
      <c r="G77" s="218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16"/>
      <c r="B78" s="217"/>
      <c r="C78" s="259"/>
      <c r="D78" s="217"/>
      <c r="E78" s="217"/>
      <c r="F78" s="217"/>
      <c r="G78" s="218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216"/>
      <c r="B79" s="217"/>
      <c r="C79" s="259"/>
      <c r="D79" s="217"/>
      <c r="E79" s="217"/>
      <c r="F79" s="217"/>
      <c r="G79" s="218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A80" s="219"/>
      <c r="B80" s="220"/>
      <c r="C80" s="260"/>
      <c r="D80" s="220"/>
      <c r="E80" s="220"/>
      <c r="F80" s="220"/>
      <c r="G80" s="221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5"/>
      <c r="B81" s="6"/>
      <c r="C81" s="255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C82" s="261"/>
      <c r="D82" s="189"/>
      <c r="AG82" t="s">
        <v>430</v>
      </c>
    </row>
    <row r="83" spans="1:33" x14ac:dyDescent="0.2">
      <c r="D83" s="189"/>
    </row>
    <row r="84" spans="1:33" x14ac:dyDescent="0.2">
      <c r="D84" s="189"/>
    </row>
    <row r="85" spans="1:33" x14ac:dyDescent="0.2">
      <c r="D85" s="189"/>
    </row>
    <row r="86" spans="1:33" x14ac:dyDescent="0.2">
      <c r="D86" s="189"/>
    </row>
    <row r="87" spans="1:33" x14ac:dyDescent="0.2">
      <c r="D87" s="189"/>
    </row>
    <row r="88" spans="1:33" x14ac:dyDescent="0.2">
      <c r="D88" s="189"/>
    </row>
    <row r="89" spans="1:33" x14ac:dyDescent="0.2">
      <c r="D89" s="189"/>
    </row>
    <row r="90" spans="1:33" x14ac:dyDescent="0.2">
      <c r="D90" s="189"/>
    </row>
    <row r="91" spans="1:33" x14ac:dyDescent="0.2">
      <c r="D91" s="189"/>
    </row>
    <row r="92" spans="1:33" x14ac:dyDescent="0.2">
      <c r="D92" s="189"/>
    </row>
    <row r="93" spans="1:33" x14ac:dyDescent="0.2">
      <c r="D93" s="189"/>
    </row>
    <row r="94" spans="1:33" x14ac:dyDescent="0.2">
      <c r="D94" s="189"/>
    </row>
    <row r="95" spans="1:33" x14ac:dyDescent="0.2">
      <c r="D95" s="189"/>
    </row>
    <row r="96" spans="1:33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6">
    <mergeCell ref="A1:G1"/>
    <mergeCell ref="C2:G2"/>
    <mergeCell ref="C3:G3"/>
    <mergeCell ref="C4:G4"/>
    <mergeCell ref="A75:C75"/>
    <mergeCell ref="A76:G8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113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114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114</v>
      </c>
      <c r="AG3" t="s">
        <v>115</v>
      </c>
    </row>
    <row r="4" spans="1:60" ht="24.95" customHeight="1" x14ac:dyDescent="0.2">
      <c r="A4" s="195" t="s">
        <v>10</v>
      </c>
      <c r="B4" s="196" t="s">
        <v>51</v>
      </c>
      <c r="C4" s="197" t="s">
        <v>52</v>
      </c>
      <c r="D4" s="198"/>
      <c r="E4" s="198"/>
      <c r="F4" s="198"/>
      <c r="G4" s="199"/>
      <c r="AG4" t="s">
        <v>116</v>
      </c>
    </row>
    <row r="5" spans="1:60" x14ac:dyDescent="0.2">
      <c r="D5" s="189"/>
    </row>
    <row r="6" spans="1:60" ht="38.25" x14ac:dyDescent="0.2">
      <c r="A6" s="201" t="s">
        <v>117</v>
      </c>
      <c r="B6" s="203" t="s">
        <v>118</v>
      </c>
      <c r="C6" s="203" t="s">
        <v>119</v>
      </c>
      <c r="D6" s="202" t="s">
        <v>120</v>
      </c>
      <c r="E6" s="201" t="s">
        <v>121</v>
      </c>
      <c r="F6" s="200" t="s">
        <v>122</v>
      </c>
      <c r="G6" s="201" t="s">
        <v>31</v>
      </c>
      <c r="H6" s="204" t="s">
        <v>32</v>
      </c>
      <c r="I6" s="204" t="s">
        <v>123</v>
      </c>
      <c r="J6" s="204" t="s">
        <v>33</v>
      </c>
      <c r="K6" s="204" t="s">
        <v>124</v>
      </c>
      <c r="L6" s="204" t="s">
        <v>125</v>
      </c>
      <c r="M6" s="204" t="s">
        <v>126</v>
      </c>
      <c r="N6" s="204" t="s">
        <v>127</v>
      </c>
      <c r="O6" s="204" t="s">
        <v>128</v>
      </c>
      <c r="P6" s="204" t="s">
        <v>129</v>
      </c>
      <c r="Q6" s="204" t="s">
        <v>130</v>
      </c>
      <c r="R6" s="204" t="s">
        <v>131</v>
      </c>
      <c r="S6" s="204" t="s">
        <v>132</v>
      </c>
      <c r="T6" s="204" t="s">
        <v>133</v>
      </c>
      <c r="U6" s="204" t="s">
        <v>134</v>
      </c>
      <c r="V6" s="204" t="s">
        <v>135</v>
      </c>
      <c r="W6" s="204" t="s">
        <v>136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137</v>
      </c>
      <c r="B8" s="230" t="s">
        <v>84</v>
      </c>
      <c r="C8" s="250" t="s">
        <v>85</v>
      </c>
      <c r="D8" s="231"/>
      <c r="E8" s="232"/>
      <c r="F8" s="233"/>
      <c r="G8" s="234">
        <f>SUMIF(AG9:AG15,"&lt;&gt;NOR",G9:G15)</f>
        <v>0</v>
      </c>
      <c r="H8" s="228"/>
      <c r="I8" s="228">
        <f>SUM(I9:I15)</f>
        <v>0</v>
      </c>
      <c r="J8" s="228"/>
      <c r="K8" s="228">
        <f>SUM(K9:K15)</f>
        <v>0</v>
      </c>
      <c r="L8" s="228"/>
      <c r="M8" s="228">
        <f>SUM(M9:M15)</f>
        <v>0</v>
      </c>
      <c r="N8" s="228"/>
      <c r="O8" s="228">
        <f>SUM(O9:O15)</f>
        <v>0.01</v>
      </c>
      <c r="P8" s="228"/>
      <c r="Q8" s="228">
        <f>SUM(Q9:Q15)</f>
        <v>0</v>
      </c>
      <c r="R8" s="228"/>
      <c r="S8" s="228"/>
      <c r="T8" s="228"/>
      <c r="U8" s="228"/>
      <c r="V8" s="228">
        <f>SUM(V9:V15)</f>
        <v>5.42</v>
      </c>
      <c r="W8" s="228"/>
      <c r="AG8" t="s">
        <v>138</v>
      </c>
    </row>
    <row r="9" spans="1:60" outlineLevel="1" x14ac:dyDescent="0.2">
      <c r="A9" s="241">
        <v>1</v>
      </c>
      <c r="B9" s="242" t="s">
        <v>549</v>
      </c>
      <c r="C9" s="251" t="s">
        <v>550</v>
      </c>
      <c r="D9" s="243" t="s">
        <v>171</v>
      </c>
      <c r="E9" s="244">
        <v>5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4.7000000000000004E-4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142</v>
      </c>
      <c r="T9" s="224" t="s">
        <v>143</v>
      </c>
      <c r="U9" s="224">
        <v>0.35900000000000004</v>
      </c>
      <c r="V9" s="224">
        <f>ROUND(E9*U9,2)</f>
        <v>1.8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148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41">
        <v>2</v>
      </c>
      <c r="B10" s="242" t="s">
        <v>551</v>
      </c>
      <c r="C10" s="251" t="s">
        <v>552</v>
      </c>
      <c r="D10" s="243" t="s">
        <v>171</v>
      </c>
      <c r="E10" s="244">
        <v>8</v>
      </c>
      <c r="F10" s="245"/>
      <c r="G10" s="246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7.000000000000001E-4</v>
      </c>
      <c r="O10" s="224">
        <f>ROUND(E10*N10,2)</f>
        <v>0.01</v>
      </c>
      <c r="P10" s="224">
        <v>0</v>
      </c>
      <c r="Q10" s="224">
        <f>ROUND(E10*P10,2)</f>
        <v>0</v>
      </c>
      <c r="R10" s="224"/>
      <c r="S10" s="224" t="s">
        <v>142</v>
      </c>
      <c r="T10" s="224" t="s">
        <v>143</v>
      </c>
      <c r="U10" s="224">
        <v>0.45200000000000001</v>
      </c>
      <c r="V10" s="224">
        <f>ROUND(E10*U10,2)</f>
        <v>3.62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144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41">
        <v>3</v>
      </c>
      <c r="B11" s="242" t="s">
        <v>553</v>
      </c>
      <c r="C11" s="251" t="s">
        <v>554</v>
      </c>
      <c r="D11" s="243" t="s">
        <v>171</v>
      </c>
      <c r="E11" s="244">
        <v>1</v>
      </c>
      <c r="F11" s="245"/>
      <c r="G11" s="246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142</v>
      </c>
      <c r="T11" s="224" t="s">
        <v>143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148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41">
        <v>4</v>
      </c>
      <c r="B12" s="242" t="s">
        <v>555</v>
      </c>
      <c r="C12" s="251" t="s">
        <v>556</v>
      </c>
      <c r="D12" s="243" t="s">
        <v>141</v>
      </c>
      <c r="E12" s="244">
        <v>2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142</v>
      </c>
      <c r="T12" s="224" t="s">
        <v>143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148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41">
        <v>5</v>
      </c>
      <c r="B13" s="242" t="s">
        <v>557</v>
      </c>
      <c r="C13" s="251" t="s">
        <v>558</v>
      </c>
      <c r="D13" s="243" t="s">
        <v>141</v>
      </c>
      <c r="E13" s="244">
        <v>3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142</v>
      </c>
      <c r="T13" s="224" t="s">
        <v>143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148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6</v>
      </c>
      <c r="B14" s="242" t="s">
        <v>559</v>
      </c>
      <c r="C14" s="251" t="s">
        <v>560</v>
      </c>
      <c r="D14" s="243" t="s">
        <v>141</v>
      </c>
      <c r="E14" s="244">
        <v>1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142</v>
      </c>
      <c r="T14" s="224" t="s">
        <v>143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148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41">
        <v>7</v>
      </c>
      <c r="B15" s="242" t="s">
        <v>561</v>
      </c>
      <c r="C15" s="251" t="s">
        <v>562</v>
      </c>
      <c r="D15" s="243" t="s">
        <v>0</v>
      </c>
      <c r="E15" s="244">
        <v>40.625</v>
      </c>
      <c r="F15" s="245"/>
      <c r="G15" s="246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142</v>
      </c>
      <c r="T15" s="224" t="s">
        <v>143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148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x14ac:dyDescent="0.2">
      <c r="A16" s="229" t="s">
        <v>137</v>
      </c>
      <c r="B16" s="230" t="s">
        <v>86</v>
      </c>
      <c r="C16" s="250" t="s">
        <v>87</v>
      </c>
      <c r="D16" s="231"/>
      <c r="E16" s="232"/>
      <c r="F16" s="233"/>
      <c r="G16" s="234">
        <f>SUMIF(AG17:AG29,"&lt;&gt;NOR",G17:G29)</f>
        <v>0</v>
      </c>
      <c r="H16" s="228"/>
      <c r="I16" s="228">
        <f>SUM(I17:I29)</f>
        <v>0</v>
      </c>
      <c r="J16" s="228"/>
      <c r="K16" s="228">
        <f>SUM(K17:K29)</f>
        <v>0</v>
      </c>
      <c r="L16" s="228"/>
      <c r="M16" s="228">
        <f>SUM(M17:M29)</f>
        <v>0</v>
      </c>
      <c r="N16" s="228"/>
      <c r="O16" s="228">
        <f>SUM(O17:O29)</f>
        <v>0.03</v>
      </c>
      <c r="P16" s="228"/>
      <c r="Q16" s="228">
        <f>SUM(Q17:Q29)</f>
        <v>0</v>
      </c>
      <c r="R16" s="228"/>
      <c r="S16" s="228"/>
      <c r="T16" s="228"/>
      <c r="U16" s="228"/>
      <c r="V16" s="228">
        <f>SUM(V17:V29)</f>
        <v>3.85</v>
      </c>
      <c r="W16" s="228"/>
      <c r="AG16" t="s">
        <v>138</v>
      </c>
    </row>
    <row r="17" spans="1:60" outlineLevel="1" x14ac:dyDescent="0.2">
      <c r="A17" s="241">
        <v>8</v>
      </c>
      <c r="B17" s="242" t="s">
        <v>563</v>
      </c>
      <c r="C17" s="251" t="s">
        <v>564</v>
      </c>
      <c r="D17" s="243" t="s">
        <v>171</v>
      </c>
      <c r="E17" s="244">
        <v>12</v>
      </c>
      <c r="F17" s="245"/>
      <c r="G17" s="246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142</v>
      </c>
      <c r="T17" s="224" t="s">
        <v>143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148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41">
        <v>9</v>
      </c>
      <c r="B18" s="242" t="s">
        <v>565</v>
      </c>
      <c r="C18" s="251" t="s">
        <v>566</v>
      </c>
      <c r="D18" s="243" t="s">
        <v>171</v>
      </c>
      <c r="E18" s="244">
        <v>2</v>
      </c>
      <c r="F18" s="245"/>
      <c r="G18" s="246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142</v>
      </c>
      <c r="T18" s="224" t="s">
        <v>143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148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22.5" outlineLevel="1" x14ac:dyDescent="0.2">
      <c r="A19" s="241">
        <v>10</v>
      </c>
      <c r="B19" s="242" t="s">
        <v>567</v>
      </c>
      <c r="C19" s="251" t="s">
        <v>568</v>
      </c>
      <c r="D19" s="243" t="s">
        <v>171</v>
      </c>
      <c r="E19" s="244">
        <v>14</v>
      </c>
      <c r="F19" s="245"/>
      <c r="G19" s="246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142</v>
      </c>
      <c r="T19" s="224" t="s">
        <v>143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148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41">
        <v>11</v>
      </c>
      <c r="B20" s="242" t="s">
        <v>569</v>
      </c>
      <c r="C20" s="251" t="s">
        <v>570</v>
      </c>
      <c r="D20" s="243" t="s">
        <v>141</v>
      </c>
      <c r="E20" s="244">
        <v>6</v>
      </c>
      <c r="F20" s="245"/>
      <c r="G20" s="246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142</v>
      </c>
      <c r="T20" s="224" t="s">
        <v>143</v>
      </c>
      <c r="U20" s="224">
        <v>0</v>
      </c>
      <c r="V20" s="224">
        <f>ROUND(E20*U20,2)</f>
        <v>0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148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41">
        <v>12</v>
      </c>
      <c r="B21" s="242" t="s">
        <v>571</v>
      </c>
      <c r="C21" s="251" t="s">
        <v>572</v>
      </c>
      <c r="D21" s="243" t="s">
        <v>141</v>
      </c>
      <c r="E21" s="244">
        <v>2</v>
      </c>
      <c r="F21" s="245"/>
      <c r="G21" s="246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142</v>
      </c>
      <c r="T21" s="224" t="s">
        <v>143</v>
      </c>
      <c r="U21" s="224">
        <v>0.42500000000000004</v>
      </c>
      <c r="V21" s="224">
        <f>ROUND(E21*U21,2)</f>
        <v>0.85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41">
        <v>13</v>
      </c>
      <c r="B22" s="242" t="s">
        <v>573</v>
      </c>
      <c r="C22" s="251" t="s">
        <v>574</v>
      </c>
      <c r="D22" s="243" t="s">
        <v>141</v>
      </c>
      <c r="E22" s="244">
        <v>1</v>
      </c>
      <c r="F22" s="245"/>
      <c r="G22" s="246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142</v>
      </c>
      <c r="T22" s="224" t="s">
        <v>143</v>
      </c>
      <c r="U22" s="224">
        <v>0</v>
      </c>
      <c r="V22" s="224">
        <f>ROUND(E22*U22,2)</f>
        <v>0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148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41">
        <v>14</v>
      </c>
      <c r="B23" s="242" t="s">
        <v>575</v>
      </c>
      <c r="C23" s="251" t="s">
        <v>576</v>
      </c>
      <c r="D23" s="243" t="s">
        <v>141</v>
      </c>
      <c r="E23" s="244">
        <v>6</v>
      </c>
      <c r="F23" s="245"/>
      <c r="G23" s="246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4"/>
      <c r="S23" s="224" t="s">
        <v>142</v>
      </c>
      <c r="T23" s="224" t="s">
        <v>143</v>
      </c>
      <c r="U23" s="224">
        <v>0</v>
      </c>
      <c r="V23" s="224">
        <f>ROUND(E23*U23,2)</f>
        <v>0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148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41">
        <v>15</v>
      </c>
      <c r="B24" s="242" t="s">
        <v>577</v>
      </c>
      <c r="C24" s="251" t="s">
        <v>578</v>
      </c>
      <c r="D24" s="243" t="s">
        <v>147</v>
      </c>
      <c r="E24" s="244">
        <v>2</v>
      </c>
      <c r="F24" s="245"/>
      <c r="G24" s="246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1.1640000000000001E-2</v>
      </c>
      <c r="O24" s="224">
        <f>ROUND(E24*N24,2)</f>
        <v>0.02</v>
      </c>
      <c r="P24" s="224">
        <v>0</v>
      </c>
      <c r="Q24" s="224">
        <f>ROUND(E24*P24,2)</f>
        <v>0</v>
      </c>
      <c r="R24" s="224"/>
      <c r="S24" s="224" t="s">
        <v>142</v>
      </c>
      <c r="T24" s="224" t="s">
        <v>143</v>
      </c>
      <c r="U24" s="224">
        <v>1.2910000000000001</v>
      </c>
      <c r="V24" s="224">
        <f>ROUND(E24*U24,2)</f>
        <v>2.58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41">
        <v>16</v>
      </c>
      <c r="B25" s="242" t="s">
        <v>579</v>
      </c>
      <c r="C25" s="251" t="s">
        <v>580</v>
      </c>
      <c r="D25" s="243" t="s">
        <v>141</v>
      </c>
      <c r="E25" s="244">
        <v>1</v>
      </c>
      <c r="F25" s="245"/>
      <c r="G25" s="246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142</v>
      </c>
      <c r="T25" s="224" t="s">
        <v>143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308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41">
        <v>17</v>
      </c>
      <c r="B26" s="242" t="s">
        <v>581</v>
      </c>
      <c r="C26" s="251" t="s">
        <v>582</v>
      </c>
      <c r="D26" s="243" t="s">
        <v>171</v>
      </c>
      <c r="E26" s="244">
        <v>14</v>
      </c>
      <c r="F26" s="245"/>
      <c r="G26" s="246">
        <f>ROUND(E26*F26,2)</f>
        <v>0</v>
      </c>
      <c r="H26" s="225"/>
      <c r="I26" s="224">
        <f>ROUND(E26*H26,2)</f>
        <v>0</v>
      </c>
      <c r="J26" s="225"/>
      <c r="K26" s="224">
        <f>ROUND(E26*J26,2)</f>
        <v>0</v>
      </c>
      <c r="L26" s="224">
        <v>15</v>
      </c>
      <c r="M26" s="224">
        <f>G26*(1+L26/100)</f>
        <v>0</v>
      </c>
      <c r="N26" s="224">
        <v>0</v>
      </c>
      <c r="O26" s="224">
        <f>ROUND(E26*N26,2)</f>
        <v>0</v>
      </c>
      <c r="P26" s="224">
        <v>0</v>
      </c>
      <c r="Q26" s="224">
        <f>ROUND(E26*P26,2)</f>
        <v>0</v>
      </c>
      <c r="R26" s="224"/>
      <c r="S26" s="224" t="s">
        <v>142</v>
      </c>
      <c r="T26" s="224" t="s">
        <v>143</v>
      </c>
      <c r="U26" s="224">
        <v>0</v>
      </c>
      <c r="V26" s="224">
        <f>ROUND(E26*U26,2)</f>
        <v>0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148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41">
        <v>18</v>
      </c>
      <c r="B27" s="242" t="s">
        <v>583</v>
      </c>
      <c r="C27" s="251" t="s">
        <v>584</v>
      </c>
      <c r="D27" s="243" t="s">
        <v>171</v>
      </c>
      <c r="E27" s="244">
        <v>14</v>
      </c>
      <c r="F27" s="245"/>
      <c r="G27" s="246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142</v>
      </c>
      <c r="T27" s="224" t="s">
        <v>143</v>
      </c>
      <c r="U27" s="224">
        <v>0</v>
      </c>
      <c r="V27" s="224">
        <f>ROUND(E27*U27,2)</f>
        <v>0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148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41">
        <v>19</v>
      </c>
      <c r="B28" s="242" t="s">
        <v>585</v>
      </c>
      <c r="C28" s="251" t="s">
        <v>586</v>
      </c>
      <c r="D28" s="243" t="s">
        <v>141</v>
      </c>
      <c r="E28" s="244">
        <v>1</v>
      </c>
      <c r="F28" s="245"/>
      <c r="G28" s="246">
        <f>ROUND(E28*F28,2)</f>
        <v>0</v>
      </c>
      <c r="H28" s="225"/>
      <c r="I28" s="224">
        <f>ROUND(E28*H28,2)</f>
        <v>0</v>
      </c>
      <c r="J28" s="225"/>
      <c r="K28" s="224">
        <f>ROUND(E28*J28,2)</f>
        <v>0</v>
      </c>
      <c r="L28" s="224">
        <v>15</v>
      </c>
      <c r="M28" s="224">
        <f>G28*(1+L28/100)</f>
        <v>0</v>
      </c>
      <c r="N28" s="224">
        <v>5.5300000000000002E-3</v>
      </c>
      <c r="O28" s="224">
        <f>ROUND(E28*N28,2)</f>
        <v>0.01</v>
      </c>
      <c r="P28" s="224">
        <v>0</v>
      </c>
      <c r="Q28" s="224">
        <f>ROUND(E28*P28,2)</f>
        <v>0</v>
      </c>
      <c r="R28" s="224"/>
      <c r="S28" s="224" t="s">
        <v>142</v>
      </c>
      <c r="T28" s="224" t="s">
        <v>143</v>
      </c>
      <c r="U28" s="224">
        <v>0.42300000000000004</v>
      </c>
      <c r="V28" s="224">
        <f>ROUND(E28*U28,2)</f>
        <v>0.42</v>
      </c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144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41">
        <v>20</v>
      </c>
      <c r="B29" s="242" t="s">
        <v>587</v>
      </c>
      <c r="C29" s="251" t="s">
        <v>588</v>
      </c>
      <c r="D29" s="243" t="s">
        <v>0</v>
      </c>
      <c r="E29" s="244">
        <v>116.89</v>
      </c>
      <c r="F29" s="245"/>
      <c r="G29" s="246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0</v>
      </c>
      <c r="O29" s="224">
        <f>ROUND(E29*N29,2)</f>
        <v>0</v>
      </c>
      <c r="P29" s="224">
        <v>0</v>
      </c>
      <c r="Q29" s="224">
        <f>ROUND(E29*P29,2)</f>
        <v>0</v>
      </c>
      <c r="R29" s="224"/>
      <c r="S29" s="224" t="s">
        <v>142</v>
      </c>
      <c r="T29" s="224" t="s">
        <v>143</v>
      </c>
      <c r="U29" s="224">
        <v>0</v>
      </c>
      <c r="V29" s="224">
        <f>ROUND(E29*U29,2)</f>
        <v>0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148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x14ac:dyDescent="0.2">
      <c r="A30" s="229" t="s">
        <v>137</v>
      </c>
      <c r="B30" s="230" t="s">
        <v>88</v>
      </c>
      <c r="C30" s="250" t="s">
        <v>89</v>
      </c>
      <c r="D30" s="231"/>
      <c r="E30" s="232"/>
      <c r="F30" s="233"/>
      <c r="G30" s="234">
        <f>SUMIF(AG31:AG46,"&lt;&gt;NOR",G31:G46)</f>
        <v>0</v>
      </c>
      <c r="H30" s="228"/>
      <c r="I30" s="228">
        <f>SUM(I31:I46)</f>
        <v>0</v>
      </c>
      <c r="J30" s="228"/>
      <c r="K30" s="228">
        <f>SUM(K31:K46)</f>
        <v>0</v>
      </c>
      <c r="L30" s="228"/>
      <c r="M30" s="228">
        <f>SUM(M31:M46)</f>
        <v>0</v>
      </c>
      <c r="N30" s="228"/>
      <c r="O30" s="228">
        <f>SUM(O31:O46)</f>
        <v>0.04</v>
      </c>
      <c r="P30" s="228"/>
      <c r="Q30" s="228">
        <f>SUM(Q31:Q46)</f>
        <v>0</v>
      </c>
      <c r="R30" s="228"/>
      <c r="S30" s="228"/>
      <c r="T30" s="228"/>
      <c r="U30" s="228"/>
      <c r="V30" s="228">
        <f>SUM(V31:V46)</f>
        <v>2.74</v>
      </c>
      <c r="W30" s="228"/>
      <c r="AG30" t="s">
        <v>138</v>
      </c>
    </row>
    <row r="31" spans="1:60" outlineLevel="1" x14ac:dyDescent="0.2">
      <c r="A31" s="241">
        <v>21</v>
      </c>
      <c r="B31" s="242" t="s">
        <v>589</v>
      </c>
      <c r="C31" s="251" t="s">
        <v>590</v>
      </c>
      <c r="D31" s="243" t="s">
        <v>147</v>
      </c>
      <c r="E31" s="244">
        <v>1</v>
      </c>
      <c r="F31" s="245"/>
      <c r="G31" s="246">
        <f>ROUND(E31*F31,2)</f>
        <v>0</v>
      </c>
      <c r="H31" s="225"/>
      <c r="I31" s="224">
        <f>ROUND(E31*H31,2)</f>
        <v>0</v>
      </c>
      <c r="J31" s="225"/>
      <c r="K31" s="224">
        <f>ROUND(E31*J31,2)</f>
        <v>0</v>
      </c>
      <c r="L31" s="224">
        <v>15</v>
      </c>
      <c r="M31" s="224">
        <f>G31*(1+L31/100)</f>
        <v>0</v>
      </c>
      <c r="N31" s="224">
        <v>7.0100000000000006E-3</v>
      </c>
      <c r="O31" s="224">
        <f>ROUND(E31*N31,2)</f>
        <v>0.01</v>
      </c>
      <c r="P31" s="224">
        <v>0</v>
      </c>
      <c r="Q31" s="224">
        <f>ROUND(E31*P31,2)</f>
        <v>0</v>
      </c>
      <c r="R31" s="224"/>
      <c r="S31" s="224" t="s">
        <v>142</v>
      </c>
      <c r="T31" s="224" t="s">
        <v>143</v>
      </c>
      <c r="U31" s="224">
        <v>1.77</v>
      </c>
      <c r="V31" s="224">
        <f>ROUND(E31*U31,2)</f>
        <v>1.77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144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41">
        <v>22</v>
      </c>
      <c r="B32" s="242" t="s">
        <v>591</v>
      </c>
      <c r="C32" s="251" t="s">
        <v>592</v>
      </c>
      <c r="D32" s="243" t="s">
        <v>147</v>
      </c>
      <c r="E32" s="244">
        <v>1</v>
      </c>
      <c r="F32" s="245"/>
      <c r="G32" s="246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1.2010000000000002E-2</v>
      </c>
      <c r="O32" s="224">
        <f>ROUND(E32*N32,2)</f>
        <v>0.01</v>
      </c>
      <c r="P32" s="224">
        <v>0</v>
      </c>
      <c r="Q32" s="224">
        <f>ROUND(E32*P32,2)</f>
        <v>0</v>
      </c>
      <c r="R32" s="224"/>
      <c r="S32" s="224" t="s">
        <v>142</v>
      </c>
      <c r="T32" s="224" t="s">
        <v>143</v>
      </c>
      <c r="U32" s="224">
        <v>0</v>
      </c>
      <c r="V32" s="224">
        <f>ROUND(E32*U32,2)</f>
        <v>0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148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41">
        <v>23</v>
      </c>
      <c r="B33" s="242" t="s">
        <v>593</v>
      </c>
      <c r="C33" s="251" t="s">
        <v>594</v>
      </c>
      <c r="D33" s="243" t="s">
        <v>147</v>
      </c>
      <c r="E33" s="244">
        <v>1</v>
      </c>
      <c r="F33" s="245"/>
      <c r="G33" s="246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0</v>
      </c>
      <c r="O33" s="224">
        <f>ROUND(E33*N33,2)</f>
        <v>0</v>
      </c>
      <c r="P33" s="224">
        <v>0</v>
      </c>
      <c r="Q33" s="224">
        <f>ROUND(E33*P33,2)</f>
        <v>0</v>
      </c>
      <c r="R33" s="224"/>
      <c r="S33" s="224" t="s">
        <v>142</v>
      </c>
      <c r="T33" s="224" t="s">
        <v>143</v>
      </c>
      <c r="U33" s="224">
        <v>0</v>
      </c>
      <c r="V33" s="224">
        <f>ROUND(E33*U33,2)</f>
        <v>0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148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41">
        <v>24</v>
      </c>
      <c r="B34" s="242" t="s">
        <v>595</v>
      </c>
      <c r="C34" s="251" t="s">
        <v>596</v>
      </c>
      <c r="D34" s="243" t="s">
        <v>141</v>
      </c>
      <c r="E34" s="244">
        <v>1</v>
      </c>
      <c r="F34" s="245"/>
      <c r="G34" s="246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142</v>
      </c>
      <c r="T34" s="224" t="s">
        <v>143</v>
      </c>
      <c r="U34" s="224">
        <v>0</v>
      </c>
      <c r="V34" s="224">
        <f>ROUND(E34*U34,2)</f>
        <v>0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144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41">
        <v>25</v>
      </c>
      <c r="B35" s="242" t="s">
        <v>597</v>
      </c>
      <c r="C35" s="251" t="s">
        <v>598</v>
      </c>
      <c r="D35" s="243" t="s">
        <v>147</v>
      </c>
      <c r="E35" s="244">
        <v>1</v>
      </c>
      <c r="F35" s="245"/>
      <c r="G35" s="246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142</v>
      </c>
      <c r="T35" s="224" t="s">
        <v>143</v>
      </c>
      <c r="U35" s="224">
        <v>0</v>
      </c>
      <c r="V35" s="224">
        <f>ROUND(E35*U35,2)</f>
        <v>0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148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41">
        <v>26</v>
      </c>
      <c r="B36" s="242" t="s">
        <v>595</v>
      </c>
      <c r="C36" s="251" t="s">
        <v>599</v>
      </c>
      <c r="D36" s="243" t="s">
        <v>141</v>
      </c>
      <c r="E36" s="244">
        <v>1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142</v>
      </c>
      <c r="T36" s="224" t="s">
        <v>143</v>
      </c>
      <c r="U36" s="224">
        <v>0</v>
      </c>
      <c r="V36" s="224">
        <f>ROUND(E36*U36,2)</f>
        <v>0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222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ht="22.5" outlineLevel="1" x14ac:dyDescent="0.2">
      <c r="A37" s="241">
        <v>27</v>
      </c>
      <c r="B37" s="242" t="s">
        <v>600</v>
      </c>
      <c r="C37" s="251" t="s">
        <v>601</v>
      </c>
      <c r="D37" s="243" t="s">
        <v>147</v>
      </c>
      <c r="E37" s="244">
        <v>1</v>
      </c>
      <c r="F37" s="245"/>
      <c r="G37" s="246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1.8890000000000001E-2</v>
      </c>
      <c r="O37" s="224">
        <f>ROUND(E37*N37,2)</f>
        <v>0.02</v>
      </c>
      <c r="P37" s="224">
        <v>0</v>
      </c>
      <c r="Q37" s="224">
        <f>ROUND(E37*P37,2)</f>
        <v>0</v>
      </c>
      <c r="R37" s="224"/>
      <c r="S37" s="224" t="s">
        <v>142</v>
      </c>
      <c r="T37" s="224" t="s">
        <v>143</v>
      </c>
      <c r="U37" s="224">
        <v>0.97300000000000009</v>
      </c>
      <c r="V37" s="224">
        <f>ROUND(E37*U37,2)</f>
        <v>0.97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144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41">
        <v>28</v>
      </c>
      <c r="B38" s="242" t="s">
        <v>602</v>
      </c>
      <c r="C38" s="251" t="s">
        <v>603</v>
      </c>
      <c r="D38" s="243" t="s">
        <v>141</v>
      </c>
      <c r="E38" s="244">
        <v>1</v>
      </c>
      <c r="F38" s="245"/>
      <c r="G38" s="246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3.2000000000000003E-4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142</v>
      </c>
      <c r="T38" s="224" t="s">
        <v>143</v>
      </c>
      <c r="U38" s="224">
        <v>0</v>
      </c>
      <c r="V38" s="224">
        <f>ROUND(E38*U38,2)</f>
        <v>0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222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41">
        <v>29</v>
      </c>
      <c r="B39" s="242" t="s">
        <v>604</v>
      </c>
      <c r="C39" s="251" t="s">
        <v>605</v>
      </c>
      <c r="D39" s="243" t="s">
        <v>141</v>
      </c>
      <c r="E39" s="244">
        <v>1</v>
      </c>
      <c r="F39" s="245"/>
      <c r="G39" s="246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142</v>
      </c>
      <c r="T39" s="224" t="s">
        <v>143</v>
      </c>
      <c r="U39" s="224">
        <v>0</v>
      </c>
      <c r="V39" s="224">
        <f>ROUND(E39*U39,2)</f>
        <v>0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148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2.5" outlineLevel="1" x14ac:dyDescent="0.2">
      <c r="A40" s="241">
        <v>30</v>
      </c>
      <c r="B40" s="242" t="s">
        <v>606</v>
      </c>
      <c r="C40" s="251" t="s">
        <v>607</v>
      </c>
      <c r="D40" s="243" t="s">
        <v>141</v>
      </c>
      <c r="E40" s="244">
        <v>1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142</v>
      </c>
      <c r="T40" s="224" t="s">
        <v>143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148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41">
        <v>31</v>
      </c>
      <c r="B41" s="242" t="s">
        <v>608</v>
      </c>
      <c r="C41" s="251" t="s">
        <v>609</v>
      </c>
      <c r="D41" s="243" t="s">
        <v>141</v>
      </c>
      <c r="E41" s="244">
        <v>1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142</v>
      </c>
      <c r="T41" s="224" t="s">
        <v>143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148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41">
        <v>32</v>
      </c>
      <c r="B42" s="242" t="s">
        <v>610</v>
      </c>
      <c r="C42" s="251" t="s">
        <v>611</v>
      </c>
      <c r="D42" s="243" t="s">
        <v>141</v>
      </c>
      <c r="E42" s="244">
        <v>1</v>
      </c>
      <c r="F42" s="245"/>
      <c r="G42" s="246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142</v>
      </c>
      <c r="T42" s="224" t="s">
        <v>143</v>
      </c>
      <c r="U42" s="224">
        <v>0</v>
      </c>
      <c r="V42" s="224">
        <f>ROUND(E42*U42,2)</f>
        <v>0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612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41">
        <v>33</v>
      </c>
      <c r="B43" s="242" t="s">
        <v>613</v>
      </c>
      <c r="C43" s="251" t="s">
        <v>614</v>
      </c>
      <c r="D43" s="243" t="s">
        <v>141</v>
      </c>
      <c r="E43" s="244">
        <v>1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142</v>
      </c>
      <c r="T43" s="224" t="s">
        <v>143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148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41">
        <v>34</v>
      </c>
      <c r="B44" s="242" t="s">
        <v>615</v>
      </c>
      <c r="C44" s="251" t="s">
        <v>616</v>
      </c>
      <c r="D44" s="243" t="s">
        <v>141</v>
      </c>
      <c r="E44" s="244">
        <v>1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142</v>
      </c>
      <c r="T44" s="224" t="s">
        <v>143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148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41">
        <v>35</v>
      </c>
      <c r="B45" s="242" t="s">
        <v>617</v>
      </c>
      <c r="C45" s="251" t="s">
        <v>618</v>
      </c>
      <c r="D45" s="243" t="s">
        <v>141</v>
      </c>
      <c r="E45" s="244">
        <v>1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142</v>
      </c>
      <c r="T45" s="224" t="s">
        <v>143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148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ht="22.5" outlineLevel="1" x14ac:dyDescent="0.2">
      <c r="A46" s="241">
        <v>36</v>
      </c>
      <c r="B46" s="242" t="s">
        <v>619</v>
      </c>
      <c r="C46" s="251" t="s">
        <v>620</v>
      </c>
      <c r="D46" s="243" t="s">
        <v>0</v>
      </c>
      <c r="E46" s="244">
        <v>441.29100000000005</v>
      </c>
      <c r="F46" s="245"/>
      <c r="G46" s="246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15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142</v>
      </c>
      <c r="T46" s="224" t="s">
        <v>143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148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x14ac:dyDescent="0.2">
      <c r="A47" s="229" t="s">
        <v>137</v>
      </c>
      <c r="B47" s="230" t="s">
        <v>90</v>
      </c>
      <c r="C47" s="250" t="s">
        <v>91</v>
      </c>
      <c r="D47" s="231"/>
      <c r="E47" s="232"/>
      <c r="F47" s="233"/>
      <c r="G47" s="234">
        <f>SUMIF(AG48:AG57,"&lt;&gt;NOR",G48:G57)</f>
        <v>0</v>
      </c>
      <c r="H47" s="228"/>
      <c r="I47" s="228">
        <f>SUM(I48:I57)</f>
        <v>0</v>
      </c>
      <c r="J47" s="228"/>
      <c r="K47" s="228">
        <f>SUM(K48:K57)</f>
        <v>0</v>
      </c>
      <c r="L47" s="228"/>
      <c r="M47" s="228">
        <f>SUM(M48:M57)</f>
        <v>0</v>
      </c>
      <c r="N47" s="228"/>
      <c r="O47" s="228">
        <f>SUM(O48:O57)</f>
        <v>0.02</v>
      </c>
      <c r="P47" s="228"/>
      <c r="Q47" s="228">
        <f>SUM(Q48:Q57)</f>
        <v>0</v>
      </c>
      <c r="R47" s="228"/>
      <c r="S47" s="228"/>
      <c r="T47" s="228"/>
      <c r="U47" s="228"/>
      <c r="V47" s="228">
        <f>SUM(V48:V57)</f>
        <v>0.99</v>
      </c>
      <c r="W47" s="228"/>
      <c r="AG47" t="s">
        <v>138</v>
      </c>
    </row>
    <row r="48" spans="1:60" ht="22.5" outlineLevel="1" x14ac:dyDescent="0.2">
      <c r="A48" s="241">
        <v>37</v>
      </c>
      <c r="B48" s="242" t="s">
        <v>621</v>
      </c>
      <c r="C48" s="251" t="s">
        <v>622</v>
      </c>
      <c r="D48" s="243" t="s">
        <v>141</v>
      </c>
      <c r="E48" s="244">
        <v>1</v>
      </c>
      <c r="F48" s="245"/>
      <c r="G48" s="246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1.66E-2</v>
      </c>
      <c r="O48" s="224">
        <f>ROUND(E48*N48,2)</f>
        <v>0.02</v>
      </c>
      <c r="P48" s="224">
        <v>0</v>
      </c>
      <c r="Q48" s="224">
        <f>ROUND(E48*P48,2)</f>
        <v>0</v>
      </c>
      <c r="R48" s="224"/>
      <c r="S48" s="224" t="s">
        <v>142</v>
      </c>
      <c r="T48" s="224" t="s">
        <v>143</v>
      </c>
      <c r="U48" s="224">
        <v>0.9880000000000001</v>
      </c>
      <c r="V48" s="224">
        <f>ROUND(E48*U48,2)</f>
        <v>0.99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148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ht="22.5" outlineLevel="1" x14ac:dyDescent="0.2">
      <c r="A49" s="241">
        <v>38</v>
      </c>
      <c r="B49" s="242" t="s">
        <v>610</v>
      </c>
      <c r="C49" s="251" t="s">
        <v>623</v>
      </c>
      <c r="D49" s="243" t="s">
        <v>141</v>
      </c>
      <c r="E49" s="244">
        <v>1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142</v>
      </c>
      <c r="T49" s="224" t="s">
        <v>143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612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41">
        <v>39</v>
      </c>
      <c r="B50" s="242" t="s">
        <v>624</v>
      </c>
      <c r="C50" s="251" t="s">
        <v>625</v>
      </c>
      <c r="D50" s="243" t="s">
        <v>141</v>
      </c>
      <c r="E50" s="244">
        <v>1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142</v>
      </c>
      <c r="T50" s="224" t="s">
        <v>143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148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41">
        <v>40</v>
      </c>
      <c r="B51" s="242" t="s">
        <v>610</v>
      </c>
      <c r="C51" s="251" t="s">
        <v>626</v>
      </c>
      <c r="D51" s="243" t="s">
        <v>141</v>
      </c>
      <c r="E51" s="244">
        <v>1</v>
      </c>
      <c r="F51" s="245"/>
      <c r="G51" s="246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142</v>
      </c>
      <c r="T51" s="224" t="s">
        <v>143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612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41">
        <v>41</v>
      </c>
      <c r="B52" s="242" t="s">
        <v>627</v>
      </c>
      <c r="C52" s="251" t="s">
        <v>628</v>
      </c>
      <c r="D52" s="243" t="s">
        <v>171</v>
      </c>
      <c r="E52" s="244">
        <v>2</v>
      </c>
      <c r="F52" s="245"/>
      <c r="G52" s="246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142</v>
      </c>
      <c r="T52" s="224" t="s">
        <v>143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148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2.5" outlineLevel="1" x14ac:dyDescent="0.2">
      <c r="A53" s="241">
        <v>42</v>
      </c>
      <c r="B53" s="242" t="s">
        <v>629</v>
      </c>
      <c r="C53" s="251" t="s">
        <v>630</v>
      </c>
      <c r="D53" s="243" t="s">
        <v>171</v>
      </c>
      <c r="E53" s="244">
        <v>48</v>
      </c>
      <c r="F53" s="245"/>
      <c r="G53" s="246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142</v>
      </c>
      <c r="T53" s="224" t="s">
        <v>143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148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2.5" outlineLevel="1" x14ac:dyDescent="0.2">
      <c r="A54" s="241">
        <v>43</v>
      </c>
      <c r="B54" s="242" t="s">
        <v>49</v>
      </c>
      <c r="C54" s="251" t="s">
        <v>631</v>
      </c>
      <c r="D54" s="243" t="s">
        <v>147</v>
      </c>
      <c r="E54" s="244">
        <v>1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142</v>
      </c>
      <c r="T54" s="224" t="s">
        <v>143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308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41">
        <v>44</v>
      </c>
      <c r="B55" s="242" t="s">
        <v>51</v>
      </c>
      <c r="C55" s="251" t="s">
        <v>632</v>
      </c>
      <c r="D55" s="243" t="s">
        <v>147</v>
      </c>
      <c r="E55" s="244">
        <v>1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142</v>
      </c>
      <c r="T55" s="224" t="s">
        <v>143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144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41">
        <v>45</v>
      </c>
      <c r="B56" s="242" t="s">
        <v>633</v>
      </c>
      <c r="C56" s="251" t="s">
        <v>634</v>
      </c>
      <c r="D56" s="243" t="s">
        <v>147</v>
      </c>
      <c r="E56" s="244">
        <v>1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142</v>
      </c>
      <c r="T56" s="224" t="s">
        <v>143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144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41">
        <v>46</v>
      </c>
      <c r="B57" s="242" t="s">
        <v>635</v>
      </c>
      <c r="C57" s="251" t="s">
        <v>636</v>
      </c>
      <c r="D57" s="243" t="s">
        <v>0</v>
      </c>
      <c r="E57" s="244">
        <v>211.71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142</v>
      </c>
      <c r="T57" s="224" t="s">
        <v>143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148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x14ac:dyDescent="0.2">
      <c r="A58" s="229" t="s">
        <v>137</v>
      </c>
      <c r="B58" s="230" t="s">
        <v>106</v>
      </c>
      <c r="C58" s="250" t="s">
        <v>107</v>
      </c>
      <c r="D58" s="231"/>
      <c r="E58" s="232"/>
      <c r="F58" s="233"/>
      <c r="G58" s="234">
        <f>SUMIF(AG59:AG61,"&lt;&gt;NOR",G59:G61)</f>
        <v>0</v>
      </c>
      <c r="H58" s="228"/>
      <c r="I58" s="228">
        <f>SUM(I59:I61)</f>
        <v>0</v>
      </c>
      <c r="J58" s="228"/>
      <c r="K58" s="228">
        <f>SUM(K59:K61)</f>
        <v>0</v>
      </c>
      <c r="L58" s="228"/>
      <c r="M58" s="228">
        <f>SUM(M59:M61)</f>
        <v>0</v>
      </c>
      <c r="N58" s="228"/>
      <c r="O58" s="228">
        <f>SUM(O59:O61)</f>
        <v>0</v>
      </c>
      <c r="P58" s="228"/>
      <c r="Q58" s="228">
        <f>SUM(Q59:Q61)</f>
        <v>0</v>
      </c>
      <c r="R58" s="228"/>
      <c r="S58" s="228"/>
      <c r="T58" s="228"/>
      <c r="U58" s="228"/>
      <c r="V58" s="228">
        <f>SUM(V59:V61)</f>
        <v>0</v>
      </c>
      <c r="W58" s="228"/>
      <c r="AG58" t="s">
        <v>138</v>
      </c>
    </row>
    <row r="59" spans="1:60" ht="33.75" outlineLevel="1" x14ac:dyDescent="0.2">
      <c r="A59" s="241">
        <v>47</v>
      </c>
      <c r="B59" s="242" t="s">
        <v>637</v>
      </c>
      <c r="C59" s="251" t="s">
        <v>638</v>
      </c>
      <c r="D59" s="243" t="s">
        <v>141</v>
      </c>
      <c r="E59" s="244">
        <v>2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142</v>
      </c>
      <c r="T59" s="224" t="s">
        <v>143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144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41">
        <v>48</v>
      </c>
      <c r="B60" s="242" t="s">
        <v>639</v>
      </c>
      <c r="C60" s="251" t="s">
        <v>640</v>
      </c>
      <c r="D60" s="243" t="s">
        <v>171</v>
      </c>
      <c r="E60" s="244">
        <v>25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142</v>
      </c>
      <c r="T60" s="224" t="s">
        <v>143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144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41">
        <v>49</v>
      </c>
      <c r="B61" s="242" t="s">
        <v>641</v>
      </c>
      <c r="C61" s="251" t="s">
        <v>642</v>
      </c>
      <c r="D61" s="243" t="s">
        <v>141</v>
      </c>
      <c r="E61" s="244">
        <v>2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142</v>
      </c>
      <c r="T61" s="224" t="s">
        <v>143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144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x14ac:dyDescent="0.2">
      <c r="A62" s="229" t="s">
        <v>137</v>
      </c>
      <c r="B62" s="230" t="s">
        <v>67</v>
      </c>
      <c r="C62" s="250" t="s">
        <v>68</v>
      </c>
      <c r="D62" s="231"/>
      <c r="E62" s="232"/>
      <c r="F62" s="233"/>
      <c r="G62" s="234">
        <f>SUMIF(AG63:AG65,"&lt;&gt;NOR",G63:G65)</f>
        <v>0</v>
      </c>
      <c r="H62" s="228"/>
      <c r="I62" s="228">
        <f>SUM(I63:I65)</f>
        <v>0</v>
      </c>
      <c r="J62" s="228"/>
      <c r="K62" s="228">
        <f>SUM(K63:K65)</f>
        <v>0</v>
      </c>
      <c r="L62" s="228"/>
      <c r="M62" s="228">
        <f>SUM(M63:M65)</f>
        <v>0</v>
      </c>
      <c r="N62" s="228"/>
      <c r="O62" s="228">
        <f>SUM(O63:O65)</f>
        <v>0</v>
      </c>
      <c r="P62" s="228"/>
      <c r="Q62" s="228">
        <f>SUM(Q63:Q65)</f>
        <v>0</v>
      </c>
      <c r="R62" s="228"/>
      <c r="S62" s="228"/>
      <c r="T62" s="228"/>
      <c r="U62" s="228"/>
      <c r="V62" s="228">
        <f>SUM(V63:V65)</f>
        <v>0</v>
      </c>
      <c r="W62" s="228"/>
      <c r="AG62" t="s">
        <v>138</v>
      </c>
    </row>
    <row r="63" spans="1:60" ht="22.5" outlineLevel="1" x14ac:dyDescent="0.2">
      <c r="A63" s="241">
        <v>50</v>
      </c>
      <c r="B63" s="242" t="s">
        <v>643</v>
      </c>
      <c r="C63" s="251" t="s">
        <v>644</v>
      </c>
      <c r="D63" s="243" t="s">
        <v>147</v>
      </c>
      <c r="E63" s="244">
        <v>1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142</v>
      </c>
      <c r="T63" s="224" t="s">
        <v>143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420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41">
        <v>51</v>
      </c>
      <c r="B64" s="242" t="s">
        <v>645</v>
      </c>
      <c r="C64" s="251" t="s">
        <v>646</v>
      </c>
      <c r="D64" s="243" t="s">
        <v>147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142</v>
      </c>
      <c r="T64" s="224" t="s">
        <v>143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420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35">
        <v>52</v>
      </c>
      <c r="B65" s="236" t="s">
        <v>647</v>
      </c>
      <c r="C65" s="252" t="s">
        <v>648</v>
      </c>
      <c r="D65" s="237" t="s">
        <v>147</v>
      </c>
      <c r="E65" s="238">
        <v>1</v>
      </c>
      <c r="F65" s="239"/>
      <c r="G65" s="240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142</v>
      </c>
      <c r="T65" s="224" t="s">
        <v>143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144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x14ac:dyDescent="0.2">
      <c r="A66" s="5"/>
      <c r="B66" s="6"/>
      <c r="C66" s="255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AE66">
        <v>15</v>
      </c>
      <c r="AF66">
        <v>21</v>
      </c>
    </row>
    <row r="67" spans="1:60" x14ac:dyDescent="0.2">
      <c r="A67" s="208"/>
      <c r="B67" s="209" t="s">
        <v>31</v>
      </c>
      <c r="C67" s="256"/>
      <c r="D67" s="210"/>
      <c r="E67" s="211"/>
      <c r="F67" s="211"/>
      <c r="G67" s="249">
        <f>G8+G16+G30+G47+G58+G62</f>
        <v>0</v>
      </c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AE67">
        <f>SUMIF(L7:L65,AE66,G7:G65)</f>
        <v>0</v>
      </c>
      <c r="AF67">
        <f>SUMIF(L7:L65,AF66,G7:G65)</f>
        <v>0</v>
      </c>
      <c r="AG67" t="s">
        <v>427</v>
      </c>
    </row>
    <row r="68" spans="1:60" x14ac:dyDescent="0.2">
      <c r="A68" s="5"/>
      <c r="B68" s="6"/>
      <c r="C68" s="255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60" x14ac:dyDescent="0.2">
      <c r="A69" s="5"/>
      <c r="B69" s="6"/>
      <c r="C69" s="255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60" x14ac:dyDescent="0.2">
      <c r="A70" s="212" t="s">
        <v>428</v>
      </c>
      <c r="B70" s="212"/>
      <c r="C70" s="257"/>
      <c r="D70" s="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60" x14ac:dyDescent="0.2">
      <c r="A71" s="213"/>
      <c r="B71" s="214"/>
      <c r="C71" s="258"/>
      <c r="D71" s="214"/>
      <c r="E71" s="214"/>
      <c r="F71" s="214"/>
      <c r="G71" s="21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AG71" t="s">
        <v>429</v>
      </c>
    </row>
    <row r="72" spans="1:60" x14ac:dyDescent="0.2">
      <c r="A72" s="216"/>
      <c r="B72" s="217"/>
      <c r="C72" s="259"/>
      <c r="D72" s="217"/>
      <c r="E72" s="217"/>
      <c r="F72" s="217"/>
      <c r="G72" s="218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60" x14ac:dyDescent="0.2">
      <c r="A73" s="216"/>
      <c r="B73" s="217"/>
      <c r="C73" s="259"/>
      <c r="D73" s="217"/>
      <c r="E73" s="217"/>
      <c r="F73" s="217"/>
      <c r="G73" s="218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16"/>
      <c r="B74" s="217"/>
      <c r="C74" s="259"/>
      <c r="D74" s="217"/>
      <c r="E74" s="217"/>
      <c r="F74" s="217"/>
      <c r="G74" s="218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19"/>
      <c r="B75" s="220"/>
      <c r="C75" s="260"/>
      <c r="D75" s="220"/>
      <c r="E75" s="220"/>
      <c r="F75" s="220"/>
      <c r="G75" s="221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5"/>
      <c r="B76" s="6"/>
      <c r="C76" s="255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C77" s="261"/>
      <c r="D77" s="189"/>
      <c r="AG77" t="s">
        <v>430</v>
      </c>
    </row>
    <row r="78" spans="1:60" x14ac:dyDescent="0.2">
      <c r="D78" s="189"/>
    </row>
    <row r="79" spans="1:60" x14ac:dyDescent="0.2">
      <c r="D79" s="189"/>
    </row>
    <row r="80" spans="1:60" x14ac:dyDescent="0.2">
      <c r="D80" s="189"/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6">
    <mergeCell ref="A1:G1"/>
    <mergeCell ref="C2:G2"/>
    <mergeCell ref="C3:G3"/>
    <mergeCell ref="C4:G4"/>
    <mergeCell ref="A70:C70"/>
    <mergeCell ref="A71:G7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2019-06-05T14:08:08Z</dcterms:modified>
</cp:coreProperties>
</file>