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Nová složka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Pol'!$A$1:$W$211</definedName>
    <definedName name="_xlnm.Print_Area" localSheetId="4">'1 2 Pol'!$A$1:$W$81</definedName>
    <definedName name="_xlnm.Print_Area" localSheetId="5">'1 3 Pol'!$A$1:$W$77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7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M17" i="14" s="1"/>
  <c r="I17" i="14"/>
  <c r="I16" i="14" s="1"/>
  <c r="K17" i="14"/>
  <c r="K16" i="14" s="1"/>
  <c r="O17" i="14"/>
  <c r="O16" i="14" s="1"/>
  <c r="Q17" i="14"/>
  <c r="Q16" i="14" s="1"/>
  <c r="V17" i="14"/>
  <c r="V16" i="14" s="1"/>
  <c r="G18" i="14"/>
  <c r="G16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1" i="14"/>
  <c r="I31" i="14"/>
  <c r="K31" i="14"/>
  <c r="K30" i="14" s="1"/>
  <c r="M31" i="14"/>
  <c r="O31" i="14"/>
  <c r="O30" i="14" s="1"/>
  <c r="Q31" i="14"/>
  <c r="Q30" i="14" s="1"/>
  <c r="V31" i="14"/>
  <c r="G32" i="14"/>
  <c r="G30" i="14" s="1"/>
  <c r="I32" i="14"/>
  <c r="K32" i="14"/>
  <c r="M32" i="14"/>
  <c r="O32" i="14"/>
  <c r="Q32" i="14"/>
  <c r="V32" i="14"/>
  <c r="V30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I30" i="14" s="1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I46" i="14"/>
  <c r="K46" i="14"/>
  <c r="M46" i="14"/>
  <c r="O46" i="14"/>
  <c r="Q46" i="14"/>
  <c r="V46" i="14"/>
  <c r="G48" i="14"/>
  <c r="G47" i="14" s="1"/>
  <c r="I48" i="14"/>
  <c r="I47" i="14" s="1"/>
  <c r="K48" i="14"/>
  <c r="M48" i="14"/>
  <c r="O48" i="14"/>
  <c r="O47" i="14" s="1"/>
  <c r="Q48" i="14"/>
  <c r="Q47" i="14" s="1"/>
  <c r="V48" i="14"/>
  <c r="V47" i="14" s="1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K47" i="14" s="1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Q58" i="14"/>
  <c r="G59" i="14"/>
  <c r="M59" i="14" s="1"/>
  <c r="M58" i="14" s="1"/>
  <c r="I59" i="14"/>
  <c r="I58" i="14" s="1"/>
  <c r="K59" i="14"/>
  <c r="O59" i="14"/>
  <c r="O58" i="14" s="1"/>
  <c r="Q59" i="14"/>
  <c r="V59" i="14"/>
  <c r="V58" i="14" s="1"/>
  <c r="G60" i="14"/>
  <c r="M60" i="14" s="1"/>
  <c r="I60" i="14"/>
  <c r="K60" i="14"/>
  <c r="K58" i="14" s="1"/>
  <c r="O60" i="14"/>
  <c r="Q60" i="14"/>
  <c r="V60" i="14"/>
  <c r="G61" i="14"/>
  <c r="I61" i="14"/>
  <c r="K61" i="14"/>
  <c r="M61" i="14"/>
  <c r="O61" i="14"/>
  <c r="Q61" i="14"/>
  <c r="V61" i="14"/>
  <c r="I62" i="14"/>
  <c r="O62" i="14"/>
  <c r="G63" i="14"/>
  <c r="G62" i="14" s="1"/>
  <c r="I63" i="14"/>
  <c r="K63" i="14"/>
  <c r="K62" i="14" s="1"/>
  <c r="M63" i="14"/>
  <c r="M62" i="14" s="1"/>
  <c r="O63" i="14"/>
  <c r="Q63" i="14"/>
  <c r="Q62" i="14" s="1"/>
  <c r="V63" i="14"/>
  <c r="G64" i="14"/>
  <c r="I64" i="14"/>
  <c r="K64" i="14"/>
  <c r="M64" i="14"/>
  <c r="O64" i="14"/>
  <c r="Q64" i="14"/>
  <c r="V64" i="14"/>
  <c r="V62" i="14" s="1"/>
  <c r="G65" i="14"/>
  <c r="I65" i="14"/>
  <c r="K65" i="14"/>
  <c r="M65" i="14"/>
  <c r="O65" i="14"/>
  <c r="Q65" i="14"/>
  <c r="V65" i="14"/>
  <c r="AE67" i="14"/>
  <c r="AF67" i="14"/>
  <c r="G71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V8" i="13" s="1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V24" i="13"/>
  <c r="G25" i="13"/>
  <c r="G24" i="13" s="1"/>
  <c r="I25" i="13"/>
  <c r="I24" i="13" s="1"/>
  <c r="K25" i="13"/>
  <c r="K24" i="13" s="1"/>
  <c r="O25" i="13"/>
  <c r="O24" i="13" s="1"/>
  <c r="Q25" i="13"/>
  <c r="Q24" i="13" s="1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G29" i="13"/>
  <c r="I29" i="13"/>
  <c r="I28" i="13" s="1"/>
  <c r="K29" i="13"/>
  <c r="M29" i="13"/>
  <c r="O29" i="13"/>
  <c r="O28" i="13" s="1"/>
  <c r="Q29" i="13"/>
  <c r="Q28" i="13" s="1"/>
  <c r="V29" i="13"/>
  <c r="V28" i="13" s="1"/>
  <c r="G30" i="13"/>
  <c r="I30" i="13"/>
  <c r="K30" i="13"/>
  <c r="K28" i="13" s="1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G38" i="13"/>
  <c r="I38" i="13"/>
  <c r="K38" i="13"/>
  <c r="K37" i="13" s="1"/>
  <c r="M38" i="13"/>
  <c r="O38" i="13"/>
  <c r="O37" i="13" s="1"/>
  <c r="Q38" i="13"/>
  <c r="Q37" i="13" s="1"/>
  <c r="V38" i="13"/>
  <c r="V37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3" i="13"/>
  <c r="M43" i="13" s="1"/>
  <c r="I43" i="13"/>
  <c r="I42" i="13" s="1"/>
  <c r="K43" i="13"/>
  <c r="K42" i="13" s="1"/>
  <c r="O43" i="13"/>
  <c r="O42" i="13" s="1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Q42" i="13" s="1"/>
  <c r="V47" i="13"/>
  <c r="G48" i="13"/>
  <c r="I48" i="13"/>
  <c r="K48" i="13"/>
  <c r="M48" i="13"/>
  <c r="O48" i="13"/>
  <c r="Q48" i="13"/>
  <c r="V48" i="13"/>
  <c r="V42" i="13" s="1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AF71" i="13"/>
  <c r="G201" i="12"/>
  <c r="BA12" i="12"/>
  <c r="G8" i="12"/>
  <c r="K8" i="12"/>
  <c r="G9" i="12"/>
  <c r="I9" i="12"/>
  <c r="I8" i="12" s="1"/>
  <c r="K9" i="12"/>
  <c r="M9" i="12"/>
  <c r="M8" i="12" s="1"/>
  <c r="O9" i="12"/>
  <c r="O8" i="12" s="1"/>
  <c r="Q9" i="12"/>
  <c r="Q8" i="12" s="1"/>
  <c r="V9" i="12"/>
  <c r="V8" i="12" s="1"/>
  <c r="G10" i="12"/>
  <c r="K10" i="12"/>
  <c r="O10" i="12"/>
  <c r="Q10" i="12"/>
  <c r="G11" i="12"/>
  <c r="I11" i="12"/>
  <c r="I10" i="12" s="1"/>
  <c r="K11" i="12"/>
  <c r="M11" i="12"/>
  <c r="M10" i="12" s="1"/>
  <c r="O11" i="12"/>
  <c r="Q11" i="12"/>
  <c r="V11" i="12"/>
  <c r="V10" i="12" s="1"/>
  <c r="G13" i="12"/>
  <c r="G14" i="12"/>
  <c r="I14" i="12"/>
  <c r="I13" i="12" s="1"/>
  <c r="K14" i="12"/>
  <c r="M14" i="12"/>
  <c r="M13" i="12" s="1"/>
  <c r="O14" i="12"/>
  <c r="Q14" i="12"/>
  <c r="Q13" i="12" s="1"/>
  <c r="V14" i="12"/>
  <c r="G16" i="12"/>
  <c r="I16" i="12"/>
  <c r="K16" i="12"/>
  <c r="K13" i="12" s="1"/>
  <c r="M16" i="12"/>
  <c r="O16" i="12"/>
  <c r="O13" i="12" s="1"/>
  <c r="Q16" i="12"/>
  <c r="V16" i="12"/>
  <c r="V13" i="12" s="1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Q22" i="12"/>
  <c r="G23" i="12"/>
  <c r="G22" i="12" s="1"/>
  <c r="I23" i="12"/>
  <c r="K23" i="12"/>
  <c r="K22" i="12" s="1"/>
  <c r="O23" i="12"/>
  <c r="O22" i="12" s="1"/>
  <c r="Q23" i="12"/>
  <c r="V23" i="12"/>
  <c r="V22" i="12" s="1"/>
  <c r="G27" i="12"/>
  <c r="I27" i="12"/>
  <c r="I22" i="12" s="1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3" i="12"/>
  <c r="I33" i="12"/>
  <c r="K33" i="12"/>
  <c r="M33" i="12"/>
  <c r="O33" i="12"/>
  <c r="Q33" i="12"/>
  <c r="V33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Q48" i="12"/>
  <c r="G49" i="12"/>
  <c r="G48" i="12" s="1"/>
  <c r="I49" i="12"/>
  <c r="K49" i="12"/>
  <c r="K48" i="12" s="1"/>
  <c r="O49" i="12"/>
  <c r="O48" i="12" s="1"/>
  <c r="Q49" i="12"/>
  <c r="V49" i="12"/>
  <c r="V48" i="12" s="1"/>
  <c r="G51" i="12"/>
  <c r="I51" i="12"/>
  <c r="I48" i="12" s="1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7" i="12"/>
  <c r="K57" i="12"/>
  <c r="O57" i="12"/>
  <c r="V57" i="12"/>
  <c r="G58" i="12"/>
  <c r="I58" i="12"/>
  <c r="I57" i="12" s="1"/>
  <c r="K58" i="12"/>
  <c r="M58" i="12"/>
  <c r="M57" i="12" s="1"/>
  <c r="O58" i="12"/>
  <c r="Q58" i="12"/>
  <c r="Q57" i="12" s="1"/>
  <c r="V58" i="12"/>
  <c r="K59" i="12"/>
  <c r="O59" i="12"/>
  <c r="G60" i="12"/>
  <c r="I60" i="12"/>
  <c r="I59" i="12" s="1"/>
  <c r="K60" i="12"/>
  <c r="M60" i="12"/>
  <c r="O60" i="12"/>
  <c r="Q60" i="12"/>
  <c r="Q59" i="12" s="1"/>
  <c r="V60" i="12"/>
  <c r="G64" i="12"/>
  <c r="G59" i="12" s="1"/>
  <c r="I64" i="12"/>
  <c r="K64" i="12"/>
  <c r="O64" i="12"/>
  <c r="Q64" i="12"/>
  <c r="V64" i="12"/>
  <c r="V59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G67" i="12" s="1"/>
  <c r="I68" i="12"/>
  <c r="K68" i="12"/>
  <c r="K67" i="12" s="1"/>
  <c r="O68" i="12"/>
  <c r="O67" i="12" s="1"/>
  <c r="Q68" i="12"/>
  <c r="V68" i="12"/>
  <c r="V67" i="12" s="1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Q67" i="12" s="1"/>
  <c r="V74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M82" i="12" s="1"/>
  <c r="I82" i="12"/>
  <c r="I67" i="12" s="1"/>
  <c r="K82" i="12"/>
  <c r="O82" i="12"/>
  <c r="Q82" i="12"/>
  <c r="V82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100" i="12"/>
  <c r="K100" i="12"/>
  <c r="O100" i="12"/>
  <c r="V100" i="12"/>
  <c r="G101" i="12"/>
  <c r="I101" i="12"/>
  <c r="I100" i="12" s="1"/>
  <c r="K101" i="12"/>
  <c r="M101" i="12"/>
  <c r="M100" i="12" s="1"/>
  <c r="O101" i="12"/>
  <c r="Q101" i="12"/>
  <c r="Q100" i="12" s="1"/>
  <c r="V101" i="12"/>
  <c r="G102" i="12"/>
  <c r="K102" i="12"/>
  <c r="O102" i="12"/>
  <c r="V102" i="12"/>
  <c r="G103" i="12"/>
  <c r="M103" i="12" s="1"/>
  <c r="M102" i="12" s="1"/>
  <c r="I103" i="12"/>
  <c r="I102" i="12" s="1"/>
  <c r="K103" i="12"/>
  <c r="O103" i="12"/>
  <c r="Q103" i="12"/>
  <c r="Q102" i="12" s="1"/>
  <c r="V103" i="12"/>
  <c r="G105" i="12"/>
  <c r="K105" i="12"/>
  <c r="O105" i="12"/>
  <c r="V105" i="12"/>
  <c r="G106" i="12"/>
  <c r="I106" i="12"/>
  <c r="I105" i="12" s="1"/>
  <c r="K106" i="12"/>
  <c r="M106" i="12"/>
  <c r="M105" i="12" s="1"/>
  <c r="O106" i="12"/>
  <c r="Q106" i="12"/>
  <c r="Q105" i="12" s="1"/>
  <c r="V106" i="12"/>
  <c r="G108" i="12"/>
  <c r="I108" i="12"/>
  <c r="I107" i="12" s="1"/>
  <c r="K108" i="12"/>
  <c r="M108" i="12"/>
  <c r="O108" i="12"/>
  <c r="Q108" i="12"/>
  <c r="Q107" i="12" s="1"/>
  <c r="V108" i="12"/>
  <c r="G109" i="12"/>
  <c r="M109" i="12" s="1"/>
  <c r="I109" i="12"/>
  <c r="K109" i="12"/>
  <c r="K107" i="12" s="1"/>
  <c r="O109" i="12"/>
  <c r="Q109" i="12"/>
  <c r="V109" i="12"/>
  <c r="V107" i="12" s="1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O107" i="12" s="1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G122" i="12" s="1"/>
  <c r="I123" i="12"/>
  <c r="K123" i="12"/>
  <c r="K122" i="12" s="1"/>
  <c r="O123" i="12"/>
  <c r="O122" i="12" s="1"/>
  <c r="Q123" i="12"/>
  <c r="Q122" i="12" s="1"/>
  <c r="V123" i="12"/>
  <c r="V122" i="12" s="1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3" i="12"/>
  <c r="M133" i="12" s="1"/>
  <c r="I133" i="12"/>
  <c r="K133" i="12"/>
  <c r="O133" i="12"/>
  <c r="Q133" i="12"/>
  <c r="V133" i="12"/>
  <c r="G135" i="12"/>
  <c r="M135" i="12" s="1"/>
  <c r="I135" i="12"/>
  <c r="I122" i="12" s="1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G138" i="12" s="1"/>
  <c r="I139" i="12"/>
  <c r="K139" i="12"/>
  <c r="K138" i="12" s="1"/>
  <c r="O139" i="12"/>
  <c r="O138" i="12" s="1"/>
  <c r="Q139" i="12"/>
  <c r="Q138" i="12" s="1"/>
  <c r="V139" i="12"/>
  <c r="G141" i="12"/>
  <c r="I141" i="12"/>
  <c r="K141" i="12"/>
  <c r="M141" i="12"/>
  <c r="O141" i="12"/>
  <c r="Q141" i="12"/>
  <c r="V141" i="12"/>
  <c r="V138" i="12" s="1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50" i="12"/>
  <c r="M150" i="12" s="1"/>
  <c r="I150" i="12"/>
  <c r="I138" i="12" s="1"/>
  <c r="K150" i="12"/>
  <c r="O150" i="12"/>
  <c r="Q150" i="12"/>
  <c r="V150" i="12"/>
  <c r="G151" i="12"/>
  <c r="K151" i="12"/>
  <c r="G152" i="12"/>
  <c r="I152" i="12"/>
  <c r="I151" i="12" s="1"/>
  <c r="K152" i="12"/>
  <c r="M152" i="12"/>
  <c r="O152" i="12"/>
  <c r="O151" i="12" s="1"/>
  <c r="Q152" i="12"/>
  <c r="V152" i="12"/>
  <c r="G154" i="12"/>
  <c r="M154" i="12" s="1"/>
  <c r="I154" i="12"/>
  <c r="K154" i="12"/>
  <c r="O154" i="12"/>
  <c r="Q154" i="12"/>
  <c r="Q151" i="12" s="1"/>
  <c r="V154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V151" i="12" s="1"/>
  <c r="G161" i="12"/>
  <c r="I161" i="12"/>
  <c r="K161" i="12"/>
  <c r="M161" i="12"/>
  <c r="O161" i="12"/>
  <c r="Q161" i="12"/>
  <c r="V161" i="12"/>
  <c r="G162" i="12"/>
  <c r="G163" i="12"/>
  <c r="M163" i="12" s="1"/>
  <c r="I163" i="12"/>
  <c r="I162" i="12" s="1"/>
  <c r="K163" i="12"/>
  <c r="K162" i="12" s="1"/>
  <c r="O163" i="12"/>
  <c r="Q163" i="12"/>
  <c r="Q162" i="12" s="1"/>
  <c r="V163" i="12"/>
  <c r="G165" i="12"/>
  <c r="M165" i="12" s="1"/>
  <c r="I165" i="12"/>
  <c r="K165" i="12"/>
  <c r="O165" i="12"/>
  <c r="Q165" i="12"/>
  <c r="V165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O162" i="12" s="1"/>
  <c r="Q171" i="12"/>
  <c r="V171" i="12"/>
  <c r="G173" i="12"/>
  <c r="I173" i="12"/>
  <c r="K173" i="12"/>
  <c r="M173" i="12"/>
  <c r="O173" i="12"/>
  <c r="Q173" i="12"/>
  <c r="V173" i="12"/>
  <c r="G175" i="12"/>
  <c r="M175" i="12" s="1"/>
  <c r="I175" i="12"/>
  <c r="K175" i="12"/>
  <c r="O175" i="12"/>
  <c r="Q175" i="12"/>
  <c r="V175" i="12"/>
  <c r="V162" i="12" s="1"/>
  <c r="K176" i="12"/>
  <c r="Q176" i="12"/>
  <c r="G177" i="12"/>
  <c r="G176" i="12" s="1"/>
  <c r="I177" i="12"/>
  <c r="I176" i="12" s="1"/>
  <c r="K177" i="12"/>
  <c r="O177" i="12"/>
  <c r="O176" i="12" s="1"/>
  <c r="Q177" i="12"/>
  <c r="V177" i="12"/>
  <c r="V176" i="12" s="1"/>
  <c r="I178" i="12"/>
  <c r="Q178" i="12"/>
  <c r="G179" i="12"/>
  <c r="G178" i="12" s="1"/>
  <c r="I179" i="12"/>
  <c r="K179" i="12"/>
  <c r="K178" i="12" s="1"/>
  <c r="M179" i="12"/>
  <c r="M178" i="12" s="1"/>
  <c r="O179" i="12"/>
  <c r="Q179" i="12"/>
  <c r="V179" i="12"/>
  <c r="V178" i="12" s="1"/>
  <c r="G183" i="12"/>
  <c r="I183" i="12"/>
  <c r="K183" i="12"/>
  <c r="M183" i="12"/>
  <c r="O183" i="12"/>
  <c r="O178" i="12" s="1"/>
  <c r="Q183" i="12"/>
  <c r="V183" i="12"/>
  <c r="O188" i="12"/>
  <c r="G189" i="12"/>
  <c r="I189" i="12"/>
  <c r="I188" i="12" s="1"/>
  <c r="K189" i="12"/>
  <c r="M189" i="12"/>
  <c r="O189" i="12"/>
  <c r="Q189" i="12"/>
  <c r="Q188" i="12" s="1"/>
  <c r="V189" i="12"/>
  <c r="V188" i="12" s="1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K188" i="12" s="1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K196" i="12"/>
  <c r="O196" i="12"/>
  <c r="G197" i="12"/>
  <c r="I197" i="12"/>
  <c r="I196" i="12" s="1"/>
  <c r="K197" i="12"/>
  <c r="M197" i="12"/>
  <c r="O197" i="12"/>
  <c r="Q197" i="12"/>
  <c r="Q196" i="12" s="1"/>
  <c r="V197" i="12"/>
  <c r="V196" i="12" s="1"/>
  <c r="G198" i="12"/>
  <c r="M198" i="12" s="1"/>
  <c r="I198" i="12"/>
  <c r="K198" i="12"/>
  <c r="O198" i="12"/>
  <c r="Q198" i="12"/>
  <c r="V198" i="12"/>
  <c r="G199" i="12"/>
  <c r="G196" i="12" s="1"/>
  <c r="I199" i="12"/>
  <c r="K199" i="12"/>
  <c r="O199" i="12"/>
  <c r="Q199" i="12"/>
  <c r="V199" i="12"/>
  <c r="AE201" i="12"/>
  <c r="AF201" i="12"/>
  <c r="I20" i="1"/>
  <c r="I19" i="1"/>
  <c r="I18" i="1"/>
  <c r="I17" i="1"/>
  <c r="I16" i="1"/>
  <c r="I79" i="1"/>
  <c r="J78" i="1" s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3" i="1" l="1"/>
  <c r="J57" i="1"/>
  <c r="J61" i="1"/>
  <c r="J65" i="1"/>
  <c r="J69" i="1"/>
  <c r="J54" i="1"/>
  <c r="J58" i="1"/>
  <c r="J62" i="1"/>
  <c r="J66" i="1"/>
  <c r="J70" i="1"/>
  <c r="J74" i="1"/>
  <c r="J55" i="1"/>
  <c r="J59" i="1"/>
  <c r="J63" i="1"/>
  <c r="J67" i="1"/>
  <c r="J71" i="1"/>
  <c r="J75" i="1"/>
  <c r="J51" i="1"/>
  <c r="J56" i="1"/>
  <c r="J60" i="1"/>
  <c r="J64" i="1"/>
  <c r="J68" i="1"/>
  <c r="J72" i="1"/>
  <c r="J76" i="1"/>
  <c r="J52" i="1"/>
  <c r="J73" i="1"/>
  <c r="J77" i="1"/>
  <c r="H44" i="1"/>
  <c r="A23" i="1"/>
  <c r="A24" i="1" s="1"/>
  <c r="G24" i="1" s="1"/>
  <c r="A27" i="1" s="1"/>
  <c r="A29" i="1" s="1"/>
  <c r="G29" i="1" s="1"/>
  <c r="G27" i="1" s="1"/>
  <c r="G28" i="1"/>
  <c r="M47" i="14"/>
  <c r="M30" i="14"/>
  <c r="M18" i="14"/>
  <c r="M16" i="14" s="1"/>
  <c r="M10" i="14"/>
  <c r="M8" i="14" s="1"/>
  <c r="M42" i="13"/>
  <c r="M37" i="13"/>
  <c r="M28" i="13"/>
  <c r="G42" i="13"/>
  <c r="AE71" i="13"/>
  <c r="M25" i="13"/>
  <c r="M24" i="13" s="1"/>
  <c r="M9" i="13"/>
  <c r="M8" i="13" s="1"/>
  <c r="M107" i="12"/>
  <c r="M188" i="12"/>
  <c r="M151" i="12"/>
  <c r="M162" i="12"/>
  <c r="M199" i="12"/>
  <c r="M196" i="12" s="1"/>
  <c r="G188" i="12"/>
  <c r="M177" i="12"/>
  <c r="M176" i="12" s="1"/>
  <c r="M68" i="12"/>
  <c r="M67" i="12" s="1"/>
  <c r="M139" i="12"/>
  <c r="M138" i="12" s="1"/>
  <c r="M123" i="12"/>
  <c r="M122" i="12" s="1"/>
  <c r="M64" i="12"/>
  <c r="M59" i="12" s="1"/>
  <c r="M49" i="12"/>
  <c r="M48" i="12" s="1"/>
  <c r="M23" i="12"/>
  <c r="M22" i="12" s="1"/>
  <c r="G107" i="12"/>
  <c r="J39" i="1"/>
  <c r="J44" i="1" s="1"/>
  <c r="J41" i="1"/>
  <c r="J43" i="1"/>
  <c r="J40" i="1"/>
  <c r="J42" i="1"/>
  <c r="I21" i="1"/>
  <c r="J28" i="1"/>
  <c r="J26" i="1"/>
  <c r="G38" i="1"/>
  <c r="F38" i="1"/>
  <c r="H32" i="1"/>
  <c r="J23" i="1"/>
  <c r="J24" i="1"/>
  <c r="J25" i="1"/>
  <c r="J27" i="1"/>
  <c r="E24" i="1"/>
  <c r="E26" i="1"/>
  <c r="J7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<sst xmlns="http://schemas.openxmlformats.org/spreadsheetml/2006/main" count="1794" uniqueCount="630">
  <si>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</si>
  <si>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</si>
  <si>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</si>
  <si>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</si>
  <si>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</si>
  <si>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</si>
  <si>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</si>
  <si>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</si>
  <si>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</si>
  <si>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</si>
  <si>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</si>
  <si>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</si>
  <si>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</si>
  <si>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</si>
  <si>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</si>
  <si>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</si>
  <si>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</si>
  <si>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</si>
  <si>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</si>
  <si>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</si>
  <si>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</si>
  <si>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</si>
  <si>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</si>
  <si>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</si>
  <si>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</si>
  <si>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</si>
  <si>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</si>
  <si>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</si>
  <si>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</si>
  <si>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</si>
  <si>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</si>
  <si>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</si>
  <si>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</si>
  <si>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</si>
  <si>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</si>
  <si>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</si>
  <si>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</si>
  <si>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</si>
  <si>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</si>
  <si>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</si>
  <si>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</si>
  <si>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</si>
  <si>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</si>
  <si>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17-08.12</t>
  </si>
  <si>
    <t>Křídlovická 66 - oprava bytové jednotky č. 8</t>
  </si>
  <si>
    <t>Stavba</t>
  </si>
  <si>
    <t>1</t>
  </si>
  <si>
    <t>Oprava bytové jednotky č. 8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</si>
  <si>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</si>
  <si>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</si>
  <si>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</si>
  <si>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</si>
  <si>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</si>
  <si>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</si>
  <si>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</si>
  <si>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</si>
  <si>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</si>
  <si>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</si>
  <si>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</si>
  <si>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</si>
  <si>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</si>
  <si>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</si>
  <si>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</si>
  <si>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</si>
  <si>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</si>
  <si>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</si>
  <si>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</si>
  <si>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</si>
  <si>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</si>
  <si>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</si>
  <si>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</si>
  <si>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</si>
  <si>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</si>
  <si>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</si>
  <si>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</si>
  <si>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</si>
  <si>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</si>
  <si>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</si>
  <si>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</si>
  <si>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</si>
  <si>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</si>
  <si>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</si>
  <si>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</si>
  <si>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</si>
  <si>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</si>
  <si>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</si>
  <si>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</si>
  <si>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</si>
  <si>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</si>
  <si>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</si>
  <si>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</si>
  <si>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</si>
  <si>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</si>
  <si>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</si>
  <si>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</si>
  <si>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</si>
  <si>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</si>
  <si>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</si>
  <si>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</si>
  <si>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</si>
  <si>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</si>
  <si>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</si>
  <si>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</si>
  <si>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</si>
  <si>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</si>
  <si>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</si>
  <si>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</si>
  <si>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</si>
  <si>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</si>
  <si>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</si>
  <si>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</si>
  <si>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</si>
  <si>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</si>
  <si>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</si>
  <si>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</si>
  <si>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</si>
  <si>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</si>
  <si>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</si>
  <si>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</si>
  <si>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</si>
  <si>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</si>
  <si>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</si>
  <si>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</si>
  <si>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</si>
  <si>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</si>
  <si>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</si>
  <si>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</si>
  <si>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</si>
  <si>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</si>
  <si>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</si>
  <si>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</si>
  <si>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</si>
  <si>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</si>
  <si>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</si>
  <si>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</si>
  <si>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</si>
  <si>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</si>
  <si>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</si>
  <si>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</si>
  <si>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310237251RT1</t>
  </si>
  <si>
    <t>Zazdívka otvorů pl. 0,25 m2 cihlami, tl. zdi 45 cm, s použitím suché maltové směsi</t>
  </si>
  <si>
    <t>kus</t>
  </si>
  <si>
    <t>Vlastní</t>
  </si>
  <si>
    <t>Indiv</t>
  </si>
  <si>
    <t>POL1_</t>
  </si>
  <si>
    <t>76601</t>
  </si>
  <si>
    <t>Repase, seřízení, úprava, vyčištění oken a balkónové sestavy</t>
  </si>
  <si>
    <t>soubor</t>
  </si>
  <si>
    <t>POL1_7</t>
  </si>
  <si>
    <t>Odstranění stávajícího nátěru, přebroušení, vyčištění, seřízení, zákl. nátěr, min. 2x vrchní nátěr, oprava kování, seštelování pantů, doplnění těsnění.</t>
  </si>
  <si>
    <t>POP</t>
  </si>
  <si>
    <t>342255022R00</t>
  </si>
  <si>
    <t>Příčky z desek Ytong tl. 7,5 cm</t>
  </si>
  <si>
    <t>m2</t>
  </si>
  <si>
    <t>1,8*2*2,66</t>
  </si>
  <si>
    <t>VV</t>
  </si>
  <si>
    <t>342255024R00</t>
  </si>
  <si>
    <t>Příčky z desek Ytong tl. 10 cm</t>
  </si>
  <si>
    <t>(2,603+0,9*2)*2,66</t>
  </si>
  <si>
    <t>342948111R00</t>
  </si>
  <si>
    <t>Ukotvení příček k cihel.konstr. kotvami na hmožd.</t>
  </si>
  <si>
    <t>m</t>
  </si>
  <si>
    <t>2,66*5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</si>
  <si>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</si>
  <si>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</si>
  <si>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</si>
  <si>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</si>
  <si>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</si>
  <si>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2.05 : 1,553*2,1-0,7*2,02</t>
  </si>
  <si>
    <t>2.06 : (0,9-0,7)*1,6</t>
  </si>
  <si>
    <t>2.02 : 0,6*0,6</t>
  </si>
  <si>
    <t>611421231RT2</t>
  </si>
  <si>
    <t>Oprava váp.omítek stropů do 10% plochy - štukových, s použitím suché maltové směsi</t>
  </si>
  <si>
    <t>53,4</t>
  </si>
  <si>
    <t>612409991RT2</t>
  </si>
  <si>
    <t>Začištění omítek kolem oken,dveří apod., s použitím suché maltové směsi</t>
  </si>
  <si>
    <t>2.05 : 1,8*2+1,553*2</t>
  </si>
  <si>
    <t>2.06 : 1,089*2+0,9*2-0,7</t>
  </si>
  <si>
    <t>2.02 : 2,603+0,6</t>
  </si>
  <si>
    <t>612421231RT2</t>
  </si>
  <si>
    <t>Oprava vápen.omítek stěn do 10 % pl. - štukových, s použitím suché maltové směsi</t>
  </si>
  <si>
    <t>2.01 : (3,503*2+1,07*2+0,45*4)*2,66-0,9*2,02*3-0,7*2,02*2-0,8*2,02</t>
  </si>
  <si>
    <t>2.02 : (3,503*2+3,796*2)*2,66-1,491*1,6-0,8*2,02*2</t>
  </si>
  <si>
    <t>2.03 : (3,328*2+4,944*2)*2,65-0,9*2,02-1,16*1,6-0,6*2,35</t>
  </si>
  <si>
    <t>2.04 : (3,849*2+4,904*2)*2,64-0,8*2,02-0,9*2,02-2,241*1,6</t>
  </si>
  <si>
    <t>2.05 : 1,553*0,56</t>
  </si>
  <si>
    <t>2.06 : (0,9+1,089)*1,05</t>
  </si>
  <si>
    <t>612425931RT2</t>
  </si>
  <si>
    <t>Omítka vápenná vnitřního ostění - štuková, s použitím suché maltové směsi</t>
  </si>
  <si>
    <t>(1,491+1,6*2+2,241+1,6*2+2,216+2,73*2)*0,5</t>
  </si>
  <si>
    <t>612474510R00</t>
  </si>
  <si>
    <t>Omítka stěn vnitřní jednovrstvá vápenocementová</t>
  </si>
  <si>
    <t>Položka pořadí 12 : 16,90000</t>
  </si>
  <si>
    <t>612481211RT2</t>
  </si>
  <si>
    <t>Montáž výztužné sítě (perlinky) do stěrky-stěny, včetně výztužné sítě a stěrkového tmelu</t>
  </si>
  <si>
    <t>2.02 : (2,603+1,9)*2,66</t>
  </si>
  <si>
    <t>2.05 : (1,8*2+1,553)*0,55</t>
  </si>
  <si>
    <t>631343891R00</t>
  </si>
  <si>
    <t>Penetrace hloubková</t>
  </si>
  <si>
    <t>skladba P2 : 4,7+9,0</t>
  </si>
  <si>
    <t>632451024R00</t>
  </si>
  <si>
    <t>Vyrovnávací potěr MC 15, v pásu, tl. 50 mm</t>
  </si>
  <si>
    <t>(1,616+1,491+2,241)*0,25</t>
  </si>
  <si>
    <t>771101116R00</t>
  </si>
  <si>
    <t>Vyrovnání podkladů samonivel. hmotou tl. do 30 mm</t>
  </si>
  <si>
    <t>585817202R</t>
  </si>
  <si>
    <t>weber.floor 4160 samonivelační podlahová hmota, 2-30 mm, jednosložková</t>
  </si>
  <si>
    <t>kg</t>
  </si>
  <si>
    <t>POL3_</t>
  </si>
  <si>
    <t>skladba P2 : (4,7+9,0)*5*1,6</t>
  </si>
  <si>
    <t>642944121RU4</t>
  </si>
  <si>
    <t>Osazení ocelových zárubní dodatečně do 2,5 m2, včetně dodávky zárubně  80x197x16 cm</t>
  </si>
  <si>
    <t>952901111R00</t>
  </si>
  <si>
    <t>Vyčištění budov o výšce podlaží do 4 m</t>
  </si>
  <si>
    <t>POL1_1</t>
  </si>
  <si>
    <t>skladba P1 : 2,4+1,3</t>
  </si>
  <si>
    <t>parkety : 16,7+19,3</t>
  </si>
  <si>
    <t>9501</t>
  </si>
  <si>
    <t>Zednické výpomoci pro řemesla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</si>
  <si>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</si>
  <si>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</si>
  <si>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</si>
  <si>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</si>
  <si>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</si>
  <si>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</si>
  <si>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</si>
  <si>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</si>
  <si>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</si>
  <si>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</si>
  <si>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0,6*1,97*4+0,7*1,97+0,8*1,97*3</t>
  </si>
  <si>
    <t>971033621R00</t>
  </si>
  <si>
    <t>Vybourání otv. zeď cihel. pl.4 m2, tl.10 cm, MVC</t>
  </si>
  <si>
    <t>(0,855+0,5)*2,66-0,6*1,97</t>
  </si>
  <si>
    <t>978011121R00</t>
  </si>
  <si>
    <t>Otlučení omítek vnitřních vápenných stropů do 10 %</t>
  </si>
  <si>
    <t>Položka pořadí 7 : 53,40000</t>
  </si>
  <si>
    <t>978013121R00</t>
  </si>
  <si>
    <t>Otlučení omítek vnitřních stěn v rozsahu do 10 %</t>
  </si>
  <si>
    <t>Položka pořadí 9 : 133,34000</t>
  </si>
  <si>
    <t>978013191R00</t>
  </si>
  <si>
    <t>Otlučení omítek vnitřních stěn v rozsahu do 100 %</t>
  </si>
  <si>
    <t>Položka pořadí 6 : 2,53000</t>
  </si>
  <si>
    <t>978023411R00</t>
  </si>
  <si>
    <t>Vysekání a úprava spár zdiva cihelného mimo komín.</t>
  </si>
  <si>
    <t>Položka pořadí 31 : 2,53000</t>
  </si>
  <si>
    <t>978059521R00</t>
  </si>
  <si>
    <t>Odsekání vnitřních obkladů stěn do 2 m2</t>
  </si>
  <si>
    <t>(1,499*1,8)-(0,6*1,97)</t>
  </si>
  <si>
    <t>1,743*1,6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</si>
  <si>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</si>
  <si>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</si>
  <si>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</si>
  <si>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</si>
  <si>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</si>
  <si>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</si>
  <si>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</si>
  <si>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</si>
  <si>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</si>
  <si>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</si>
  <si>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</si>
  <si>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</si>
  <si>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</si>
  <si>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</si>
  <si>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776511820R00</t>
  </si>
  <si>
    <t>Odstranění PVC a koberců lepených s podložkou</t>
  </si>
  <si>
    <t>4,7+9,8+2,1+0,9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</si>
  <si>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</si>
  <si>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</si>
  <si>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</si>
  <si>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</si>
  <si>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</si>
  <si>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</si>
  <si>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</si>
  <si>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999281148R00</t>
  </si>
  <si>
    <t>Přesun hmot pro opravy a údržbu do v. 12 m,nošením</t>
  </si>
  <si>
    <t>t</t>
  </si>
  <si>
    <t>711210020RA0</t>
  </si>
  <si>
    <t>Stěrka hydroizolační těsnící hmotou, vč. dodplňků (pásky, rohy)</t>
  </si>
  <si>
    <t>POL2_7</t>
  </si>
  <si>
    <t>2.05 : 2,4+(1,8*2+1,553*2-0,7)*0,15+1,0*2*2,1</t>
  </si>
  <si>
    <t>72505</t>
  </si>
  <si>
    <t>Zrcadlo nad umyvadlem</t>
  </si>
  <si>
    <t>766661412R00</t>
  </si>
  <si>
    <t>Montáž dveří protipožár.1kř.do 90 cm, s kukátkem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</si>
  <si>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</si>
  <si>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</si>
  <si>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</si>
  <si>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</si>
  <si>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</si>
  <si>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</si>
  <si>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</si>
  <si>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</si>
  <si>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</si>
  <si>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</si>
  <si>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</si>
  <si>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</si>
  <si>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</si>
  <si>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</si>
  <si>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</si>
  <si>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</si>
  <si>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</si>
  <si>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</si>
  <si>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</si>
  <si>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</si>
  <si>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</si>
  <si>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</si>
  <si>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</si>
  <si>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</si>
  <si>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</si>
  <si>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</si>
  <si>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</si>
  <si>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771101210R00</t>
  </si>
  <si>
    <t>Penetrace podkladu pod dlažby</t>
  </si>
  <si>
    <t>Položka pořadí 72 : 3,70000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</si>
  <si>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</si>
  <si>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</si>
  <si>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</si>
  <si>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</si>
  <si>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</si>
  <si>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</si>
  <si>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</si>
  <si>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2.05 : 1,8*2+1,553*2+0,9*2+0,6+2,1*4</t>
  </si>
  <si>
    <t>2.06 : 1,089*2+0,9*2+0,9+1,6*4</t>
  </si>
  <si>
    <t>2.02 : 0,6</t>
  </si>
  <si>
    <t>771579795R00</t>
  </si>
  <si>
    <t>Příplatek za spárování vodotěsnou hmotou - plošně</t>
  </si>
  <si>
    <t>59764206R</t>
  </si>
  <si>
    <t>Dlažba keramická 300x300x9 mm dle výběru investora</t>
  </si>
  <si>
    <t>Položka pořadí 72 : 3,69643*1,12</t>
  </si>
  <si>
    <t>998771202R00</t>
  </si>
  <si>
    <t>Přesun hmot pro podlahy z dlaždic, výšky do 12 m</t>
  </si>
  <si>
    <t>775592000R00</t>
  </si>
  <si>
    <t>Broušení dřevěných podlah hrubé+střední+jemné</t>
  </si>
  <si>
    <t>775599130R00</t>
  </si>
  <si>
    <t>Celoplošné tmelení</t>
  </si>
  <si>
    <t>Položka pořadí 79 : 36,00000</t>
  </si>
  <si>
    <t>775599144R00</t>
  </si>
  <si>
    <t>Lak dřevěných podlah Bona Mega, Z+2x, přebroušení</t>
  </si>
  <si>
    <t>775981112R00</t>
  </si>
  <si>
    <t>Lišta hliníková přechodová, stejná výška krytin</t>
  </si>
  <si>
    <t>0,8*2+0,7</t>
  </si>
  <si>
    <t>776421</t>
  </si>
  <si>
    <t>Montáž podlahových lišt včetně dodávky lišty MDF</t>
  </si>
  <si>
    <t>2.03 : 3,328*2+4,944*2-0,8</t>
  </si>
  <si>
    <t>2.04 : 3,849*2+4,904*2-0,8-0,7</t>
  </si>
  <si>
    <t>998775202R00</t>
  </si>
  <si>
    <t>Přesun hmot pro podlahy vlysové, výšky do 12 m</t>
  </si>
  <si>
    <t>776981112R00</t>
  </si>
  <si>
    <t>0,8</t>
  </si>
  <si>
    <t>2.01 : 3,503*2+1,07*2+0,45*4-0,6*2-0,8*4</t>
  </si>
  <si>
    <t>2.02 : 3,503*2+3,796*2-0,8</t>
  </si>
  <si>
    <t>776522</t>
  </si>
  <si>
    <t>Montáž povlakových podlah z pásů PVC celoplošným lepením- PVC ve specifikaci</t>
  </si>
  <si>
    <t>skladba P2 : 4,7+9</t>
  </si>
  <si>
    <t>284123</t>
  </si>
  <si>
    <t>PVC podlaha  min.zátěžová třída dle klasifikace EN685- min. 23 nebo 31, protiskluznost R10</t>
  </si>
  <si>
    <t>13,7*1,1</t>
  </si>
  <si>
    <t>998776202R00</t>
  </si>
  <si>
    <t>Přesun hmot pro podlahy povlakové, výšky do 12 m</t>
  </si>
  <si>
    <t>781101210R00</t>
  </si>
  <si>
    <t>Penetrace podkladu pod obklady</t>
  </si>
  <si>
    <t>Položka pořadí 92 : 19,84000</t>
  </si>
  <si>
    <t>781415016RT6</t>
  </si>
  <si>
    <t>Montáž obkladů stěn, porovin.,tmel, nad 20x25 cm</t>
  </si>
  <si>
    <t>2.05 : (1,8*2+1,553*2)*2,1-0,7*2,02</t>
  </si>
  <si>
    <t>2.06 : (1,089*2+0,9*2-0,7)*1,6</t>
  </si>
  <si>
    <t>2.02 : (2,603+0,6)*0,6</t>
  </si>
  <si>
    <t>781419706R00</t>
  </si>
  <si>
    <t>Příplatek za spárovací vodotěsnou hmotu - plošně</t>
  </si>
  <si>
    <t>781497121R00</t>
  </si>
  <si>
    <t>Lišta hliníková rohová k obkladům</t>
  </si>
  <si>
    <t>0,9</t>
  </si>
  <si>
    <t>597813720R</t>
  </si>
  <si>
    <t>Obkládačka 20x40 cm dle výběru investora</t>
  </si>
  <si>
    <t>Položka pořadí 92 : 19,83929*1,12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</si>
  <si>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</si>
  <si>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</si>
  <si>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</si>
  <si>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</si>
  <si>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</si>
  <si>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</si>
  <si>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Položka pořadí 10 : 8,90000</t>
  </si>
  <si>
    <t>784450020RA0</t>
  </si>
  <si>
    <t>Malba ze směsi Remal, penetrace 1x, bílá 2x</t>
  </si>
  <si>
    <t>POL2_</t>
  </si>
  <si>
    <t>Položka pořadí 11 : 16,90000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</si>
  <si>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</si>
  <si>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</si>
  <si>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</si>
  <si>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</si>
  <si>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</si>
  <si>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</si>
  <si>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</si>
  <si>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</si>
  <si>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</si>
  <si>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</si>
  <si>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</si>
  <si>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</si>
  <si>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</si>
  <si>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</si>
  <si>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</si>
  <si>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</si>
  <si>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</si>
  <si>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</si>
  <si>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</si>
  <si>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</si>
  <si>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</si>
  <si>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</si>
  <si>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</si>
  <si>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</si>
  <si>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</si>
  <si>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</si>
  <si>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</si>
  <si>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</si>
  <si>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</si>
  <si>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</si>
  <si>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</si>
  <si>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</si>
  <si>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</si>
  <si>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</si>
  <si>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</si>
  <si>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</si>
  <si>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</si>
  <si>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</si>
  <si>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</si>
  <si>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</si>
  <si>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</si>
  <si>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</si>
  <si>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</si>
  <si>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</si>
  <si>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</si>
  <si>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</si>
  <si>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</si>
  <si>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</si>
  <si>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</si>
  <si>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</si>
  <si>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</si>
  <si>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</si>
  <si>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</si>
  <si>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</si>
  <si>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</si>
  <si>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</si>
  <si>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</si>
  <si>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</si>
  <si>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</si>
  <si>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</si>
  <si>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</si>
  <si>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</si>
  <si>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</si>
  <si>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</si>
  <si>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</si>
  <si>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</si>
  <si>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</si>
  <si>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</si>
  <si>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</si>
  <si>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</si>
  <si>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</si>
  <si>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</si>
  <si>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</si>
  <si>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</si>
  <si>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</si>
  <si>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</si>
  <si>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</si>
  <si>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</si>
  <si>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</si>
  <si>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</si>
  <si>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</si>
  <si>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</si>
  <si>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</si>
  <si>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</si>
  <si>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</si>
  <si>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</si>
  <si>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</si>
  <si>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</si>
  <si>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</si>
  <si>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</si>
  <si>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</si>
  <si>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</si>
  <si>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</si>
  <si>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</si>
  <si>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</si>
  <si>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</si>
  <si>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</si>
  <si>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</si>
  <si>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</si>
  <si>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</si>
  <si>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</si>
  <si>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</si>
  <si>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</si>
  <si>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</si>
  <si>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</si>
  <si>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</si>
  <si>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</si>
  <si>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</si>
  <si>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</si>
  <si>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</si>
  <si>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</si>
  <si>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</si>
  <si>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</si>
  <si>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</si>
  <si>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</si>
  <si>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</si>
  <si>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</si>
  <si>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</si>
  <si>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</si>
  <si>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</si>
  <si>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</si>
  <si>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</si>
  <si>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</si>
  <si>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</si>
  <si>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</si>
  <si>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</si>
  <si>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</si>
  <si>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</si>
  <si>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</si>
  <si>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</si>
  <si>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</si>
  <si>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</si>
  <si>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</si>
  <si>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</si>
  <si>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</si>
  <si>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</si>
  <si>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</si>
  <si>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</si>
  <si>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</si>
  <si>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</si>
  <si>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</si>
  <si>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</si>
  <si>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</si>
  <si>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</si>
  <si>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</si>
  <si>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</si>
  <si>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</si>
  <si>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</si>
  <si>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</si>
  <si>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</si>
  <si>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</si>
  <si>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</si>
  <si>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</si>
  <si>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</si>
  <si>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</si>
  <si>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</si>
  <si>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</si>
  <si>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</si>
  <si>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</si>
  <si>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</si>
  <si>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</si>
  <si>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</si>
  <si>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</si>
  <si>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</si>
  <si>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</si>
  <si>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</si>
  <si>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</si>
  <si>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</si>
  <si>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</si>
  <si>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</si>
  <si>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</si>
  <si>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</si>
  <si>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</si>
  <si>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</si>
  <si>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</si>
  <si>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</si>
  <si>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72226532</t>
  </si>
  <si>
    <t>Vodoměr domovní SV Enbra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</si>
  <si>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</si>
  <si>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</si>
  <si>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</si>
  <si>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</si>
  <si>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</si>
  <si>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</si>
  <si>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</si>
  <si>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</si>
  <si>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</si>
  <si>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</si>
  <si>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</si>
  <si>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</si>
  <si>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</si>
  <si>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</si>
  <si>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</si>
  <si>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</si>
  <si>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</si>
  <si>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</si>
  <si>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</si>
  <si>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</si>
  <si>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</si>
  <si>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</si>
  <si>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</si>
  <si>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</si>
  <si>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</si>
  <si>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</si>
  <si>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</si>
  <si>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</si>
  <si>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</si>
  <si>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</si>
  <si>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</si>
  <si>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</si>
  <si>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</si>
  <si>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</si>
  <si>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</si>
  <si>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</si>
  <si>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</si>
  <si>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</si>
  <si>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</si>
  <si>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</si>
  <si>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</si>
  <si>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</si>
  <si>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</si>
  <si>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</si>
  <si>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</si>
  <si>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</si>
  <si>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</si>
  <si>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</si>
  <si>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</si>
  <si>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</si>
  <si>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</si>
  <si>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</si>
  <si>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</si>
  <si>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</si>
  <si>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</si>
  <si>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</si>
  <si>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</si>
  <si>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 125</t>
  </si>
  <si>
    <t>2408</t>
  </si>
  <si>
    <t>Výfukuvá hlavice DN 150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</si>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</sst>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SUMIF(F51:F78,A16,I51:I78)+SUMIF(F51:F78,"PSU",I51:I78)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SUMIF(F51:F78,A17,I51:I78)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SUMIF(F51:F78,A18,I51:I78)</f>
        <v>0</v>
      </c>
      <c r="J18" s="85"/>
    </row>
    <row r="19" spans="1:10" ht="23.25" customHeight="1" x14ac:dyDescent="0.2">
      <c r="A19" s="188" t="s">
        <v>112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SUMIF(F51:F78,A19,I51:I78)</f>
        <v>0</v>
      </c>
      <c r="J19" s="85"/>
    </row>
    <row r="20" spans="1:10" ht="23.25" customHeight="1" x14ac:dyDescent="0.2">
      <c r="A20" s="188" t="s">
        <v>111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SUMIF(F51:F78,A20,I51:I78)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43621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'1 1 Pol'!AE201+'1 2 Pol'!AE71+'1 3 Pol'!AE67</f>
        <v>0</v>
      </c>
      <c r="G39" s="144">
        <f>'1 1 Pol'!AF201+'1 2 Pol'!AF71+'1 3 Pol'!AF67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'1 1 Pol'!AE201+'1 2 Pol'!AE71+'1 3 Pol'!AE67</f>
        <v>0</v>
      </c>
      <c r="G40" s="151">
        <f>'1 1 Pol'!AF201+'1 2 Pol'!AF71+'1 3 Pol'!AF67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'1 1 Pol'!AE201</f>
        <v>0</v>
      </c>
      <c r="G41" s="145">
        <f>'1 1 Pol'!AF201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49</v>
      </c>
      <c r="C42" s="141" t="s">
        <v>50</v>
      </c>
      <c r="D42" s="142"/>
      <c r="E42" s="142"/>
      <c r="F42" s="154">
        <f>'1 2 Pol'!AE71</f>
        <v>0</v>
      </c>
      <c r="G42" s="145">
        <f>'1 2 Pol'!AF71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51</v>
      </c>
      <c r="C43" s="141" t="s">
        <v>52</v>
      </c>
      <c r="D43" s="142"/>
      <c r="E43" s="142"/>
      <c r="F43" s="154">
        <f>'1 3 Pol'!AE67</f>
        <v>0</v>
      </c>
      <c r="G43" s="145">
        <f>'1 3 Pol'!AF67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53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55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56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57</v>
      </c>
      <c r="C51" s="178" t="s">
        <v>58</v>
      </c>
      <c r="D51" s="179"/>
      <c r="E51" s="179"/>
      <c r="F51" s="184" t="s">
        <v>26</v>
      </c>
      <c r="G51" s="185"/>
      <c r="H51" s="185"/>
      <c r="I51" s="185">
        <f>'1 2 Pol'!G8</f>
        <v>0</v>
      </c>
      <c r="J51" s="182" t="str">
        <f>IF(I79=0,"",I51/I79*100)</f>
        <v/>
      </c>
    </row>
    <row r="52" spans="1:10" ht="25.5" customHeight="1" x14ac:dyDescent="0.2">
      <c r="A52" s="172"/>
      <c r="B52" s="177" t="s">
        <v>59</v>
      </c>
      <c r="C52" s="178" t="s">
        <v>60</v>
      </c>
      <c r="D52" s="179"/>
      <c r="E52" s="179"/>
      <c r="F52" s="184" t="s">
        <v>26</v>
      </c>
      <c r="G52" s="185"/>
      <c r="H52" s="185"/>
      <c r="I52" s="185">
        <f>'1 2 Pol'!G24</f>
        <v>0</v>
      </c>
      <c r="J52" s="182" t="str">
        <f>IF(I79=0,"",I52/I79*100)</f>
        <v/>
      </c>
    </row>
    <row r="53" spans="1:10" ht="25.5" customHeight="1" x14ac:dyDescent="0.2">
      <c r="A53" s="172"/>
      <c r="B53" s="177" t="s">
        <v>61</v>
      </c>
      <c r="C53" s="178" t="s">
        <v>62</v>
      </c>
      <c r="D53" s="179"/>
      <c r="E53" s="179"/>
      <c r="F53" s="184" t="s">
        <v>26</v>
      </c>
      <c r="G53" s="185"/>
      <c r="H53" s="185"/>
      <c r="I53" s="185">
        <f>'1 2 Pol'!G28</f>
        <v>0</v>
      </c>
      <c r="J53" s="182" t="str">
        <f>IF(I79=0,"",I53/I79*100)</f>
        <v/>
      </c>
    </row>
    <row r="54" spans="1:10" ht="25.5" customHeight="1" x14ac:dyDescent="0.2">
      <c r="A54" s="172"/>
      <c r="B54" s="177" t="s">
        <v>63</v>
      </c>
      <c r="C54" s="178" t="s">
        <v>64</v>
      </c>
      <c r="D54" s="179"/>
      <c r="E54" s="179"/>
      <c r="F54" s="184" t="s">
        <v>26</v>
      </c>
      <c r="G54" s="185"/>
      <c r="H54" s="185"/>
      <c r="I54" s="185">
        <f>'1 2 Pol'!G37</f>
        <v>0</v>
      </c>
      <c r="J54" s="182" t="str">
        <f>IF(I79=0,"",I54/I79*100)</f>
        <v/>
      </c>
    </row>
    <row r="55" spans="1:10" ht="25.5" customHeight="1" x14ac:dyDescent="0.2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'1 2 Pol'!G42</f>
        <v>0</v>
      </c>
      <c r="J55" s="182" t="str">
        <f>IF(I79=0,"",I55/I79*100)</f>
        <v/>
      </c>
    </row>
    <row r="56" spans="1:10" ht="25.5" customHeight="1" x14ac:dyDescent="0.2">
      <c r="A56" s="172"/>
      <c r="B56" s="177" t="s">
        <v>67</v>
      </c>
      <c r="C56" s="178" t="s">
        <v>68</v>
      </c>
      <c r="D56" s="179"/>
      <c r="E56" s="179"/>
      <c r="F56" s="184" t="s">
        <v>26</v>
      </c>
      <c r="G56" s="185"/>
      <c r="H56" s="185"/>
      <c r="I56" s="185">
        <f>'1 3 Pol'!G62</f>
        <v>0</v>
      </c>
      <c r="J56" s="182" t="str">
        <f>IF(I79=0,"",I56/I79*100)</f>
        <v/>
      </c>
    </row>
    <row r="57" spans="1:10" ht="25.5" customHeight="1" x14ac:dyDescent="0.2">
      <c r="A57" s="172"/>
      <c r="B57" s="177" t="s">
        <v>51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'1 1 Pol'!G8+'1 1 Pol'!G13</f>
        <v>0</v>
      </c>
      <c r="J57" s="182" t="str">
        <f>IF(I79=0,"",I57/I79*100)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26</v>
      </c>
      <c r="G58" s="185"/>
      <c r="H58" s="185"/>
      <c r="I58" s="185">
        <f>'1 1 Pol'!G22</f>
        <v>0</v>
      </c>
      <c r="J58" s="182" t="str">
        <f>IF(I79=0,"",I58/I79*100)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26</v>
      </c>
      <c r="G59" s="185"/>
      <c r="H59" s="185"/>
      <c r="I59" s="185">
        <f>'1 1 Pol'!G48</f>
        <v>0</v>
      </c>
      <c r="J59" s="182" t="str">
        <f>IF(I79=0,"",I59/I79*100)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26</v>
      </c>
      <c r="G60" s="185"/>
      <c r="H60" s="185"/>
      <c r="I60" s="185">
        <f>'1 1 Pol'!G57</f>
        <v>0</v>
      </c>
      <c r="J60" s="182" t="str">
        <f>IF(I79=0,"",I60/I79*100)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26</v>
      </c>
      <c r="G61" s="185"/>
      <c r="H61" s="185"/>
      <c r="I61" s="185">
        <f>'1 1 Pol'!G59</f>
        <v>0</v>
      </c>
      <c r="J61" s="182" t="str">
        <f>IF(I79=0,"",I61/I79*100)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26</v>
      </c>
      <c r="G62" s="185"/>
      <c r="H62" s="185"/>
      <c r="I62" s="185">
        <f>'1 1 Pol'!G67</f>
        <v>0</v>
      </c>
      <c r="J62" s="182" t="str">
        <f>IF(I79=0,"",I62/I79*100)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26</v>
      </c>
      <c r="G63" s="185"/>
      <c r="H63" s="185"/>
      <c r="I63" s="185">
        <f>'1 1 Pol'!G100</f>
        <v>0</v>
      </c>
      <c r="J63" s="182" t="str">
        <f>IF(I79=0,"",I63/I79*100)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27</v>
      </c>
      <c r="G64" s="185"/>
      <c r="H64" s="185"/>
      <c r="I64" s="185">
        <f>'1 1 Pol'!G102</f>
        <v>0</v>
      </c>
      <c r="J64" s="182" t="str">
        <f>IF(I79=0,"",I64/I79*100)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'1 3 Pol'!G8</f>
        <v>0</v>
      </c>
      <c r="J65" s="182" t="str">
        <f>IF(I79=0,"",I65/I79*100)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'1 3 Pol'!G16</f>
        <v>0</v>
      </c>
      <c r="J66" s="182" t="str">
        <f>IF(I79=0,"",I66/I79*100)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27</v>
      </c>
      <c r="G67" s="185"/>
      <c r="H67" s="185"/>
      <c r="I67" s="185">
        <f>'1 1 Pol'!G105+'1 3 Pol'!G30</f>
        <v>0</v>
      </c>
      <c r="J67" s="182" t="str">
        <f>IF(I79=0,"",I67/I79*100)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27</v>
      </c>
      <c r="G68" s="185"/>
      <c r="H68" s="185"/>
      <c r="I68" s="185">
        <f>'1 3 Pol'!G47</f>
        <v>0</v>
      </c>
      <c r="J68" s="182" t="str">
        <f>IF(I79=0,"",I68/I79*100)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27</v>
      </c>
      <c r="G69" s="185"/>
      <c r="H69" s="185"/>
      <c r="I69" s="185">
        <f>'1 1 Pol'!G10+'1 1 Pol'!G107</f>
        <v>0</v>
      </c>
      <c r="J69" s="182" t="str">
        <f>IF(I79=0,"",I69/I79*100)</f>
        <v/>
      </c>
    </row>
    <row r="70" spans="1:10" ht="25.5" customHeight="1" x14ac:dyDescent="0.2">
      <c r="A70" s="172"/>
      <c r="B70" s="177" t="s">
        <v>94</v>
      </c>
      <c r="C70" s="178" t="s">
        <v>95</v>
      </c>
      <c r="D70" s="179"/>
      <c r="E70" s="179"/>
      <c r="F70" s="184" t="s">
        <v>27</v>
      </c>
      <c r="G70" s="185"/>
      <c r="H70" s="185"/>
      <c r="I70" s="185">
        <f>'1 1 Pol'!G122</f>
        <v>0</v>
      </c>
      <c r="J70" s="182" t="str">
        <f>IF(I79=0,"",I70/I79*100)</f>
        <v/>
      </c>
    </row>
    <row r="71" spans="1:10" ht="25.5" customHeight="1" x14ac:dyDescent="0.2">
      <c r="A71" s="172"/>
      <c r="B71" s="177" t="s">
        <v>96</v>
      </c>
      <c r="C71" s="178" t="s">
        <v>97</v>
      </c>
      <c r="D71" s="179"/>
      <c r="E71" s="179"/>
      <c r="F71" s="184" t="s">
        <v>27</v>
      </c>
      <c r="G71" s="185"/>
      <c r="H71" s="185"/>
      <c r="I71" s="185">
        <f>'1 1 Pol'!G138</f>
        <v>0</v>
      </c>
      <c r="J71" s="182" t="str">
        <f>IF(I79=0,"",I71/I79*100)</f>
        <v/>
      </c>
    </row>
    <row r="72" spans="1:10" ht="25.5" customHeight="1" x14ac:dyDescent="0.2">
      <c r="A72" s="172"/>
      <c r="B72" s="177" t="s">
        <v>98</v>
      </c>
      <c r="C72" s="178" t="s">
        <v>99</v>
      </c>
      <c r="D72" s="179"/>
      <c r="E72" s="179"/>
      <c r="F72" s="184" t="s">
        <v>27</v>
      </c>
      <c r="G72" s="185"/>
      <c r="H72" s="185"/>
      <c r="I72" s="185">
        <f>'1 1 Pol'!G151</f>
        <v>0</v>
      </c>
      <c r="J72" s="182" t="str">
        <f>IF(I79=0,"",I72/I79*100)</f>
        <v/>
      </c>
    </row>
    <row r="73" spans="1:10" ht="25.5" customHeight="1" x14ac:dyDescent="0.2">
      <c r="A73" s="172"/>
      <c r="B73" s="177" t="s">
        <v>100</v>
      </c>
      <c r="C73" s="178" t="s">
        <v>101</v>
      </c>
      <c r="D73" s="179"/>
      <c r="E73" s="179"/>
      <c r="F73" s="184" t="s">
        <v>27</v>
      </c>
      <c r="G73" s="185"/>
      <c r="H73" s="185"/>
      <c r="I73" s="185">
        <f>'1 1 Pol'!G162</f>
        <v>0</v>
      </c>
      <c r="J73" s="182" t="str">
        <f>IF(I79=0,"",I73/I79*100)</f>
        <v/>
      </c>
    </row>
    <row r="74" spans="1:10" ht="25.5" customHeight="1" x14ac:dyDescent="0.2">
      <c r="A74" s="172"/>
      <c r="B74" s="177" t="s">
        <v>102</v>
      </c>
      <c r="C74" s="178" t="s">
        <v>103</v>
      </c>
      <c r="D74" s="179"/>
      <c r="E74" s="179"/>
      <c r="F74" s="184" t="s">
        <v>27</v>
      </c>
      <c r="G74" s="185"/>
      <c r="H74" s="185"/>
      <c r="I74" s="185">
        <f>'1 1 Pol'!G176</f>
        <v>0</v>
      </c>
      <c r="J74" s="182" t="str">
        <f>IF(I79=0,"",I74/I79*100)</f>
        <v/>
      </c>
    </row>
    <row r="75" spans="1:10" ht="25.5" customHeight="1" x14ac:dyDescent="0.2">
      <c r="A75" s="172"/>
      <c r="B75" s="177" t="s">
        <v>104</v>
      </c>
      <c r="C75" s="178" t="s">
        <v>105</v>
      </c>
      <c r="D75" s="179"/>
      <c r="E75" s="179"/>
      <c r="F75" s="184" t="s">
        <v>27</v>
      </c>
      <c r="G75" s="185"/>
      <c r="H75" s="185"/>
      <c r="I75" s="185">
        <f>'1 1 Pol'!G178</f>
        <v>0</v>
      </c>
      <c r="J75" s="182" t="str">
        <f>IF(I79=0,"",I75/I79*100)</f>
        <v/>
      </c>
    </row>
    <row r="76" spans="1:10" ht="25.5" customHeight="1" x14ac:dyDescent="0.2">
      <c r="A76" s="172"/>
      <c r="B76" s="177" t="s">
        <v>106</v>
      </c>
      <c r="C76" s="178" t="s">
        <v>107</v>
      </c>
      <c r="D76" s="179"/>
      <c r="E76" s="179"/>
      <c r="F76" s="184" t="s">
        <v>28</v>
      </c>
      <c r="G76" s="185"/>
      <c r="H76" s="185"/>
      <c r="I76" s="185">
        <f>'1 3 Pol'!G58</f>
        <v>0</v>
      </c>
      <c r="J76" s="182" t="str">
        <f>IF(I79=0,"",I76/I79*100)</f>
        <v/>
      </c>
    </row>
    <row r="77" spans="1:10" ht="25.5" customHeight="1" x14ac:dyDescent="0.2">
      <c r="A77" s="172"/>
      <c r="B77" s="177" t="s">
        <v>108</v>
      </c>
      <c r="C77" s="178" t="s">
        <v>109</v>
      </c>
      <c r="D77" s="179"/>
      <c r="E77" s="179"/>
      <c r="F77" s="184" t="s">
        <v>110</v>
      </c>
      <c r="G77" s="185"/>
      <c r="H77" s="185"/>
      <c r="I77" s="185">
        <f>'1 1 Pol'!G188</f>
        <v>0</v>
      </c>
      <c r="J77" s="182" t="str">
        <f>IF(I79=0,"",I77/I79*100)</f>
        <v/>
      </c>
    </row>
    <row r="78" spans="1:10" ht="25.5" customHeight="1" x14ac:dyDescent="0.2">
      <c r="A78" s="172"/>
      <c r="B78" s="177" t="s">
        <v>111</v>
      </c>
      <c r="C78" s="178" t="s">
        <v>30</v>
      </c>
      <c r="D78" s="179"/>
      <c r="E78" s="179"/>
      <c r="F78" s="184" t="s">
        <v>111</v>
      </c>
      <c r="G78" s="185"/>
      <c r="H78" s="185"/>
      <c r="I78" s="185">
        <f>'1 1 Pol'!G196</f>
        <v>0</v>
      </c>
      <c r="J78" s="182" t="str">
        <f>IF(I79=0,"",I78/I79*100)</f>
        <v/>
      </c>
    </row>
    <row r="79" spans="1:10" ht="25.5" customHeight="1" x14ac:dyDescent="0.2">
      <c r="A79" s="173"/>
      <c r="B79" s="180" t="s">
        <v>1</v>
      </c>
      <c r="C79" s="180"/>
      <c r="D79" s="181"/>
      <c r="E79" s="181"/>
      <c r="F79" s="186"/>
      <c r="G79" s="187"/>
      <c r="H79" s="187"/>
      <c r="I79" s="187">
        <f>SUM(I51:I78)</f>
        <v>0</v>
      </c>
      <c r="J79" s="183">
        <f>SUM(J51:J78)</f>
        <v>0</v>
      </c>
    </row>
    <row r="80" spans="1:10" x14ac:dyDescent="0.2">
      <c r="F80" s="128"/>
      <c r="G80" s="127"/>
      <c r="H80" s="128"/>
      <c r="I80" s="127"/>
      <c r="J80" s="129"/>
    </row>
    <row r="81" spans="6:10" x14ac:dyDescent="0.2">
      <c r="F81" s="128"/>
      <c r="G81" s="127"/>
      <c r="H81" s="128"/>
      <c r="I81" s="127"/>
      <c r="J81" s="129"/>
    </row>
    <row r="82" spans="6:10" x14ac:dyDescent="0.2">
      <c r="F82" s="128"/>
      <c r="G82" s="127"/>
      <c r="H82" s="128"/>
      <c r="I82" s="127"/>
      <c r="J82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51</v>
      </c>
      <c r="C8" s="250" t="s">
        <v>69</v>
      </c>
      <c r="D8" s="231"/>
      <c r="E8" s="232"/>
      <c r="F8" s="233"/>
      <c r="G8" s="234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8"/>
      <c r="O8" s="228">
        <f>SUM(O9:O9)</f>
        <v>0.36</v>
      </c>
      <c r="P8" s="228"/>
      <c r="Q8" s="228">
        <f>SUM(Q9:Q9)</f>
        <v>0</v>
      </c>
      <c r="R8" s="228"/>
      <c r="S8" s="228"/>
      <c r="T8" s="228"/>
      <c r="U8" s="228"/>
      <c r="V8" s="228">
        <f>SUM(V9:V9)</f>
        <v>1.58</v>
      </c>
      <c r="W8" s="228"/>
      <c r="AG8" t="s">
        <v>138</v>
      </c>
    </row>
    <row r="9" spans="1:60" ht="22.5" outlineLevel="1" x14ac:dyDescent="0.2">
      <c r="A9" s="241">
        <v>1</v>
      </c>
      <c r="B9" s="242" t="s">
        <v>139</v>
      </c>
      <c r="C9" s="251" t="s">
        <v>140</v>
      </c>
      <c r="D9" s="243" t="s">
        <v>141</v>
      </c>
      <c r="E9" s="244">
        <v>2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0.17883000000000002</v>
      </c>
      <c r="O9" s="224">
        <f>ROUND(E9*N9,2)</f>
        <v>0.36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0.79026000000000007</v>
      </c>
      <c r="V9" s="224">
        <f>ROUND(E9*U9,2)</f>
        <v>1.58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x14ac:dyDescent="0.2">
      <c r="A10" s="229" t="s">
        <v>137</v>
      </c>
      <c r="B10" s="230" t="s">
        <v>92</v>
      </c>
      <c r="C10" s="250" t="s">
        <v>93</v>
      </c>
      <c r="D10" s="231"/>
      <c r="E10" s="232"/>
      <c r="F10" s="233"/>
      <c r="G10" s="234">
        <f>SUMIF(AG11:AG12,"&lt;&gt;NOR",G11:G12)</f>
        <v>0</v>
      </c>
      <c r="H10" s="228"/>
      <c r="I10" s="228">
        <f>SUM(I11:I12)</f>
        <v>0</v>
      </c>
      <c r="J10" s="228"/>
      <c r="K10" s="228">
        <f>SUM(K11:K12)</f>
        <v>0</v>
      </c>
      <c r="L10" s="228"/>
      <c r="M10" s="228">
        <f>SUM(M11:M12)</f>
        <v>0</v>
      </c>
      <c r="N10" s="228"/>
      <c r="O10" s="228">
        <f>SUM(O11:O12)</f>
        <v>0</v>
      </c>
      <c r="P10" s="228"/>
      <c r="Q10" s="228">
        <f>SUM(Q11:Q12)</f>
        <v>0</v>
      </c>
      <c r="R10" s="228"/>
      <c r="S10" s="228"/>
      <c r="T10" s="228"/>
      <c r="U10" s="228"/>
      <c r="V10" s="228">
        <f>SUM(V11:V12)</f>
        <v>0</v>
      </c>
      <c r="W10" s="228"/>
      <c r="AG10" t="s">
        <v>138</v>
      </c>
    </row>
    <row r="11" spans="1:60" ht="22.5" outlineLevel="1" x14ac:dyDescent="0.2">
      <c r="A11" s="235">
        <v>2</v>
      </c>
      <c r="B11" s="236" t="s">
        <v>145</v>
      </c>
      <c r="C11" s="252" t="s">
        <v>146</v>
      </c>
      <c r="D11" s="237" t="s">
        <v>147</v>
      </c>
      <c r="E11" s="238">
        <v>1</v>
      </c>
      <c r="F11" s="239"/>
      <c r="G11" s="240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22"/>
      <c r="B12" s="223"/>
      <c r="C12" s="253" t="s">
        <v>149</v>
      </c>
      <c r="D12" s="248"/>
      <c r="E12" s="248"/>
      <c r="F12" s="248"/>
      <c r="G12" s="248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150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47" t="str">
        <f>C12</f>
        <v>Odstranění stávajícího nátěru, přebroušení, vyčištění, seřízení, zákl. nátěr, min. 2x vrchní nátěr, oprava kování, seštelování pantů, doplnění těsnění.</v>
      </c>
      <c r="BB12" s="205"/>
      <c r="BC12" s="205"/>
      <c r="BD12" s="205"/>
      <c r="BE12" s="205"/>
      <c r="BF12" s="205"/>
      <c r="BG12" s="205"/>
      <c r="BH12" s="205"/>
    </row>
    <row r="13" spans="1:60" x14ac:dyDescent="0.2">
      <c r="A13" s="229" t="s">
        <v>137</v>
      </c>
      <c r="B13" s="230" t="s">
        <v>51</v>
      </c>
      <c r="C13" s="250" t="s">
        <v>69</v>
      </c>
      <c r="D13" s="231"/>
      <c r="E13" s="232"/>
      <c r="F13" s="233"/>
      <c r="G13" s="234">
        <f>SUMIF(AG14:AG21,"&lt;&gt;NOR",G14:G21)</f>
        <v>0</v>
      </c>
      <c r="H13" s="228"/>
      <c r="I13" s="228">
        <f>SUM(I14:I21)</f>
        <v>0</v>
      </c>
      <c r="J13" s="228"/>
      <c r="K13" s="228">
        <f>SUM(K14:K21)</f>
        <v>0</v>
      </c>
      <c r="L13" s="228"/>
      <c r="M13" s="228">
        <f>SUM(M14:M21)</f>
        <v>0</v>
      </c>
      <c r="N13" s="228"/>
      <c r="O13" s="228">
        <f>SUM(O14:O21)</f>
        <v>1.0900000000000001</v>
      </c>
      <c r="P13" s="228"/>
      <c r="Q13" s="228">
        <f>SUM(Q14:Q21)</f>
        <v>0</v>
      </c>
      <c r="R13" s="228"/>
      <c r="S13" s="228"/>
      <c r="T13" s="228"/>
      <c r="U13" s="228"/>
      <c r="V13" s="228">
        <f>SUM(V14:V21)</f>
        <v>16.400000000000002</v>
      </c>
      <c r="W13" s="228"/>
      <c r="AG13" t="s">
        <v>138</v>
      </c>
    </row>
    <row r="14" spans="1:60" outlineLevel="1" x14ac:dyDescent="0.2">
      <c r="A14" s="235">
        <v>3</v>
      </c>
      <c r="B14" s="236" t="s">
        <v>151</v>
      </c>
      <c r="C14" s="252" t="s">
        <v>152</v>
      </c>
      <c r="D14" s="237" t="s">
        <v>153</v>
      </c>
      <c r="E14" s="238">
        <v>9.5760000000000005</v>
      </c>
      <c r="F14" s="239"/>
      <c r="G14" s="240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3.9630000000000006E-2</v>
      </c>
      <c r="O14" s="224">
        <f>ROUND(E14*N14,2)</f>
        <v>0.38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0.46900000000000003</v>
      </c>
      <c r="V14" s="224">
        <f>ROUND(E14*U14,2)</f>
        <v>4.49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/>
      <c r="B15" s="223"/>
      <c r="C15" s="254" t="s">
        <v>154</v>
      </c>
      <c r="D15" s="226"/>
      <c r="E15" s="227">
        <v>9.58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155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5">
        <v>4</v>
      </c>
      <c r="B16" s="236" t="s">
        <v>156</v>
      </c>
      <c r="C16" s="252" t="s">
        <v>157</v>
      </c>
      <c r="D16" s="237" t="s">
        <v>153</v>
      </c>
      <c r="E16" s="238">
        <v>11.711980000000001</v>
      </c>
      <c r="F16" s="239"/>
      <c r="G16" s="240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5.2510000000000001E-2</v>
      </c>
      <c r="O16" s="224">
        <f>ROUND(E16*N16,2)</f>
        <v>0.61</v>
      </c>
      <c r="P16" s="224">
        <v>0</v>
      </c>
      <c r="Q16" s="224">
        <f>ROUND(E16*P16,2)</f>
        <v>0</v>
      </c>
      <c r="R16" s="224"/>
      <c r="S16" s="224" t="s">
        <v>142</v>
      </c>
      <c r="T16" s="224" t="s">
        <v>143</v>
      </c>
      <c r="U16" s="224">
        <v>0.52915000000000001</v>
      </c>
      <c r="V16" s="224">
        <f>ROUND(E16*U16,2)</f>
        <v>6.2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/>
      <c r="B17" s="223"/>
      <c r="C17" s="254" t="s">
        <v>158</v>
      </c>
      <c r="D17" s="226"/>
      <c r="E17" s="227">
        <v>11.71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155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35">
        <v>5</v>
      </c>
      <c r="B18" s="236" t="s">
        <v>159</v>
      </c>
      <c r="C18" s="252" t="s">
        <v>160</v>
      </c>
      <c r="D18" s="237" t="s">
        <v>161</v>
      </c>
      <c r="E18" s="238">
        <v>13.3</v>
      </c>
      <c r="F18" s="239"/>
      <c r="G18" s="240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1.0200000000000001E-3</v>
      </c>
      <c r="O18" s="224">
        <f>ROUND(E18*N18,2)</f>
        <v>0.01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0.36000000000000004</v>
      </c>
      <c r="V18" s="224">
        <f>ROUND(E18*U18,2)</f>
        <v>4.79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4" t="s">
        <v>162</v>
      </c>
      <c r="D19" s="226"/>
      <c r="E19" s="227">
        <v>13.3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155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5">
        <v>6</v>
      </c>
      <c r="B20" s="236" t="s">
        <v>163</v>
      </c>
      <c r="C20" s="252" t="s">
        <v>164</v>
      </c>
      <c r="D20" s="237" t="s">
        <v>153</v>
      </c>
      <c r="E20" s="238">
        <v>1.125</v>
      </c>
      <c r="F20" s="239"/>
      <c r="G20" s="240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7.758000000000001E-2</v>
      </c>
      <c r="O20" s="224">
        <f>ROUND(E20*N20,2)</f>
        <v>0.09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0.81900000000000006</v>
      </c>
      <c r="V20" s="224">
        <f>ROUND(E20*U20,2)</f>
        <v>0.92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22"/>
      <c r="B21" s="223"/>
      <c r="C21" s="254" t="s">
        <v>165</v>
      </c>
      <c r="D21" s="226"/>
      <c r="E21" s="227">
        <v>1.1300000000000001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155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x14ac:dyDescent="0.2">
      <c r="A22" s="229" t="s">
        <v>137</v>
      </c>
      <c r="B22" s="230" t="s">
        <v>70</v>
      </c>
      <c r="C22" s="250" t="s">
        <v>71</v>
      </c>
      <c r="D22" s="231"/>
      <c r="E22" s="232"/>
      <c r="F22" s="233"/>
      <c r="G22" s="234">
        <f>SUMIF(AG23:AG47,"&lt;&gt;NOR",G23:G47)</f>
        <v>0</v>
      </c>
      <c r="H22" s="228"/>
      <c r="I22" s="228">
        <f>SUM(I23:I47)</f>
        <v>0</v>
      </c>
      <c r="J22" s="228"/>
      <c r="K22" s="228">
        <f>SUM(K23:K47)</f>
        <v>0</v>
      </c>
      <c r="L22" s="228"/>
      <c r="M22" s="228">
        <f>SUM(M23:M47)</f>
        <v>0</v>
      </c>
      <c r="N22" s="228"/>
      <c r="O22" s="228">
        <f>SUM(O23:O47)</f>
        <v>1.3800000000000001</v>
      </c>
      <c r="P22" s="228"/>
      <c r="Q22" s="228">
        <f>SUM(Q23:Q47)</f>
        <v>0</v>
      </c>
      <c r="R22" s="228"/>
      <c r="S22" s="228"/>
      <c r="T22" s="228"/>
      <c r="U22" s="228"/>
      <c r="V22" s="228">
        <f>SUM(V23:V47)</f>
        <v>61.08</v>
      </c>
      <c r="W22" s="228"/>
      <c r="AG22" t="s">
        <v>138</v>
      </c>
    </row>
    <row r="23" spans="1:60" outlineLevel="1" x14ac:dyDescent="0.2">
      <c r="A23" s="235">
        <v>7</v>
      </c>
      <c r="B23" s="236" t="s">
        <v>166</v>
      </c>
      <c r="C23" s="252" t="s">
        <v>167</v>
      </c>
      <c r="D23" s="237" t="s">
        <v>153</v>
      </c>
      <c r="E23" s="238">
        <v>2.5273000000000003</v>
      </c>
      <c r="F23" s="239"/>
      <c r="G23" s="240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2.6000000000000002E-2</v>
      </c>
      <c r="O23" s="224">
        <f>ROUND(E23*N23,2)</f>
        <v>7.0000000000000007E-2</v>
      </c>
      <c r="P23" s="224">
        <v>0</v>
      </c>
      <c r="Q23" s="224">
        <f>ROUND(E23*P23,2)</f>
        <v>0</v>
      </c>
      <c r="R23" s="224"/>
      <c r="S23" s="224" t="s">
        <v>142</v>
      </c>
      <c r="T23" s="224" t="s">
        <v>143</v>
      </c>
      <c r="U23" s="224">
        <v>0.42000000000000004</v>
      </c>
      <c r="V23" s="224">
        <f>ROUND(E23*U23,2)</f>
        <v>1.06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4" t="s">
        <v>168</v>
      </c>
      <c r="D24" s="226"/>
      <c r="E24" s="227">
        <v>1.85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155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4" t="s">
        <v>169</v>
      </c>
      <c r="D25" s="226"/>
      <c r="E25" s="227">
        <v>0.32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155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4" t="s">
        <v>170</v>
      </c>
      <c r="D26" s="226"/>
      <c r="E26" s="227">
        <v>0.36000000000000004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155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35">
        <v>8</v>
      </c>
      <c r="B27" s="236" t="s">
        <v>171</v>
      </c>
      <c r="C27" s="252" t="s">
        <v>172</v>
      </c>
      <c r="D27" s="237" t="s">
        <v>153</v>
      </c>
      <c r="E27" s="238">
        <v>53.400000000000006</v>
      </c>
      <c r="F27" s="239"/>
      <c r="G27" s="240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4.1200000000000004E-3</v>
      </c>
      <c r="O27" s="224">
        <f>ROUND(E27*N27,2)</f>
        <v>0.22</v>
      </c>
      <c r="P27" s="224">
        <v>0</v>
      </c>
      <c r="Q27" s="224">
        <f>ROUND(E27*P27,2)</f>
        <v>0</v>
      </c>
      <c r="R27" s="224"/>
      <c r="S27" s="224" t="s">
        <v>142</v>
      </c>
      <c r="T27" s="224" t="s">
        <v>143</v>
      </c>
      <c r="U27" s="224">
        <v>0.19351000000000002</v>
      </c>
      <c r="V27" s="224">
        <f>ROUND(E27*U27,2)</f>
        <v>10.33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144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54" t="s">
        <v>173</v>
      </c>
      <c r="D28" s="226"/>
      <c r="E28" s="227">
        <v>53.400000000000006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155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22.5" outlineLevel="1" x14ac:dyDescent="0.2">
      <c r="A29" s="235">
        <v>9</v>
      </c>
      <c r="B29" s="236" t="s">
        <v>174</v>
      </c>
      <c r="C29" s="252" t="s">
        <v>175</v>
      </c>
      <c r="D29" s="237" t="s">
        <v>161</v>
      </c>
      <c r="E29" s="238">
        <v>13.187000000000001</v>
      </c>
      <c r="F29" s="239"/>
      <c r="G29" s="240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2.3800000000000002E-3</v>
      </c>
      <c r="O29" s="224">
        <f>ROUND(E29*N29,2)</f>
        <v>0.03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0.18233000000000002</v>
      </c>
      <c r="V29" s="224">
        <f>ROUND(E29*U29,2)</f>
        <v>2.4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144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4" t="s">
        <v>176</v>
      </c>
      <c r="D30" s="226"/>
      <c r="E30" s="227">
        <v>6.7100000000000009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155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177</v>
      </c>
      <c r="D31" s="226"/>
      <c r="E31" s="227">
        <v>3.2800000000000002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155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54" t="s">
        <v>178</v>
      </c>
      <c r="D32" s="226"/>
      <c r="E32" s="227">
        <v>3.2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155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35">
        <v>10</v>
      </c>
      <c r="B33" s="236" t="s">
        <v>179</v>
      </c>
      <c r="C33" s="252" t="s">
        <v>180</v>
      </c>
      <c r="D33" s="237" t="s">
        <v>153</v>
      </c>
      <c r="E33" s="238">
        <v>133.34341000000001</v>
      </c>
      <c r="F33" s="239"/>
      <c r="G33" s="240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3.5500000000000002E-3</v>
      </c>
      <c r="O33" s="224">
        <f>ROUND(E33*N33,2)</f>
        <v>0.47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0.17016000000000001</v>
      </c>
      <c r="V33" s="224">
        <f>ROUND(E33*U33,2)</f>
        <v>22.69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144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22"/>
      <c r="B34" s="223"/>
      <c r="C34" s="254" t="s">
        <v>181</v>
      </c>
      <c r="D34" s="226"/>
      <c r="E34" s="227">
        <v>19.220000000000002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155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54" t="s">
        <v>182</v>
      </c>
      <c r="D35" s="226"/>
      <c r="E35" s="227">
        <v>33.21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155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22"/>
      <c r="B36" s="223"/>
      <c r="C36" s="254" t="s">
        <v>183</v>
      </c>
      <c r="D36" s="226"/>
      <c r="E36" s="227">
        <v>38.760000000000005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155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22.5" outlineLevel="1" x14ac:dyDescent="0.2">
      <c r="A37" s="222"/>
      <c r="B37" s="223"/>
      <c r="C37" s="254" t="s">
        <v>184</v>
      </c>
      <c r="D37" s="226"/>
      <c r="E37" s="227">
        <v>39.200000000000003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155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54" t="s">
        <v>185</v>
      </c>
      <c r="D38" s="226"/>
      <c r="E38" s="227">
        <v>0.87000000000000011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155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22"/>
      <c r="B39" s="223"/>
      <c r="C39" s="254" t="s">
        <v>186</v>
      </c>
      <c r="D39" s="226"/>
      <c r="E39" s="227">
        <v>2.0900000000000003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155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35">
        <v>11</v>
      </c>
      <c r="B40" s="236" t="s">
        <v>187</v>
      </c>
      <c r="C40" s="252" t="s">
        <v>188</v>
      </c>
      <c r="D40" s="237" t="s">
        <v>153</v>
      </c>
      <c r="E40" s="238">
        <v>8.9040000000000017</v>
      </c>
      <c r="F40" s="239"/>
      <c r="G40" s="240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3.4910000000000004E-2</v>
      </c>
      <c r="O40" s="224">
        <f>ROUND(E40*N40,2)</f>
        <v>0.31</v>
      </c>
      <c r="P40" s="224">
        <v>0</v>
      </c>
      <c r="Q40" s="224">
        <f>ROUND(E40*P40,2)</f>
        <v>0</v>
      </c>
      <c r="R40" s="224"/>
      <c r="S40" s="224" t="s">
        <v>142</v>
      </c>
      <c r="T40" s="224" t="s">
        <v>143</v>
      </c>
      <c r="U40" s="224">
        <v>1.1841700000000002</v>
      </c>
      <c r="V40" s="224">
        <f>ROUND(E40*U40,2)</f>
        <v>10.54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144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54" t="s">
        <v>189</v>
      </c>
      <c r="D41" s="226"/>
      <c r="E41" s="227">
        <v>8.9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155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35">
        <v>12</v>
      </c>
      <c r="B42" s="236" t="s">
        <v>190</v>
      </c>
      <c r="C42" s="252" t="s">
        <v>191</v>
      </c>
      <c r="D42" s="237" t="s">
        <v>153</v>
      </c>
      <c r="E42" s="238">
        <v>16.900580000000001</v>
      </c>
      <c r="F42" s="239"/>
      <c r="G42" s="240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1.3120000000000001E-2</v>
      </c>
      <c r="O42" s="224">
        <f>ROUND(E42*N42,2)</f>
        <v>0.22</v>
      </c>
      <c r="P42" s="224">
        <v>0</v>
      </c>
      <c r="Q42" s="224">
        <f>ROUND(E42*P42,2)</f>
        <v>0</v>
      </c>
      <c r="R42" s="224"/>
      <c r="S42" s="224" t="s">
        <v>142</v>
      </c>
      <c r="T42" s="224" t="s">
        <v>143</v>
      </c>
      <c r="U42" s="224">
        <v>0.47000000000000003</v>
      </c>
      <c r="V42" s="224">
        <f>ROUND(E42*U42,2)</f>
        <v>7.94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144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4" t="s">
        <v>192</v>
      </c>
      <c r="D43" s="226"/>
      <c r="E43" s="227">
        <v>16.900000000000002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155</v>
      </c>
      <c r="AH43" s="205">
        <v>5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35">
        <v>13</v>
      </c>
      <c r="B44" s="236" t="s">
        <v>193</v>
      </c>
      <c r="C44" s="252" t="s">
        <v>194</v>
      </c>
      <c r="D44" s="237" t="s">
        <v>153</v>
      </c>
      <c r="E44" s="238">
        <v>16.900580000000001</v>
      </c>
      <c r="F44" s="239"/>
      <c r="G44" s="240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3.6700000000000001E-3</v>
      </c>
      <c r="O44" s="224">
        <f>ROUND(E44*N44,2)</f>
        <v>0.06</v>
      </c>
      <c r="P44" s="224">
        <v>0</v>
      </c>
      <c r="Q44" s="224">
        <f>ROUND(E44*P44,2)</f>
        <v>0</v>
      </c>
      <c r="R44" s="224"/>
      <c r="S44" s="224" t="s">
        <v>142</v>
      </c>
      <c r="T44" s="224" t="s">
        <v>143</v>
      </c>
      <c r="U44" s="224">
        <v>0.36200000000000004</v>
      </c>
      <c r="V44" s="224">
        <f>ROUND(E44*U44,2)</f>
        <v>6.12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144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4" t="s">
        <v>195</v>
      </c>
      <c r="D45" s="226"/>
      <c r="E45" s="227">
        <v>11.98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155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54" t="s">
        <v>196</v>
      </c>
      <c r="D46" s="226"/>
      <c r="E46" s="227">
        <v>2.83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155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22"/>
      <c r="B47" s="223"/>
      <c r="C47" s="254" t="s">
        <v>186</v>
      </c>
      <c r="D47" s="226"/>
      <c r="E47" s="227">
        <v>2.0900000000000003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155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x14ac:dyDescent="0.2">
      <c r="A48" s="229" t="s">
        <v>137</v>
      </c>
      <c r="B48" s="230" t="s">
        <v>72</v>
      </c>
      <c r="C48" s="250" t="s">
        <v>73</v>
      </c>
      <c r="D48" s="231"/>
      <c r="E48" s="232"/>
      <c r="F48" s="233"/>
      <c r="G48" s="234">
        <f>SUMIF(AG49:AG56,"&lt;&gt;NOR",G49:G56)</f>
        <v>0</v>
      </c>
      <c r="H48" s="228"/>
      <c r="I48" s="228">
        <f>SUM(I49:I56)</f>
        <v>0</v>
      </c>
      <c r="J48" s="228"/>
      <c r="K48" s="228">
        <f>SUM(K49:K56)</f>
        <v>0</v>
      </c>
      <c r="L48" s="228"/>
      <c r="M48" s="228">
        <f>SUM(M49:M56)</f>
        <v>0</v>
      </c>
      <c r="N48" s="228"/>
      <c r="O48" s="228">
        <f>SUM(O49:O56)</f>
        <v>0.27</v>
      </c>
      <c r="P48" s="228"/>
      <c r="Q48" s="228">
        <f>SUM(Q49:Q56)</f>
        <v>0</v>
      </c>
      <c r="R48" s="228"/>
      <c r="S48" s="228"/>
      <c r="T48" s="228"/>
      <c r="U48" s="228"/>
      <c r="V48" s="228">
        <f>SUM(V49:V56)</f>
        <v>6.49</v>
      </c>
      <c r="W48" s="228"/>
      <c r="AG48" t="s">
        <v>138</v>
      </c>
    </row>
    <row r="49" spans="1:60" outlineLevel="1" x14ac:dyDescent="0.2">
      <c r="A49" s="235">
        <v>14</v>
      </c>
      <c r="B49" s="236" t="s">
        <v>197</v>
      </c>
      <c r="C49" s="252" t="s">
        <v>198</v>
      </c>
      <c r="D49" s="237" t="s">
        <v>153</v>
      </c>
      <c r="E49" s="238">
        <v>13.700000000000001</v>
      </c>
      <c r="F49" s="239"/>
      <c r="G49" s="240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2.1000000000000001E-4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9.0000000000000011E-2</v>
      </c>
      <c r="V49" s="224">
        <f>ROUND(E49*U49,2)</f>
        <v>1.23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144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4" t="s">
        <v>199</v>
      </c>
      <c r="D50" s="226"/>
      <c r="E50" s="227">
        <v>13.700000000000001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155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35">
        <v>15</v>
      </c>
      <c r="B51" s="236" t="s">
        <v>200</v>
      </c>
      <c r="C51" s="252" t="s">
        <v>201</v>
      </c>
      <c r="D51" s="237" t="s">
        <v>153</v>
      </c>
      <c r="E51" s="238">
        <v>1.3370000000000002</v>
      </c>
      <c r="F51" s="239"/>
      <c r="G51" s="240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0.1231</v>
      </c>
      <c r="O51" s="224">
        <f>ROUND(E51*N51,2)</f>
        <v>0.16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0.45</v>
      </c>
      <c r="V51" s="224">
        <f>ROUND(E51*U51,2)</f>
        <v>0.6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144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4" t="s">
        <v>202</v>
      </c>
      <c r="D52" s="226"/>
      <c r="E52" s="227">
        <v>1.34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155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35">
        <v>16</v>
      </c>
      <c r="B53" s="236" t="s">
        <v>203</v>
      </c>
      <c r="C53" s="252" t="s">
        <v>204</v>
      </c>
      <c r="D53" s="237" t="s">
        <v>153</v>
      </c>
      <c r="E53" s="238">
        <v>13.700000000000001</v>
      </c>
      <c r="F53" s="239"/>
      <c r="G53" s="240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142</v>
      </c>
      <c r="T53" s="224" t="s">
        <v>143</v>
      </c>
      <c r="U53" s="224">
        <v>0.34</v>
      </c>
      <c r="V53" s="224">
        <f>ROUND(E53*U53,2)</f>
        <v>4.66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144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54" t="s">
        <v>199</v>
      </c>
      <c r="D54" s="226"/>
      <c r="E54" s="227">
        <v>13.700000000000001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155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ht="22.5" outlineLevel="1" x14ac:dyDescent="0.2">
      <c r="A55" s="235">
        <v>17</v>
      </c>
      <c r="B55" s="236" t="s">
        <v>205</v>
      </c>
      <c r="C55" s="252" t="s">
        <v>206</v>
      </c>
      <c r="D55" s="237" t="s">
        <v>207</v>
      </c>
      <c r="E55" s="238">
        <v>109.60000000000001</v>
      </c>
      <c r="F55" s="239"/>
      <c r="G55" s="240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1E-3</v>
      </c>
      <c r="O55" s="224">
        <f>ROUND(E55*N55,2)</f>
        <v>0.11</v>
      </c>
      <c r="P55" s="224">
        <v>0</v>
      </c>
      <c r="Q55" s="224">
        <f>ROUND(E55*P55,2)</f>
        <v>0</v>
      </c>
      <c r="R55" s="224"/>
      <c r="S55" s="224" t="s">
        <v>142</v>
      </c>
      <c r="T55" s="224" t="s">
        <v>143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208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22"/>
      <c r="B56" s="223"/>
      <c r="C56" s="254" t="s">
        <v>209</v>
      </c>
      <c r="D56" s="226"/>
      <c r="E56" s="227">
        <v>109.60000000000001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155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x14ac:dyDescent="0.2">
      <c r="A57" s="229" t="s">
        <v>137</v>
      </c>
      <c r="B57" s="230" t="s">
        <v>74</v>
      </c>
      <c r="C57" s="250" t="s">
        <v>75</v>
      </c>
      <c r="D57" s="231"/>
      <c r="E57" s="232"/>
      <c r="F57" s="233"/>
      <c r="G57" s="234">
        <f>SUMIF(AG58:AG58,"&lt;&gt;NOR",G58:G58)</f>
        <v>0</v>
      </c>
      <c r="H57" s="228"/>
      <c r="I57" s="228">
        <f>SUM(I58:I58)</f>
        <v>0</v>
      </c>
      <c r="J57" s="228"/>
      <c r="K57" s="228">
        <f>SUM(K58:K58)</f>
        <v>0</v>
      </c>
      <c r="L57" s="228"/>
      <c r="M57" s="228">
        <f>SUM(M58:M58)</f>
        <v>0</v>
      </c>
      <c r="N57" s="228"/>
      <c r="O57" s="228">
        <f>SUM(O58:O58)</f>
        <v>0.06</v>
      </c>
      <c r="P57" s="228"/>
      <c r="Q57" s="228">
        <f>SUM(Q58:Q58)</f>
        <v>0</v>
      </c>
      <c r="R57" s="228"/>
      <c r="S57" s="228"/>
      <c r="T57" s="228"/>
      <c r="U57" s="228"/>
      <c r="V57" s="228">
        <f>SUM(V58:V58)</f>
        <v>2.1</v>
      </c>
      <c r="W57" s="228"/>
      <c r="AG57" t="s">
        <v>138</v>
      </c>
    </row>
    <row r="58" spans="1:60" ht="22.5" outlineLevel="1" x14ac:dyDescent="0.2">
      <c r="A58" s="241">
        <v>18</v>
      </c>
      <c r="B58" s="242" t="s">
        <v>210</v>
      </c>
      <c r="C58" s="251" t="s">
        <v>211</v>
      </c>
      <c r="D58" s="243" t="s">
        <v>141</v>
      </c>
      <c r="E58" s="244">
        <v>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6.4010000000000011E-2</v>
      </c>
      <c r="O58" s="224">
        <f>ROUND(E58*N58,2)</f>
        <v>0.06</v>
      </c>
      <c r="P58" s="224">
        <v>0</v>
      </c>
      <c r="Q58" s="224">
        <f>ROUND(E58*P58,2)</f>
        <v>0</v>
      </c>
      <c r="R58" s="224"/>
      <c r="S58" s="224" t="s">
        <v>142</v>
      </c>
      <c r="T58" s="224" t="s">
        <v>143</v>
      </c>
      <c r="U58" s="224">
        <v>2.0970000000000004</v>
      </c>
      <c r="V58" s="224">
        <f>ROUND(E58*U58,2)</f>
        <v>2.1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144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5.5" x14ac:dyDescent="0.2">
      <c r="A59" s="229" t="s">
        <v>137</v>
      </c>
      <c r="B59" s="230" t="s">
        <v>76</v>
      </c>
      <c r="C59" s="250" t="s">
        <v>77</v>
      </c>
      <c r="D59" s="231"/>
      <c r="E59" s="232"/>
      <c r="F59" s="233"/>
      <c r="G59" s="234">
        <f>SUMIF(AG60:AG66,"&lt;&gt;NOR",G60:G66)</f>
        <v>0</v>
      </c>
      <c r="H59" s="228"/>
      <c r="I59" s="228">
        <f>SUM(I60:I66)</f>
        <v>0</v>
      </c>
      <c r="J59" s="228"/>
      <c r="K59" s="228">
        <f>SUM(K60:K66)</f>
        <v>0</v>
      </c>
      <c r="L59" s="228"/>
      <c r="M59" s="228">
        <f>SUM(M60:M66)</f>
        <v>0</v>
      </c>
      <c r="N59" s="228"/>
      <c r="O59" s="228">
        <f>SUM(O60:O66)</f>
        <v>0</v>
      </c>
      <c r="P59" s="228"/>
      <c r="Q59" s="228">
        <f>SUM(Q60:Q66)</f>
        <v>0</v>
      </c>
      <c r="R59" s="228"/>
      <c r="S59" s="228"/>
      <c r="T59" s="228"/>
      <c r="U59" s="228"/>
      <c r="V59" s="228">
        <f>SUM(V60:V66)</f>
        <v>0</v>
      </c>
      <c r="W59" s="228"/>
      <c r="AG59" t="s">
        <v>138</v>
      </c>
    </row>
    <row r="60" spans="1:60" outlineLevel="1" x14ac:dyDescent="0.2">
      <c r="A60" s="235">
        <v>19</v>
      </c>
      <c r="B60" s="236" t="s">
        <v>212</v>
      </c>
      <c r="C60" s="252" t="s">
        <v>213</v>
      </c>
      <c r="D60" s="237" t="s">
        <v>153</v>
      </c>
      <c r="E60" s="238">
        <v>53.400000000000006</v>
      </c>
      <c r="F60" s="239"/>
      <c r="G60" s="240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214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22"/>
      <c r="B61" s="223"/>
      <c r="C61" s="254" t="s">
        <v>215</v>
      </c>
      <c r="D61" s="226"/>
      <c r="E61" s="227">
        <v>3.7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155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54" t="s">
        <v>199</v>
      </c>
      <c r="D62" s="226"/>
      <c r="E62" s="227">
        <v>13.700000000000001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155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4" t="s">
        <v>216</v>
      </c>
      <c r="D63" s="226"/>
      <c r="E63" s="227">
        <v>36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155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20</v>
      </c>
      <c r="B64" s="242" t="s">
        <v>217</v>
      </c>
      <c r="C64" s="251" t="s">
        <v>218</v>
      </c>
      <c r="D64" s="243" t="s">
        <v>147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144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ht="22.5" outlineLevel="1" x14ac:dyDescent="0.2">
      <c r="A65" s="241">
        <v>21</v>
      </c>
      <c r="B65" s="242" t="s">
        <v>219</v>
      </c>
      <c r="C65" s="251" t="s">
        <v>220</v>
      </c>
      <c r="D65" s="243" t="s">
        <v>147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142</v>
      </c>
      <c r="T65" s="224" t="s">
        <v>143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144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22</v>
      </c>
      <c r="B66" s="242" t="s">
        <v>221</v>
      </c>
      <c r="C66" s="251" t="s">
        <v>222</v>
      </c>
      <c r="D66" s="243" t="s">
        <v>147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142</v>
      </c>
      <c r="T66" s="224" t="s">
        <v>143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144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x14ac:dyDescent="0.2">
      <c r="A67" s="229" t="s">
        <v>137</v>
      </c>
      <c r="B67" s="230" t="s">
        <v>78</v>
      </c>
      <c r="C67" s="250" t="s">
        <v>79</v>
      </c>
      <c r="D67" s="231"/>
      <c r="E67" s="232"/>
      <c r="F67" s="233"/>
      <c r="G67" s="234">
        <f>SUMIF(AG68:AG99,"&lt;&gt;NOR",G68:G99)</f>
        <v>0</v>
      </c>
      <c r="H67" s="228"/>
      <c r="I67" s="228">
        <f>SUM(I68:I99)</f>
        <v>0</v>
      </c>
      <c r="J67" s="228"/>
      <c r="K67" s="228">
        <f>SUM(K68:K99)</f>
        <v>0</v>
      </c>
      <c r="L67" s="228"/>
      <c r="M67" s="228">
        <f>SUM(M68:M99)</f>
        <v>0</v>
      </c>
      <c r="N67" s="228"/>
      <c r="O67" s="228">
        <f>SUM(O68:O99)</f>
        <v>0.01</v>
      </c>
      <c r="P67" s="228"/>
      <c r="Q67" s="228">
        <f>SUM(Q68:Q99)</f>
        <v>3.0799999999999992</v>
      </c>
      <c r="R67" s="228"/>
      <c r="S67" s="228"/>
      <c r="T67" s="228"/>
      <c r="U67" s="228"/>
      <c r="V67" s="228">
        <f>SUM(V68:V99)</f>
        <v>875.83000000000015</v>
      </c>
      <c r="W67" s="228"/>
      <c r="AG67" t="s">
        <v>138</v>
      </c>
    </row>
    <row r="68" spans="1:60" outlineLevel="1" x14ac:dyDescent="0.2">
      <c r="A68" s="235">
        <v>23</v>
      </c>
      <c r="B68" s="236" t="s">
        <v>223</v>
      </c>
      <c r="C68" s="252" t="s">
        <v>224</v>
      </c>
      <c r="D68" s="237" t="s">
        <v>153</v>
      </c>
      <c r="E68" s="238">
        <v>17.400000000000002</v>
      </c>
      <c r="F68" s="239"/>
      <c r="G68" s="240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1.26E-2</v>
      </c>
      <c r="Q68" s="224">
        <f>ROUND(E68*P68,2)</f>
        <v>0.22</v>
      </c>
      <c r="R68" s="224"/>
      <c r="S68" s="224" t="s">
        <v>142</v>
      </c>
      <c r="T68" s="224" t="s">
        <v>143</v>
      </c>
      <c r="U68" s="224">
        <v>0.33</v>
      </c>
      <c r="V68" s="224">
        <f>ROUND(E68*U68,2)</f>
        <v>5.74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144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22"/>
      <c r="B69" s="223"/>
      <c r="C69" s="254" t="s">
        <v>215</v>
      </c>
      <c r="D69" s="226"/>
      <c r="E69" s="227">
        <v>3.7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155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/>
      <c r="B70" s="223"/>
      <c r="C70" s="254" t="s">
        <v>199</v>
      </c>
      <c r="D70" s="226"/>
      <c r="E70" s="227">
        <v>13.700000000000001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155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41">
        <v>24</v>
      </c>
      <c r="B71" s="242" t="s">
        <v>225</v>
      </c>
      <c r="C71" s="251" t="s">
        <v>226</v>
      </c>
      <c r="D71" s="243" t="s">
        <v>141</v>
      </c>
      <c r="E71" s="244">
        <v>8</v>
      </c>
      <c r="F71" s="245"/>
      <c r="G71" s="246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142</v>
      </c>
      <c r="T71" s="224" t="s">
        <v>143</v>
      </c>
      <c r="U71" s="224">
        <v>0.05</v>
      </c>
      <c r="V71" s="224">
        <f>ROUND(E71*U71,2)</f>
        <v>0.4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144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35">
        <v>25</v>
      </c>
      <c r="B72" s="236" t="s">
        <v>227</v>
      </c>
      <c r="C72" s="252" t="s">
        <v>228</v>
      </c>
      <c r="D72" s="237" t="s">
        <v>153</v>
      </c>
      <c r="E72" s="238">
        <v>10.835000000000001</v>
      </c>
      <c r="F72" s="239"/>
      <c r="G72" s="240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1.17E-3</v>
      </c>
      <c r="O72" s="224">
        <f>ROUND(E72*N72,2)</f>
        <v>0.01</v>
      </c>
      <c r="P72" s="224">
        <v>7.6000000000000012E-2</v>
      </c>
      <c r="Q72" s="224">
        <f>ROUND(E72*P72,2)</f>
        <v>0.82</v>
      </c>
      <c r="R72" s="224"/>
      <c r="S72" s="224" t="s">
        <v>142</v>
      </c>
      <c r="T72" s="224" t="s">
        <v>143</v>
      </c>
      <c r="U72" s="224">
        <v>0.93900000000000006</v>
      </c>
      <c r="V72" s="224">
        <f>ROUND(E72*U72,2)</f>
        <v>10.17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144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54" t="s">
        <v>229</v>
      </c>
      <c r="D73" s="226"/>
      <c r="E73" s="227">
        <v>10.840000000000002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155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35">
        <v>26</v>
      </c>
      <c r="B74" s="236" t="s">
        <v>230</v>
      </c>
      <c r="C74" s="252" t="s">
        <v>231</v>
      </c>
      <c r="D74" s="237" t="s">
        <v>153</v>
      </c>
      <c r="E74" s="238">
        <v>2.4223000000000003</v>
      </c>
      <c r="F74" s="239"/>
      <c r="G74" s="240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5.4000000000000001E-4</v>
      </c>
      <c r="O74" s="224">
        <f>ROUND(E74*N74,2)</f>
        <v>0</v>
      </c>
      <c r="P74" s="224">
        <v>0.18000000000000002</v>
      </c>
      <c r="Q74" s="224">
        <f>ROUND(E74*P74,2)</f>
        <v>0.44</v>
      </c>
      <c r="R74" s="224"/>
      <c r="S74" s="224" t="s">
        <v>142</v>
      </c>
      <c r="T74" s="224" t="s">
        <v>143</v>
      </c>
      <c r="U74" s="224">
        <v>0.30900000000000005</v>
      </c>
      <c r="V74" s="224">
        <f>ROUND(E74*U74,2)</f>
        <v>0.75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144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54" t="s">
        <v>232</v>
      </c>
      <c r="D75" s="226"/>
      <c r="E75" s="227">
        <v>2.4200000000000004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155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35">
        <v>27</v>
      </c>
      <c r="B76" s="236" t="s">
        <v>233</v>
      </c>
      <c r="C76" s="252" t="s">
        <v>234</v>
      </c>
      <c r="D76" s="237" t="s">
        <v>153</v>
      </c>
      <c r="E76" s="238">
        <v>53.400000000000006</v>
      </c>
      <c r="F76" s="239"/>
      <c r="G76" s="240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4.0000000000000001E-3</v>
      </c>
      <c r="Q76" s="224">
        <f>ROUND(E76*P76,2)</f>
        <v>0.21</v>
      </c>
      <c r="R76" s="224"/>
      <c r="S76" s="224" t="s">
        <v>142</v>
      </c>
      <c r="T76" s="224" t="s">
        <v>143</v>
      </c>
      <c r="U76" s="224">
        <v>3.0000000000000002E-2</v>
      </c>
      <c r="V76" s="224">
        <f>ROUND(E76*U76,2)</f>
        <v>1.6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144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54" t="s">
        <v>235</v>
      </c>
      <c r="D77" s="226"/>
      <c r="E77" s="227">
        <v>53.400000000000006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155</v>
      </c>
      <c r="AH77" s="205">
        <v>5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35">
        <v>28</v>
      </c>
      <c r="B78" s="236" t="s">
        <v>236</v>
      </c>
      <c r="C78" s="252" t="s">
        <v>237</v>
      </c>
      <c r="D78" s="237" t="s">
        <v>153</v>
      </c>
      <c r="E78" s="238">
        <v>133.34341000000001</v>
      </c>
      <c r="F78" s="239"/>
      <c r="G78" s="240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0</v>
      </c>
      <c r="O78" s="224">
        <f>ROUND(E78*N78,2)</f>
        <v>0</v>
      </c>
      <c r="P78" s="224">
        <v>4.0000000000000001E-3</v>
      </c>
      <c r="Q78" s="224">
        <f>ROUND(E78*P78,2)</f>
        <v>0.53</v>
      </c>
      <c r="R78" s="224"/>
      <c r="S78" s="224" t="s">
        <v>142</v>
      </c>
      <c r="T78" s="224" t="s">
        <v>143</v>
      </c>
      <c r="U78" s="224">
        <v>3.0000000000000002E-2</v>
      </c>
      <c r="V78" s="224">
        <f>ROUND(E78*U78,2)</f>
        <v>4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144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4" t="s">
        <v>238</v>
      </c>
      <c r="D79" s="226"/>
      <c r="E79" s="227">
        <v>133.34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155</v>
      </c>
      <c r="AH79" s="205">
        <v>5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35">
        <v>29</v>
      </c>
      <c r="B80" s="236" t="s">
        <v>239</v>
      </c>
      <c r="C80" s="252" t="s">
        <v>240</v>
      </c>
      <c r="D80" s="237" t="s">
        <v>153</v>
      </c>
      <c r="E80" s="238">
        <v>2.5273000000000003</v>
      </c>
      <c r="F80" s="239"/>
      <c r="G80" s="240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4.6000000000000006E-2</v>
      </c>
      <c r="Q80" s="224">
        <f>ROUND(E80*P80,2)</f>
        <v>0.12</v>
      </c>
      <c r="R80" s="224"/>
      <c r="S80" s="224" t="s">
        <v>142</v>
      </c>
      <c r="T80" s="224" t="s">
        <v>143</v>
      </c>
      <c r="U80" s="224">
        <v>0.26</v>
      </c>
      <c r="V80" s="224">
        <f>ROUND(E80*U80,2)</f>
        <v>0.66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214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54" t="s">
        <v>241</v>
      </c>
      <c r="D81" s="226"/>
      <c r="E81" s="227">
        <v>2.5300000000000002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155</v>
      </c>
      <c r="AH81" s="205">
        <v>5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35">
        <v>30</v>
      </c>
      <c r="B82" s="236" t="s">
        <v>242</v>
      </c>
      <c r="C82" s="252" t="s">
        <v>243</v>
      </c>
      <c r="D82" s="237" t="s">
        <v>153</v>
      </c>
      <c r="E82" s="238">
        <v>2.5273000000000003</v>
      </c>
      <c r="F82" s="239"/>
      <c r="G82" s="240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0</v>
      </c>
      <c r="O82" s="224">
        <f>ROUND(E82*N82,2)</f>
        <v>0</v>
      </c>
      <c r="P82" s="224">
        <v>1.4E-2</v>
      </c>
      <c r="Q82" s="224">
        <f>ROUND(E82*P82,2)</f>
        <v>0.04</v>
      </c>
      <c r="R82" s="224"/>
      <c r="S82" s="224" t="s">
        <v>142</v>
      </c>
      <c r="T82" s="224" t="s">
        <v>143</v>
      </c>
      <c r="U82" s="224">
        <v>0.22</v>
      </c>
      <c r="V82" s="224">
        <f>ROUND(E82*U82,2)</f>
        <v>0.56000000000000005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144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22"/>
      <c r="B83" s="223"/>
      <c r="C83" s="254" t="s">
        <v>244</v>
      </c>
      <c r="D83" s="226"/>
      <c r="E83" s="227">
        <v>2.5300000000000002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155</v>
      </c>
      <c r="AH83" s="205">
        <v>5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35">
        <v>31</v>
      </c>
      <c r="B84" s="236" t="s">
        <v>245</v>
      </c>
      <c r="C84" s="252" t="s">
        <v>246</v>
      </c>
      <c r="D84" s="237" t="s">
        <v>153</v>
      </c>
      <c r="E84" s="238">
        <v>4.3050000000000006</v>
      </c>
      <c r="F84" s="239"/>
      <c r="G84" s="240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15</v>
      </c>
      <c r="M84" s="224">
        <f>G84*(1+L84/100)</f>
        <v>0</v>
      </c>
      <c r="N84" s="224">
        <v>0</v>
      </c>
      <c r="O84" s="224">
        <f>ROUND(E84*N84,2)</f>
        <v>0</v>
      </c>
      <c r="P84" s="224">
        <v>0</v>
      </c>
      <c r="Q84" s="224">
        <f>ROUND(E84*P84,2)</f>
        <v>0</v>
      </c>
      <c r="R84" s="224"/>
      <c r="S84" s="224" t="s">
        <v>142</v>
      </c>
      <c r="T84" s="224" t="s">
        <v>143</v>
      </c>
      <c r="U84" s="224">
        <v>1.9200000000000002</v>
      </c>
      <c r="V84" s="224">
        <f>ROUND(E84*U84,2)</f>
        <v>8.27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214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54" t="s">
        <v>247</v>
      </c>
      <c r="D85" s="226"/>
      <c r="E85" s="227">
        <v>1.5162000000000002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155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4" t="s">
        <v>248</v>
      </c>
      <c r="D86" s="226"/>
      <c r="E86" s="227">
        <v>2.7888000000000002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155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41">
        <v>32</v>
      </c>
      <c r="B87" s="242" t="s">
        <v>249</v>
      </c>
      <c r="C87" s="251" t="s">
        <v>250</v>
      </c>
      <c r="D87" s="243" t="s">
        <v>141</v>
      </c>
      <c r="E87" s="244">
        <v>1</v>
      </c>
      <c r="F87" s="245"/>
      <c r="G87" s="246">
        <f>ROUND(E87*F87,2)</f>
        <v>0</v>
      </c>
      <c r="H87" s="225"/>
      <c r="I87" s="224">
        <f>ROUND(E87*H87,2)</f>
        <v>0</v>
      </c>
      <c r="J87" s="225"/>
      <c r="K87" s="224">
        <f>ROUND(E87*J87,2)</f>
        <v>0</v>
      </c>
      <c r="L87" s="224">
        <v>15</v>
      </c>
      <c r="M87" s="224">
        <f>G87*(1+L87/100)</f>
        <v>0</v>
      </c>
      <c r="N87" s="224">
        <v>0</v>
      </c>
      <c r="O87" s="224">
        <f>ROUND(E87*N87,2)</f>
        <v>0</v>
      </c>
      <c r="P87" s="224">
        <v>1.9330000000000003E-2</v>
      </c>
      <c r="Q87" s="224">
        <f>ROUND(E87*P87,2)</f>
        <v>0.02</v>
      </c>
      <c r="R87" s="224"/>
      <c r="S87" s="224" t="s">
        <v>142</v>
      </c>
      <c r="T87" s="224" t="s">
        <v>143</v>
      </c>
      <c r="U87" s="224">
        <v>300.86600000000004</v>
      </c>
      <c r="V87" s="224">
        <f>ROUND(E87*U87,2)</f>
        <v>300.87</v>
      </c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144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41">
        <v>33</v>
      </c>
      <c r="B88" s="242" t="s">
        <v>251</v>
      </c>
      <c r="C88" s="251" t="s">
        <v>252</v>
      </c>
      <c r="D88" s="243" t="s">
        <v>141</v>
      </c>
      <c r="E88" s="244">
        <v>1</v>
      </c>
      <c r="F88" s="245"/>
      <c r="G88" s="246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15</v>
      </c>
      <c r="M88" s="224">
        <f>G88*(1+L88/100)</f>
        <v>0</v>
      </c>
      <c r="N88" s="224">
        <v>0</v>
      </c>
      <c r="O88" s="224">
        <f>ROUND(E88*N88,2)</f>
        <v>0</v>
      </c>
      <c r="P88" s="224">
        <v>3.1870000000000002E-2</v>
      </c>
      <c r="Q88" s="224">
        <f>ROUND(E88*P88,2)</f>
        <v>0.03</v>
      </c>
      <c r="R88" s="224"/>
      <c r="S88" s="224" t="s">
        <v>142</v>
      </c>
      <c r="T88" s="224" t="s">
        <v>143</v>
      </c>
      <c r="U88" s="224">
        <v>266.68800000000005</v>
      </c>
      <c r="V88" s="224">
        <f>ROUND(E88*U88,2)</f>
        <v>266.69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144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41">
        <v>34</v>
      </c>
      <c r="B89" s="242" t="s">
        <v>253</v>
      </c>
      <c r="C89" s="251" t="s">
        <v>254</v>
      </c>
      <c r="D89" s="243" t="s">
        <v>141</v>
      </c>
      <c r="E89" s="244">
        <v>1</v>
      </c>
      <c r="F89" s="245"/>
      <c r="G89" s="246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9.5000000000000011E-4</v>
      </c>
      <c r="O89" s="224">
        <f>ROUND(E89*N89,2)</f>
        <v>0</v>
      </c>
      <c r="P89" s="224">
        <v>0.38046000000000002</v>
      </c>
      <c r="Q89" s="224">
        <f>ROUND(E89*P89,2)</f>
        <v>0.38</v>
      </c>
      <c r="R89" s="224"/>
      <c r="S89" s="224" t="s">
        <v>142</v>
      </c>
      <c r="T89" s="224" t="s">
        <v>143</v>
      </c>
      <c r="U89" s="224">
        <v>269.4144</v>
      </c>
      <c r="V89" s="224">
        <f>ROUND(E89*U89,2)</f>
        <v>269.41000000000003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144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41">
        <v>35</v>
      </c>
      <c r="B90" s="242" t="s">
        <v>255</v>
      </c>
      <c r="C90" s="251" t="s">
        <v>256</v>
      </c>
      <c r="D90" s="243" t="s">
        <v>147</v>
      </c>
      <c r="E90" s="244">
        <v>1</v>
      </c>
      <c r="F90" s="245"/>
      <c r="G90" s="246">
        <f>ROUND(E90*F90,2)</f>
        <v>0</v>
      </c>
      <c r="H90" s="225"/>
      <c r="I90" s="224">
        <f>ROUND(E90*H90,2)</f>
        <v>0</v>
      </c>
      <c r="J90" s="225"/>
      <c r="K90" s="224">
        <f>ROUND(E90*J90,2)</f>
        <v>0</v>
      </c>
      <c r="L90" s="224">
        <v>15</v>
      </c>
      <c r="M90" s="224">
        <f>G90*(1+L90/100)</f>
        <v>0</v>
      </c>
      <c r="N90" s="224">
        <v>0</v>
      </c>
      <c r="O90" s="224">
        <f>ROUND(E90*N90,2)</f>
        <v>0</v>
      </c>
      <c r="P90" s="224">
        <v>6.7000000000000004E-2</v>
      </c>
      <c r="Q90" s="224">
        <f>ROUND(E90*P90,2)</f>
        <v>7.0000000000000007E-2</v>
      </c>
      <c r="R90" s="224"/>
      <c r="S90" s="224" t="s">
        <v>142</v>
      </c>
      <c r="T90" s="224" t="s">
        <v>143</v>
      </c>
      <c r="U90" s="224">
        <v>0.31000000000000005</v>
      </c>
      <c r="V90" s="224">
        <f>ROUND(E90*U90,2)</f>
        <v>0.31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144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41">
        <v>36</v>
      </c>
      <c r="B91" s="242" t="s">
        <v>257</v>
      </c>
      <c r="C91" s="251" t="s">
        <v>258</v>
      </c>
      <c r="D91" s="243" t="s">
        <v>147</v>
      </c>
      <c r="E91" s="244">
        <v>1</v>
      </c>
      <c r="F91" s="245"/>
      <c r="G91" s="246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15</v>
      </c>
      <c r="M91" s="224">
        <f>G91*(1+L91/100)</f>
        <v>0</v>
      </c>
      <c r="N91" s="224">
        <v>0</v>
      </c>
      <c r="O91" s="224">
        <f>ROUND(E91*N91,2)</f>
        <v>0</v>
      </c>
      <c r="P91" s="224">
        <v>1.5600000000000002E-3</v>
      </c>
      <c r="Q91" s="224">
        <f>ROUND(E91*P91,2)</f>
        <v>0</v>
      </c>
      <c r="R91" s="224"/>
      <c r="S91" s="224" t="s">
        <v>142</v>
      </c>
      <c r="T91" s="224" t="s">
        <v>143</v>
      </c>
      <c r="U91" s="224">
        <v>0.21700000000000003</v>
      </c>
      <c r="V91" s="224">
        <f>ROUND(E91*U91,2)</f>
        <v>0.22</v>
      </c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144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41">
        <v>37</v>
      </c>
      <c r="B92" s="242" t="s">
        <v>259</v>
      </c>
      <c r="C92" s="251" t="s">
        <v>260</v>
      </c>
      <c r="D92" s="243" t="s">
        <v>141</v>
      </c>
      <c r="E92" s="244">
        <v>7</v>
      </c>
      <c r="F92" s="245"/>
      <c r="G92" s="246">
        <f>ROUND(E92*F92,2)</f>
        <v>0</v>
      </c>
      <c r="H92" s="225"/>
      <c r="I92" s="224">
        <f>ROUND(E92*H92,2)</f>
        <v>0</v>
      </c>
      <c r="J92" s="225"/>
      <c r="K92" s="224">
        <f>ROUND(E92*J92,2)</f>
        <v>0</v>
      </c>
      <c r="L92" s="224">
        <v>15</v>
      </c>
      <c r="M92" s="224">
        <f>G92*(1+L92/100)</f>
        <v>0</v>
      </c>
      <c r="N92" s="224">
        <v>0</v>
      </c>
      <c r="O92" s="224">
        <f>ROUND(E92*N92,2)</f>
        <v>0</v>
      </c>
      <c r="P92" s="224">
        <v>1.8000000000000002E-3</v>
      </c>
      <c r="Q92" s="224">
        <f>ROUND(E92*P92,2)</f>
        <v>0.01</v>
      </c>
      <c r="R92" s="224"/>
      <c r="S92" s="224" t="s">
        <v>142</v>
      </c>
      <c r="T92" s="224" t="s">
        <v>143</v>
      </c>
      <c r="U92" s="224">
        <v>0.11</v>
      </c>
      <c r="V92" s="224">
        <f>ROUND(E92*U92,2)</f>
        <v>0.77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144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41">
        <v>38</v>
      </c>
      <c r="B93" s="242" t="s">
        <v>261</v>
      </c>
      <c r="C93" s="251" t="s">
        <v>262</v>
      </c>
      <c r="D93" s="243" t="s">
        <v>141</v>
      </c>
      <c r="E93" s="244">
        <v>1</v>
      </c>
      <c r="F93" s="245"/>
      <c r="G93" s="246">
        <f>ROUND(E93*F93,2)</f>
        <v>0</v>
      </c>
      <c r="H93" s="225"/>
      <c r="I93" s="224">
        <f>ROUND(E93*H93,2)</f>
        <v>0</v>
      </c>
      <c r="J93" s="225"/>
      <c r="K93" s="224">
        <f>ROUND(E93*J93,2)</f>
        <v>0</v>
      </c>
      <c r="L93" s="224">
        <v>15</v>
      </c>
      <c r="M93" s="224">
        <f>G93*(1+L93/100)</f>
        <v>0</v>
      </c>
      <c r="N93" s="224">
        <v>0</v>
      </c>
      <c r="O93" s="224">
        <f>ROUND(E93*N93,2)</f>
        <v>0</v>
      </c>
      <c r="P93" s="224">
        <v>0.17400000000000002</v>
      </c>
      <c r="Q93" s="224">
        <f>ROUND(E93*P93,2)</f>
        <v>0.17</v>
      </c>
      <c r="R93" s="224"/>
      <c r="S93" s="224" t="s">
        <v>142</v>
      </c>
      <c r="T93" s="224" t="s">
        <v>143</v>
      </c>
      <c r="U93" s="224">
        <v>0.95000000000000007</v>
      </c>
      <c r="V93" s="224">
        <f>ROUND(E93*U93,2)</f>
        <v>0.95</v>
      </c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144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35">
        <v>39</v>
      </c>
      <c r="B94" s="236" t="s">
        <v>263</v>
      </c>
      <c r="C94" s="252" t="s">
        <v>264</v>
      </c>
      <c r="D94" s="237" t="s">
        <v>153</v>
      </c>
      <c r="E94" s="238">
        <v>17.5</v>
      </c>
      <c r="F94" s="239"/>
      <c r="G94" s="240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15</v>
      </c>
      <c r="M94" s="224">
        <f>G94*(1+L94/100)</f>
        <v>0</v>
      </c>
      <c r="N94" s="224">
        <v>0</v>
      </c>
      <c r="O94" s="224">
        <f>ROUND(E94*N94,2)</f>
        <v>0</v>
      </c>
      <c r="P94" s="224">
        <v>1E-3</v>
      </c>
      <c r="Q94" s="224">
        <f>ROUND(E94*P94,2)</f>
        <v>0.02</v>
      </c>
      <c r="R94" s="224"/>
      <c r="S94" s="224" t="s">
        <v>142</v>
      </c>
      <c r="T94" s="224" t="s">
        <v>143</v>
      </c>
      <c r="U94" s="224">
        <v>0.255</v>
      </c>
      <c r="V94" s="224">
        <f>ROUND(E94*U94,2)</f>
        <v>4.46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144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22"/>
      <c r="B95" s="223"/>
      <c r="C95" s="254" t="s">
        <v>265</v>
      </c>
      <c r="D95" s="226"/>
      <c r="E95" s="227">
        <v>17.5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155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ht="22.5" outlineLevel="1" x14ac:dyDescent="0.2">
      <c r="A96" s="241">
        <v>40</v>
      </c>
      <c r="B96" s="242" t="s">
        <v>266</v>
      </c>
      <c r="C96" s="251" t="s">
        <v>267</v>
      </c>
      <c r="D96" s="243" t="s">
        <v>147</v>
      </c>
      <c r="E96" s="244">
        <v>1</v>
      </c>
      <c r="F96" s="245"/>
      <c r="G96" s="246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0</v>
      </c>
      <c r="O96" s="224">
        <f>ROUND(E96*N96,2)</f>
        <v>0</v>
      </c>
      <c r="P96" s="224">
        <v>0</v>
      </c>
      <c r="Q96" s="224">
        <f>ROUND(E96*P96,2)</f>
        <v>0</v>
      </c>
      <c r="R96" s="224"/>
      <c r="S96" s="224" t="s">
        <v>142</v>
      </c>
      <c r="T96" s="224" t="s">
        <v>143</v>
      </c>
      <c r="U96" s="224">
        <v>0</v>
      </c>
      <c r="V96" s="224">
        <f>ROUND(E96*U96,2)</f>
        <v>0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214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ht="22.5" outlineLevel="1" x14ac:dyDescent="0.2">
      <c r="A97" s="241">
        <v>41</v>
      </c>
      <c r="B97" s="242" t="s">
        <v>268</v>
      </c>
      <c r="C97" s="251" t="s">
        <v>269</v>
      </c>
      <c r="D97" s="243" t="s">
        <v>147</v>
      </c>
      <c r="E97" s="244">
        <v>1</v>
      </c>
      <c r="F97" s="245"/>
      <c r="G97" s="246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0</v>
      </c>
      <c r="O97" s="224">
        <f>ROUND(E97*N97,2)</f>
        <v>0</v>
      </c>
      <c r="P97" s="224">
        <v>0</v>
      </c>
      <c r="Q97" s="224">
        <f>ROUND(E97*P97,2)</f>
        <v>0</v>
      </c>
      <c r="R97" s="224"/>
      <c r="S97" s="224" t="s">
        <v>142</v>
      </c>
      <c r="T97" s="224" t="s">
        <v>143</v>
      </c>
      <c r="U97" s="224">
        <v>0</v>
      </c>
      <c r="V97" s="224">
        <f>ROUND(E97*U97,2)</f>
        <v>0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144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35">
        <v>42</v>
      </c>
      <c r="B98" s="236" t="s">
        <v>270</v>
      </c>
      <c r="C98" s="252" t="s">
        <v>271</v>
      </c>
      <c r="D98" s="237" t="s">
        <v>147</v>
      </c>
      <c r="E98" s="238">
        <v>1</v>
      </c>
      <c r="F98" s="239"/>
      <c r="G98" s="240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15</v>
      </c>
      <c r="M98" s="224">
        <f>G98*(1+L98/100)</f>
        <v>0</v>
      </c>
      <c r="N98" s="224">
        <v>0</v>
      </c>
      <c r="O98" s="224">
        <f>ROUND(E98*N98,2)</f>
        <v>0</v>
      </c>
      <c r="P98" s="224">
        <v>0</v>
      </c>
      <c r="Q98" s="224">
        <f>ROUND(E98*P98,2)</f>
        <v>0</v>
      </c>
      <c r="R98" s="224"/>
      <c r="S98" s="224" t="s">
        <v>142</v>
      </c>
      <c r="T98" s="224" t="s">
        <v>143</v>
      </c>
      <c r="U98" s="224">
        <v>0</v>
      </c>
      <c r="V98" s="224">
        <f>ROUND(E98*U98,2)</f>
        <v>0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144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22"/>
      <c r="B99" s="223"/>
      <c r="C99" s="253" t="s">
        <v>272</v>
      </c>
      <c r="D99" s="248"/>
      <c r="E99" s="248"/>
      <c r="F99" s="248"/>
      <c r="G99" s="248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150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x14ac:dyDescent="0.2">
      <c r="A100" s="229" t="s">
        <v>137</v>
      </c>
      <c r="B100" s="230" t="s">
        <v>80</v>
      </c>
      <c r="C100" s="250" t="s">
        <v>81</v>
      </c>
      <c r="D100" s="231"/>
      <c r="E100" s="232"/>
      <c r="F100" s="233"/>
      <c r="G100" s="234">
        <f>SUMIF(AG101:AG101,"&lt;&gt;NOR",G101:G101)</f>
        <v>0</v>
      </c>
      <c r="H100" s="228"/>
      <c r="I100" s="228">
        <f>SUM(I101:I101)</f>
        <v>0</v>
      </c>
      <c r="J100" s="228"/>
      <c r="K100" s="228">
        <f>SUM(K101:K101)</f>
        <v>0</v>
      </c>
      <c r="L100" s="228"/>
      <c r="M100" s="228">
        <f>SUM(M101:M101)</f>
        <v>0</v>
      </c>
      <c r="N100" s="228"/>
      <c r="O100" s="228">
        <f>SUM(O101:O101)</f>
        <v>0</v>
      </c>
      <c r="P100" s="228"/>
      <c r="Q100" s="228">
        <f>SUM(Q101:Q101)</f>
        <v>0</v>
      </c>
      <c r="R100" s="228"/>
      <c r="S100" s="228"/>
      <c r="T100" s="228"/>
      <c r="U100" s="228"/>
      <c r="V100" s="228">
        <f>SUM(V101:V101)</f>
        <v>10.25</v>
      </c>
      <c r="W100" s="228"/>
      <c r="AG100" t="s">
        <v>138</v>
      </c>
    </row>
    <row r="101" spans="1:60" ht="22.5" outlineLevel="1" x14ac:dyDescent="0.2">
      <c r="A101" s="241">
        <v>43</v>
      </c>
      <c r="B101" s="242" t="s">
        <v>273</v>
      </c>
      <c r="C101" s="251" t="s">
        <v>274</v>
      </c>
      <c r="D101" s="243" t="s">
        <v>275</v>
      </c>
      <c r="E101" s="244">
        <v>3.2525900000000001</v>
      </c>
      <c r="F101" s="245"/>
      <c r="G101" s="246">
        <f>ROUND(E101*F101,2)</f>
        <v>0</v>
      </c>
      <c r="H101" s="225"/>
      <c r="I101" s="224">
        <f>ROUND(E101*H101,2)</f>
        <v>0</v>
      </c>
      <c r="J101" s="225"/>
      <c r="K101" s="224">
        <f>ROUND(E101*J101,2)</f>
        <v>0</v>
      </c>
      <c r="L101" s="224">
        <v>15</v>
      </c>
      <c r="M101" s="224">
        <f>G101*(1+L101/100)</f>
        <v>0</v>
      </c>
      <c r="N101" s="224">
        <v>0</v>
      </c>
      <c r="O101" s="224">
        <f>ROUND(E101*N101,2)</f>
        <v>0</v>
      </c>
      <c r="P101" s="224">
        <v>0</v>
      </c>
      <c r="Q101" s="224">
        <f>ROUND(E101*P101,2)</f>
        <v>0</v>
      </c>
      <c r="R101" s="224"/>
      <c r="S101" s="224" t="s">
        <v>142</v>
      </c>
      <c r="T101" s="224" t="s">
        <v>143</v>
      </c>
      <c r="U101" s="224">
        <v>3.1500000000000004</v>
      </c>
      <c r="V101" s="224">
        <f>ROUND(E101*U101,2)</f>
        <v>10.25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214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x14ac:dyDescent="0.2">
      <c r="A102" s="229" t="s">
        <v>137</v>
      </c>
      <c r="B102" s="230" t="s">
        <v>82</v>
      </c>
      <c r="C102" s="250" t="s">
        <v>83</v>
      </c>
      <c r="D102" s="231"/>
      <c r="E102" s="232"/>
      <c r="F102" s="233"/>
      <c r="G102" s="234">
        <f>SUMIF(AG103:AG104,"&lt;&gt;NOR",G103:G104)</f>
        <v>0</v>
      </c>
      <c r="H102" s="228"/>
      <c r="I102" s="228">
        <f>SUM(I103:I104)</f>
        <v>0</v>
      </c>
      <c r="J102" s="228"/>
      <c r="K102" s="228">
        <f>SUM(K103:K104)</f>
        <v>0</v>
      </c>
      <c r="L102" s="228"/>
      <c r="M102" s="228">
        <f>SUM(M103:M104)</f>
        <v>0</v>
      </c>
      <c r="N102" s="228"/>
      <c r="O102" s="228">
        <f>SUM(O103:O104)</f>
        <v>0</v>
      </c>
      <c r="P102" s="228"/>
      <c r="Q102" s="228">
        <f>SUM(Q103:Q104)</f>
        <v>0</v>
      </c>
      <c r="R102" s="228"/>
      <c r="S102" s="228"/>
      <c r="T102" s="228"/>
      <c r="U102" s="228"/>
      <c r="V102" s="228">
        <f>SUM(V103:V104)</f>
        <v>3.27</v>
      </c>
      <c r="W102" s="228"/>
      <c r="AG102" t="s">
        <v>138</v>
      </c>
    </row>
    <row r="103" spans="1:60" ht="22.5" outlineLevel="1" x14ac:dyDescent="0.2">
      <c r="A103" s="235">
        <v>44</v>
      </c>
      <c r="B103" s="236" t="s">
        <v>276</v>
      </c>
      <c r="C103" s="252" t="s">
        <v>277</v>
      </c>
      <c r="D103" s="237" t="s">
        <v>153</v>
      </c>
      <c r="E103" s="238">
        <v>7.5009000000000006</v>
      </c>
      <c r="F103" s="239"/>
      <c r="G103" s="240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15</v>
      </c>
      <c r="M103" s="224">
        <f>G103*(1+L103/100)</f>
        <v>0</v>
      </c>
      <c r="N103" s="224">
        <v>0</v>
      </c>
      <c r="O103" s="224">
        <f>ROUND(E103*N103,2)</f>
        <v>0</v>
      </c>
      <c r="P103" s="224">
        <v>0</v>
      </c>
      <c r="Q103" s="224">
        <f>ROUND(E103*P103,2)</f>
        <v>0</v>
      </c>
      <c r="R103" s="224"/>
      <c r="S103" s="224" t="s">
        <v>142</v>
      </c>
      <c r="T103" s="224" t="s">
        <v>143</v>
      </c>
      <c r="U103" s="224">
        <v>0.43609000000000003</v>
      </c>
      <c r="V103" s="224">
        <f>ROUND(E103*U103,2)</f>
        <v>3.27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278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22"/>
      <c r="B104" s="223"/>
      <c r="C104" s="254" t="s">
        <v>279</v>
      </c>
      <c r="D104" s="226"/>
      <c r="E104" s="227">
        <v>7.5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155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x14ac:dyDescent="0.2">
      <c r="A105" s="229" t="s">
        <v>137</v>
      </c>
      <c r="B105" s="230" t="s">
        <v>88</v>
      </c>
      <c r="C105" s="250" t="s">
        <v>89</v>
      </c>
      <c r="D105" s="231"/>
      <c r="E105" s="232"/>
      <c r="F105" s="233"/>
      <c r="G105" s="234">
        <f>SUMIF(AG106:AG106,"&lt;&gt;NOR",G106:G106)</f>
        <v>0</v>
      </c>
      <c r="H105" s="228"/>
      <c r="I105" s="228">
        <f>SUM(I106:I106)</f>
        <v>0</v>
      </c>
      <c r="J105" s="228"/>
      <c r="K105" s="228">
        <f>SUM(K106:K106)</f>
        <v>0</v>
      </c>
      <c r="L105" s="228"/>
      <c r="M105" s="228">
        <f>SUM(M106:M106)</f>
        <v>0</v>
      </c>
      <c r="N105" s="228"/>
      <c r="O105" s="228">
        <f>SUM(O106:O106)</f>
        <v>0</v>
      </c>
      <c r="P105" s="228"/>
      <c r="Q105" s="228">
        <f>SUM(Q106:Q106)</f>
        <v>0</v>
      </c>
      <c r="R105" s="228"/>
      <c r="S105" s="228"/>
      <c r="T105" s="228"/>
      <c r="U105" s="228"/>
      <c r="V105" s="228">
        <f>SUM(V106:V106)</f>
        <v>0</v>
      </c>
      <c r="W105" s="228"/>
      <c r="AG105" t="s">
        <v>138</v>
      </c>
    </row>
    <row r="106" spans="1:60" outlineLevel="1" x14ac:dyDescent="0.2">
      <c r="A106" s="241">
        <v>45</v>
      </c>
      <c r="B106" s="242" t="s">
        <v>280</v>
      </c>
      <c r="C106" s="251" t="s">
        <v>281</v>
      </c>
      <c r="D106" s="243" t="s">
        <v>141</v>
      </c>
      <c r="E106" s="244">
        <v>1</v>
      </c>
      <c r="F106" s="245"/>
      <c r="G106" s="246">
        <f>ROUND(E106*F106,2)</f>
        <v>0</v>
      </c>
      <c r="H106" s="225"/>
      <c r="I106" s="224">
        <f>ROUND(E106*H106,2)</f>
        <v>0</v>
      </c>
      <c r="J106" s="225"/>
      <c r="K106" s="224">
        <f>ROUND(E106*J106,2)</f>
        <v>0</v>
      </c>
      <c r="L106" s="224">
        <v>15</v>
      </c>
      <c r="M106" s="224">
        <f>G106*(1+L106/100)</f>
        <v>0</v>
      </c>
      <c r="N106" s="224">
        <v>0</v>
      </c>
      <c r="O106" s="224">
        <f>ROUND(E106*N106,2)</f>
        <v>0</v>
      </c>
      <c r="P106" s="224">
        <v>0</v>
      </c>
      <c r="Q106" s="224">
        <f>ROUND(E106*P106,2)</f>
        <v>0</v>
      </c>
      <c r="R106" s="224"/>
      <c r="S106" s="224" t="s">
        <v>142</v>
      </c>
      <c r="T106" s="224" t="s">
        <v>143</v>
      </c>
      <c r="U106" s="224">
        <v>0</v>
      </c>
      <c r="V106" s="224">
        <f>ROUND(E106*U106,2)</f>
        <v>0</v>
      </c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144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x14ac:dyDescent="0.2">
      <c r="A107" s="229" t="s">
        <v>137</v>
      </c>
      <c r="B107" s="230" t="s">
        <v>92</v>
      </c>
      <c r="C107" s="250" t="s">
        <v>93</v>
      </c>
      <c r="D107" s="231"/>
      <c r="E107" s="232"/>
      <c r="F107" s="233"/>
      <c r="G107" s="234">
        <f>SUMIF(AG108:AG121,"&lt;&gt;NOR",G108:G121)</f>
        <v>0</v>
      </c>
      <c r="H107" s="228"/>
      <c r="I107" s="228">
        <f>SUM(I108:I121)</f>
        <v>0</v>
      </c>
      <c r="J107" s="228"/>
      <c r="K107" s="228">
        <f>SUM(K108:K121)</f>
        <v>0</v>
      </c>
      <c r="L107" s="228"/>
      <c r="M107" s="228">
        <f>SUM(M108:M121)</f>
        <v>0</v>
      </c>
      <c r="N107" s="228"/>
      <c r="O107" s="228">
        <f>SUM(O108:O121)</f>
        <v>0.19999999999999998</v>
      </c>
      <c r="P107" s="228"/>
      <c r="Q107" s="228">
        <f>SUM(Q108:Q121)</f>
        <v>0</v>
      </c>
      <c r="R107" s="228"/>
      <c r="S107" s="228"/>
      <c r="T107" s="228"/>
      <c r="U107" s="228"/>
      <c r="V107" s="228">
        <f>SUM(V108:V121)</f>
        <v>22.060000000000002</v>
      </c>
      <c r="W107" s="228"/>
      <c r="AG107" t="s">
        <v>138</v>
      </c>
    </row>
    <row r="108" spans="1:60" outlineLevel="1" x14ac:dyDescent="0.2">
      <c r="A108" s="241">
        <v>46</v>
      </c>
      <c r="B108" s="242" t="s">
        <v>282</v>
      </c>
      <c r="C108" s="251" t="s">
        <v>283</v>
      </c>
      <c r="D108" s="243" t="s">
        <v>141</v>
      </c>
      <c r="E108" s="244">
        <v>1</v>
      </c>
      <c r="F108" s="245"/>
      <c r="G108" s="246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0</v>
      </c>
      <c r="Q108" s="224">
        <f>ROUND(E108*P108,2)</f>
        <v>0</v>
      </c>
      <c r="R108" s="224"/>
      <c r="S108" s="224" t="s">
        <v>142</v>
      </c>
      <c r="T108" s="224" t="s">
        <v>143</v>
      </c>
      <c r="U108" s="224">
        <v>1.7000000000000002</v>
      </c>
      <c r="V108" s="224">
        <f>ROUND(E108*U108,2)</f>
        <v>1.7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144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41">
        <v>47</v>
      </c>
      <c r="B109" s="242" t="s">
        <v>284</v>
      </c>
      <c r="C109" s="251" t="s">
        <v>285</v>
      </c>
      <c r="D109" s="243" t="s">
        <v>141</v>
      </c>
      <c r="E109" s="244">
        <v>5</v>
      </c>
      <c r="F109" s="245"/>
      <c r="G109" s="246">
        <f>ROUND(E109*F109,2)</f>
        <v>0</v>
      </c>
      <c r="H109" s="225"/>
      <c r="I109" s="224">
        <f>ROUND(E109*H109,2)</f>
        <v>0</v>
      </c>
      <c r="J109" s="225"/>
      <c r="K109" s="224">
        <f>ROUND(E109*J109,2)</f>
        <v>0</v>
      </c>
      <c r="L109" s="224">
        <v>15</v>
      </c>
      <c r="M109" s="224">
        <f>G109*(1+L109/100)</f>
        <v>0</v>
      </c>
      <c r="N109" s="224">
        <v>2.0000000000000002E-5</v>
      </c>
      <c r="O109" s="224">
        <f>ROUND(E109*N109,2)</f>
        <v>0</v>
      </c>
      <c r="P109" s="224">
        <v>0</v>
      </c>
      <c r="Q109" s="224">
        <f>ROUND(E109*P109,2)</f>
        <v>0</v>
      </c>
      <c r="R109" s="224"/>
      <c r="S109" s="224" t="s">
        <v>142</v>
      </c>
      <c r="T109" s="224" t="s">
        <v>143</v>
      </c>
      <c r="U109" s="224">
        <v>4.0200000000000005</v>
      </c>
      <c r="V109" s="224">
        <f>ROUND(E109*U109,2)</f>
        <v>20.100000000000001</v>
      </c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144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41">
        <v>48</v>
      </c>
      <c r="B110" s="242" t="s">
        <v>286</v>
      </c>
      <c r="C110" s="251" t="s">
        <v>287</v>
      </c>
      <c r="D110" s="243" t="s">
        <v>141</v>
      </c>
      <c r="E110" s="244">
        <v>6</v>
      </c>
      <c r="F110" s="245"/>
      <c r="G110" s="246">
        <f>ROUND(E110*F110,2)</f>
        <v>0</v>
      </c>
      <c r="H110" s="225"/>
      <c r="I110" s="224">
        <f>ROUND(E110*H110,2)</f>
        <v>0</v>
      </c>
      <c r="J110" s="225"/>
      <c r="K110" s="224">
        <f>ROUND(E110*J110,2)</f>
        <v>0</v>
      </c>
      <c r="L110" s="224">
        <v>15</v>
      </c>
      <c r="M110" s="224">
        <f>G110*(1+L110/100)</f>
        <v>0</v>
      </c>
      <c r="N110" s="224">
        <v>0</v>
      </c>
      <c r="O110" s="224">
        <f>ROUND(E110*N110,2)</f>
        <v>0</v>
      </c>
      <c r="P110" s="224">
        <v>0</v>
      </c>
      <c r="Q110" s="224">
        <f>ROUND(E110*P110,2)</f>
        <v>0</v>
      </c>
      <c r="R110" s="224"/>
      <c r="S110" s="224" t="s">
        <v>142</v>
      </c>
      <c r="T110" s="224" t="s">
        <v>143</v>
      </c>
      <c r="U110" s="224">
        <v>0</v>
      </c>
      <c r="V110" s="224">
        <f>ROUND(E110*U110,2)</f>
        <v>0</v>
      </c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148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ht="22.5" outlineLevel="1" x14ac:dyDescent="0.2">
      <c r="A111" s="241">
        <v>49</v>
      </c>
      <c r="B111" s="242" t="s">
        <v>288</v>
      </c>
      <c r="C111" s="251" t="s">
        <v>289</v>
      </c>
      <c r="D111" s="243" t="s">
        <v>141</v>
      </c>
      <c r="E111" s="244">
        <v>1</v>
      </c>
      <c r="F111" s="245"/>
      <c r="G111" s="246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1.0000000000000001E-5</v>
      </c>
      <c r="O111" s="224">
        <f>ROUND(E111*N111,2)</f>
        <v>0</v>
      </c>
      <c r="P111" s="224">
        <v>0</v>
      </c>
      <c r="Q111" s="224">
        <f>ROUND(E111*P111,2)</f>
        <v>0</v>
      </c>
      <c r="R111" s="224"/>
      <c r="S111" s="224" t="s">
        <v>142</v>
      </c>
      <c r="T111" s="224" t="s">
        <v>143</v>
      </c>
      <c r="U111" s="224">
        <v>0.26</v>
      </c>
      <c r="V111" s="224">
        <f>ROUND(E111*U111,2)</f>
        <v>0.26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144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41">
        <v>50</v>
      </c>
      <c r="B112" s="242" t="s">
        <v>290</v>
      </c>
      <c r="C112" s="251" t="s">
        <v>291</v>
      </c>
      <c r="D112" s="243" t="s">
        <v>141</v>
      </c>
      <c r="E112" s="244">
        <v>5</v>
      </c>
      <c r="F112" s="245"/>
      <c r="G112" s="246">
        <f>ROUND(E112*F112,2)</f>
        <v>0</v>
      </c>
      <c r="H112" s="225"/>
      <c r="I112" s="224">
        <f>ROUND(E112*H112,2)</f>
        <v>0</v>
      </c>
      <c r="J112" s="225"/>
      <c r="K112" s="224">
        <f>ROUND(E112*J112,2)</f>
        <v>0</v>
      </c>
      <c r="L112" s="224">
        <v>15</v>
      </c>
      <c r="M112" s="224">
        <f>G112*(1+L112/100)</f>
        <v>0</v>
      </c>
      <c r="N112" s="224">
        <v>8.0000000000000004E-4</v>
      </c>
      <c r="O112" s="224">
        <f>ROUND(E112*N112,2)</f>
        <v>0</v>
      </c>
      <c r="P112" s="224">
        <v>0</v>
      </c>
      <c r="Q112" s="224">
        <f>ROUND(E112*P112,2)</f>
        <v>0</v>
      </c>
      <c r="R112" s="224"/>
      <c r="S112" s="224" t="s">
        <v>142</v>
      </c>
      <c r="T112" s="224" t="s">
        <v>143</v>
      </c>
      <c r="U112" s="224">
        <v>0</v>
      </c>
      <c r="V112" s="224">
        <f>ROUND(E112*U112,2)</f>
        <v>0</v>
      </c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292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41">
        <v>51</v>
      </c>
      <c r="B113" s="242" t="s">
        <v>293</v>
      </c>
      <c r="C113" s="251" t="s">
        <v>294</v>
      </c>
      <c r="D113" s="243" t="s">
        <v>141</v>
      </c>
      <c r="E113" s="244">
        <v>1</v>
      </c>
      <c r="F113" s="245"/>
      <c r="G113" s="246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142</v>
      </c>
      <c r="T113" s="224" t="s">
        <v>143</v>
      </c>
      <c r="U113" s="224">
        <v>0</v>
      </c>
      <c r="V113" s="224">
        <f>ROUND(E113*U113,2)</f>
        <v>0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208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ht="22.5" outlineLevel="1" x14ac:dyDescent="0.2">
      <c r="A114" s="241">
        <v>52</v>
      </c>
      <c r="B114" s="242" t="s">
        <v>295</v>
      </c>
      <c r="C114" s="251" t="s">
        <v>296</v>
      </c>
      <c r="D114" s="243" t="s">
        <v>141</v>
      </c>
      <c r="E114" s="244">
        <v>2</v>
      </c>
      <c r="F114" s="245"/>
      <c r="G114" s="246">
        <f>ROUND(E114*F114,2)</f>
        <v>0</v>
      </c>
      <c r="H114" s="225"/>
      <c r="I114" s="224">
        <f>ROUND(E114*H114,2)</f>
        <v>0</v>
      </c>
      <c r="J114" s="225"/>
      <c r="K114" s="224">
        <f>ROUND(E114*J114,2)</f>
        <v>0</v>
      </c>
      <c r="L114" s="224">
        <v>15</v>
      </c>
      <c r="M114" s="224">
        <f>G114*(1+L114/100)</f>
        <v>0</v>
      </c>
      <c r="N114" s="224">
        <v>1.5000000000000001E-2</v>
      </c>
      <c r="O114" s="224">
        <f>ROUND(E114*N114,2)</f>
        <v>0.03</v>
      </c>
      <c r="P114" s="224">
        <v>0</v>
      </c>
      <c r="Q114" s="224">
        <f>ROUND(E114*P114,2)</f>
        <v>0</v>
      </c>
      <c r="R114" s="224"/>
      <c r="S114" s="224" t="s">
        <v>142</v>
      </c>
      <c r="T114" s="224" t="s">
        <v>143</v>
      </c>
      <c r="U114" s="224">
        <v>0</v>
      </c>
      <c r="V114" s="224">
        <f>ROUND(E114*U114,2)</f>
        <v>0</v>
      </c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208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ht="22.5" outlineLevel="1" x14ac:dyDescent="0.2">
      <c r="A115" s="241">
        <v>53</v>
      </c>
      <c r="B115" s="242" t="s">
        <v>297</v>
      </c>
      <c r="C115" s="251" t="s">
        <v>298</v>
      </c>
      <c r="D115" s="243" t="s">
        <v>141</v>
      </c>
      <c r="E115" s="244">
        <v>1</v>
      </c>
      <c r="F115" s="245"/>
      <c r="G115" s="246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1.8000000000000002E-2</v>
      </c>
      <c r="O115" s="224">
        <f>ROUND(E115*N115,2)</f>
        <v>0.02</v>
      </c>
      <c r="P115" s="224">
        <v>0</v>
      </c>
      <c r="Q115" s="224">
        <f>ROUND(E115*P115,2)</f>
        <v>0</v>
      </c>
      <c r="R115" s="224"/>
      <c r="S115" s="224" t="s">
        <v>142</v>
      </c>
      <c r="T115" s="224" t="s">
        <v>143</v>
      </c>
      <c r="U115" s="224">
        <v>0</v>
      </c>
      <c r="V115" s="224">
        <f>ROUND(E115*U115,2)</f>
        <v>0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208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ht="22.5" outlineLevel="1" x14ac:dyDescent="0.2">
      <c r="A116" s="241">
        <v>54</v>
      </c>
      <c r="B116" s="242" t="s">
        <v>299</v>
      </c>
      <c r="C116" s="251" t="s">
        <v>300</v>
      </c>
      <c r="D116" s="243" t="s">
        <v>141</v>
      </c>
      <c r="E116" s="244">
        <v>2</v>
      </c>
      <c r="F116" s="245"/>
      <c r="G116" s="246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0.02</v>
      </c>
      <c r="O116" s="224">
        <f>ROUND(E116*N116,2)</f>
        <v>0.04</v>
      </c>
      <c r="P116" s="224">
        <v>0</v>
      </c>
      <c r="Q116" s="224">
        <f>ROUND(E116*P116,2)</f>
        <v>0</v>
      </c>
      <c r="R116" s="224"/>
      <c r="S116" s="224" t="s">
        <v>142</v>
      </c>
      <c r="T116" s="224" t="s">
        <v>143</v>
      </c>
      <c r="U116" s="224">
        <v>0</v>
      </c>
      <c r="V116" s="224">
        <f>ROUND(E116*U116,2)</f>
        <v>0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208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ht="22.5" outlineLevel="1" x14ac:dyDescent="0.2">
      <c r="A117" s="241">
        <v>55</v>
      </c>
      <c r="B117" s="242" t="s">
        <v>301</v>
      </c>
      <c r="C117" s="251" t="s">
        <v>302</v>
      </c>
      <c r="D117" s="243" t="s">
        <v>141</v>
      </c>
      <c r="E117" s="244">
        <v>1</v>
      </c>
      <c r="F117" s="245"/>
      <c r="G117" s="246">
        <f>ROUND(E117*F117,2)</f>
        <v>0</v>
      </c>
      <c r="H117" s="225"/>
      <c r="I117" s="224">
        <f>ROUND(E117*H117,2)</f>
        <v>0</v>
      </c>
      <c r="J117" s="225"/>
      <c r="K117" s="224">
        <f>ROUND(E117*J117,2)</f>
        <v>0</v>
      </c>
      <c r="L117" s="224">
        <v>15</v>
      </c>
      <c r="M117" s="224">
        <f>G117*(1+L117/100)</f>
        <v>0</v>
      </c>
      <c r="N117" s="224">
        <v>2.5000000000000001E-2</v>
      </c>
      <c r="O117" s="224">
        <f>ROUND(E117*N117,2)</f>
        <v>0.03</v>
      </c>
      <c r="P117" s="224">
        <v>0</v>
      </c>
      <c r="Q117" s="224">
        <f>ROUND(E117*P117,2)</f>
        <v>0</v>
      </c>
      <c r="R117" s="224"/>
      <c r="S117" s="224" t="s">
        <v>142</v>
      </c>
      <c r="T117" s="224" t="s">
        <v>143</v>
      </c>
      <c r="U117" s="224">
        <v>0</v>
      </c>
      <c r="V117" s="224">
        <f>ROUND(E117*U117,2)</f>
        <v>0</v>
      </c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208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ht="22.5" outlineLevel="1" x14ac:dyDescent="0.2">
      <c r="A118" s="241">
        <v>56</v>
      </c>
      <c r="B118" s="242" t="s">
        <v>303</v>
      </c>
      <c r="C118" s="251" t="s">
        <v>304</v>
      </c>
      <c r="D118" s="243" t="s">
        <v>141</v>
      </c>
      <c r="E118" s="244">
        <v>2</v>
      </c>
      <c r="F118" s="245"/>
      <c r="G118" s="246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1.6E-2</v>
      </c>
      <c r="O118" s="224">
        <f>ROUND(E118*N118,2)</f>
        <v>0.03</v>
      </c>
      <c r="P118" s="224">
        <v>0</v>
      </c>
      <c r="Q118" s="224">
        <f>ROUND(E118*P118,2)</f>
        <v>0</v>
      </c>
      <c r="R118" s="224"/>
      <c r="S118" s="224" t="s">
        <v>142</v>
      </c>
      <c r="T118" s="224" t="s">
        <v>143</v>
      </c>
      <c r="U118" s="224">
        <v>0</v>
      </c>
      <c r="V118" s="224">
        <f>ROUND(E118*U118,2)</f>
        <v>0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208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ht="22.5" outlineLevel="1" x14ac:dyDescent="0.2">
      <c r="A119" s="241">
        <v>57</v>
      </c>
      <c r="B119" s="242" t="s">
        <v>305</v>
      </c>
      <c r="C119" s="251" t="s">
        <v>306</v>
      </c>
      <c r="D119" s="243" t="s">
        <v>141</v>
      </c>
      <c r="E119" s="244">
        <v>1</v>
      </c>
      <c r="F119" s="245"/>
      <c r="G119" s="246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1.6E-2</v>
      </c>
      <c r="O119" s="224">
        <f>ROUND(E119*N119,2)</f>
        <v>0.02</v>
      </c>
      <c r="P119" s="224">
        <v>0</v>
      </c>
      <c r="Q119" s="224">
        <f>ROUND(E119*P119,2)</f>
        <v>0</v>
      </c>
      <c r="R119" s="224"/>
      <c r="S119" s="224" t="s">
        <v>142</v>
      </c>
      <c r="T119" s="224" t="s">
        <v>143</v>
      </c>
      <c r="U119" s="224">
        <v>0</v>
      </c>
      <c r="V119" s="224">
        <f>ROUND(E119*U119,2)</f>
        <v>0</v>
      </c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208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ht="22.5" outlineLevel="1" x14ac:dyDescent="0.2">
      <c r="A120" s="241">
        <v>58</v>
      </c>
      <c r="B120" s="242" t="s">
        <v>307</v>
      </c>
      <c r="C120" s="251" t="s">
        <v>308</v>
      </c>
      <c r="D120" s="243" t="s">
        <v>141</v>
      </c>
      <c r="E120" s="244">
        <v>2</v>
      </c>
      <c r="F120" s="245"/>
      <c r="G120" s="246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1.6E-2</v>
      </c>
      <c r="O120" s="224">
        <f>ROUND(E120*N120,2)</f>
        <v>0.03</v>
      </c>
      <c r="P120" s="224">
        <v>0</v>
      </c>
      <c r="Q120" s="224">
        <f>ROUND(E120*P120,2)</f>
        <v>0</v>
      </c>
      <c r="R120" s="224"/>
      <c r="S120" s="224" t="s">
        <v>142</v>
      </c>
      <c r="T120" s="224" t="s">
        <v>143</v>
      </c>
      <c r="U120" s="224">
        <v>0</v>
      </c>
      <c r="V120" s="224">
        <f>ROUND(E120*U120,2)</f>
        <v>0</v>
      </c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208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41">
        <v>59</v>
      </c>
      <c r="B121" s="242" t="s">
        <v>309</v>
      </c>
      <c r="C121" s="251" t="s">
        <v>310</v>
      </c>
      <c r="D121" s="243" t="s">
        <v>0</v>
      </c>
      <c r="E121" s="244">
        <v>1015.2570000000001</v>
      </c>
      <c r="F121" s="245"/>
      <c r="G121" s="246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0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142</v>
      </c>
      <c r="T121" s="224" t="s">
        <v>143</v>
      </c>
      <c r="U121" s="224">
        <v>0</v>
      </c>
      <c r="V121" s="224">
        <f>ROUND(E121*U121,2)</f>
        <v>0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148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x14ac:dyDescent="0.2">
      <c r="A122" s="229" t="s">
        <v>137</v>
      </c>
      <c r="B122" s="230" t="s">
        <v>94</v>
      </c>
      <c r="C122" s="250" t="s">
        <v>95</v>
      </c>
      <c r="D122" s="231"/>
      <c r="E122" s="232"/>
      <c r="F122" s="233"/>
      <c r="G122" s="234">
        <f>SUMIF(AG123:AG137,"&lt;&gt;NOR",G123:G137)</f>
        <v>0</v>
      </c>
      <c r="H122" s="228"/>
      <c r="I122" s="228">
        <f>SUM(I123:I137)</f>
        <v>0</v>
      </c>
      <c r="J122" s="228"/>
      <c r="K122" s="228">
        <f>SUM(K123:K137)</f>
        <v>0</v>
      </c>
      <c r="L122" s="228"/>
      <c r="M122" s="228">
        <f>SUM(M123:M137)</f>
        <v>0</v>
      </c>
      <c r="N122" s="228"/>
      <c r="O122" s="228">
        <f>SUM(O123:O137)</f>
        <v>0.1</v>
      </c>
      <c r="P122" s="228"/>
      <c r="Q122" s="228">
        <f>SUM(Q123:Q137)</f>
        <v>0</v>
      </c>
      <c r="R122" s="228"/>
      <c r="S122" s="228"/>
      <c r="T122" s="228"/>
      <c r="U122" s="228"/>
      <c r="V122" s="228">
        <f>SUM(V123:V137)</f>
        <v>4.25</v>
      </c>
      <c r="W122" s="228"/>
      <c r="AG122" t="s">
        <v>138</v>
      </c>
    </row>
    <row r="123" spans="1:60" outlineLevel="1" x14ac:dyDescent="0.2">
      <c r="A123" s="235">
        <v>60</v>
      </c>
      <c r="B123" s="236" t="s">
        <v>311</v>
      </c>
      <c r="C123" s="252" t="s">
        <v>312</v>
      </c>
      <c r="D123" s="237" t="s">
        <v>153</v>
      </c>
      <c r="E123" s="238">
        <v>3.7</v>
      </c>
      <c r="F123" s="239"/>
      <c r="G123" s="240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2.1000000000000001E-4</v>
      </c>
      <c r="O123" s="224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142</v>
      </c>
      <c r="T123" s="224" t="s">
        <v>143</v>
      </c>
      <c r="U123" s="224">
        <v>0.05</v>
      </c>
      <c r="V123" s="224">
        <f>ROUND(E123*U123,2)</f>
        <v>0.19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144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22"/>
      <c r="B124" s="223"/>
      <c r="C124" s="254" t="s">
        <v>313</v>
      </c>
      <c r="D124" s="226"/>
      <c r="E124" s="227">
        <v>3.7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155</v>
      </c>
      <c r="AH124" s="205">
        <v>5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35">
        <v>61</v>
      </c>
      <c r="B125" s="236" t="s">
        <v>314</v>
      </c>
      <c r="C125" s="252" t="s">
        <v>315</v>
      </c>
      <c r="D125" s="237" t="s">
        <v>153</v>
      </c>
      <c r="E125" s="238">
        <v>3.7</v>
      </c>
      <c r="F125" s="239"/>
      <c r="G125" s="240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5.8100000000000001E-3</v>
      </c>
      <c r="O125" s="224">
        <f>ROUND(E125*N125,2)</f>
        <v>0.02</v>
      </c>
      <c r="P125" s="224">
        <v>0</v>
      </c>
      <c r="Q125" s="224">
        <f>ROUND(E125*P125,2)</f>
        <v>0</v>
      </c>
      <c r="R125" s="224"/>
      <c r="S125" s="224" t="s">
        <v>142</v>
      </c>
      <c r="T125" s="224" t="s">
        <v>143</v>
      </c>
      <c r="U125" s="224">
        <v>1.04</v>
      </c>
      <c r="V125" s="224">
        <f>ROUND(E125*U125,2)</f>
        <v>3.85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148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54" t="s">
        <v>215</v>
      </c>
      <c r="D126" s="226"/>
      <c r="E126" s="227">
        <v>3.7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155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35">
        <v>62</v>
      </c>
      <c r="B127" s="236" t="s">
        <v>316</v>
      </c>
      <c r="C127" s="252" t="s">
        <v>317</v>
      </c>
      <c r="D127" s="237" t="s">
        <v>161</v>
      </c>
      <c r="E127" s="238">
        <v>1.4000000000000001</v>
      </c>
      <c r="F127" s="239"/>
      <c r="G127" s="240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1.4000000000000001E-4</v>
      </c>
      <c r="O127" s="224">
        <f>ROUND(E127*N127,2)</f>
        <v>0</v>
      </c>
      <c r="P127" s="224">
        <v>0</v>
      </c>
      <c r="Q127" s="224">
        <f>ROUND(E127*P127,2)</f>
        <v>0</v>
      </c>
      <c r="R127" s="224"/>
      <c r="S127" s="224" t="s">
        <v>142</v>
      </c>
      <c r="T127" s="224" t="s">
        <v>143</v>
      </c>
      <c r="U127" s="224">
        <v>0.15000000000000002</v>
      </c>
      <c r="V127" s="224">
        <f>ROUND(E127*U127,2)</f>
        <v>0.21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144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22"/>
      <c r="B128" s="223"/>
      <c r="C128" s="254" t="s">
        <v>318</v>
      </c>
      <c r="D128" s="226"/>
      <c r="E128" s="227">
        <v>1.4000000000000001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155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35">
        <v>63</v>
      </c>
      <c r="B129" s="236" t="s">
        <v>319</v>
      </c>
      <c r="C129" s="252" t="s">
        <v>320</v>
      </c>
      <c r="D129" s="237" t="s">
        <v>161</v>
      </c>
      <c r="E129" s="238">
        <v>29.384</v>
      </c>
      <c r="F129" s="239"/>
      <c r="G129" s="240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0</v>
      </c>
      <c r="O129" s="224">
        <f>ROUND(E129*N129,2)</f>
        <v>0</v>
      </c>
      <c r="P129" s="224">
        <v>0</v>
      </c>
      <c r="Q129" s="224">
        <f>ROUND(E129*P129,2)</f>
        <v>0</v>
      </c>
      <c r="R129" s="224"/>
      <c r="S129" s="224" t="s">
        <v>142</v>
      </c>
      <c r="T129" s="224" t="s">
        <v>143</v>
      </c>
      <c r="U129" s="224">
        <v>0</v>
      </c>
      <c r="V129" s="224">
        <f>ROUND(E129*U129,2)</f>
        <v>0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148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22"/>
      <c r="B130" s="223"/>
      <c r="C130" s="254" t="s">
        <v>321</v>
      </c>
      <c r="D130" s="226"/>
      <c r="E130" s="227">
        <v>17.510000000000002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155</v>
      </c>
      <c r="AH130" s="205">
        <v>0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22"/>
      <c r="B131" s="223"/>
      <c r="C131" s="254" t="s">
        <v>322</v>
      </c>
      <c r="D131" s="226"/>
      <c r="E131" s="227">
        <v>11.280000000000001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155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/>
      <c r="B132" s="223"/>
      <c r="C132" s="254" t="s">
        <v>323</v>
      </c>
      <c r="D132" s="226"/>
      <c r="E132" s="227">
        <v>0.60000000000000009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155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35">
        <v>64</v>
      </c>
      <c r="B133" s="236" t="s">
        <v>324</v>
      </c>
      <c r="C133" s="252" t="s">
        <v>325</v>
      </c>
      <c r="D133" s="237" t="s">
        <v>153</v>
      </c>
      <c r="E133" s="238">
        <v>3.7</v>
      </c>
      <c r="F133" s="239"/>
      <c r="G133" s="240">
        <f>ROUND(E133*F133,2)</f>
        <v>0</v>
      </c>
      <c r="H133" s="225"/>
      <c r="I133" s="224">
        <f>ROUND(E133*H133,2)</f>
        <v>0</v>
      </c>
      <c r="J133" s="225"/>
      <c r="K133" s="224">
        <f>ROUND(E133*J133,2)</f>
        <v>0</v>
      </c>
      <c r="L133" s="224">
        <v>15</v>
      </c>
      <c r="M133" s="224">
        <f>G133*(1+L133/100)</f>
        <v>0</v>
      </c>
      <c r="N133" s="224">
        <v>0</v>
      </c>
      <c r="O133" s="224">
        <f>ROUND(E133*N133,2)</f>
        <v>0</v>
      </c>
      <c r="P133" s="224">
        <v>0</v>
      </c>
      <c r="Q133" s="224">
        <f>ROUND(E133*P133,2)</f>
        <v>0</v>
      </c>
      <c r="R133" s="224"/>
      <c r="S133" s="224" t="s">
        <v>142</v>
      </c>
      <c r="T133" s="224" t="s">
        <v>143</v>
      </c>
      <c r="U133" s="224">
        <v>0</v>
      </c>
      <c r="V133" s="224">
        <f>ROUND(E133*U133,2)</f>
        <v>0</v>
      </c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148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22"/>
      <c r="B134" s="223"/>
      <c r="C134" s="254" t="s">
        <v>313</v>
      </c>
      <c r="D134" s="226"/>
      <c r="E134" s="227">
        <v>3.7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155</v>
      </c>
      <c r="AH134" s="205">
        <v>5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ht="22.5" outlineLevel="1" x14ac:dyDescent="0.2">
      <c r="A135" s="235">
        <v>65</v>
      </c>
      <c r="B135" s="236" t="s">
        <v>326</v>
      </c>
      <c r="C135" s="252" t="s">
        <v>327</v>
      </c>
      <c r="D135" s="237" t="s">
        <v>153</v>
      </c>
      <c r="E135" s="238">
        <v>4.1440000000000001</v>
      </c>
      <c r="F135" s="239"/>
      <c r="G135" s="240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1.9200000000000002E-2</v>
      </c>
      <c r="O135" s="224">
        <f>ROUND(E135*N135,2)</f>
        <v>0.08</v>
      </c>
      <c r="P135" s="224">
        <v>0</v>
      </c>
      <c r="Q135" s="224">
        <f>ROUND(E135*P135,2)</f>
        <v>0</v>
      </c>
      <c r="R135" s="224"/>
      <c r="S135" s="224" t="s">
        <v>142</v>
      </c>
      <c r="T135" s="224" t="s">
        <v>143</v>
      </c>
      <c r="U135" s="224">
        <v>0</v>
      </c>
      <c r="V135" s="224">
        <f>ROUND(E135*U135,2)</f>
        <v>0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292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54" t="s">
        <v>328</v>
      </c>
      <c r="D136" s="226"/>
      <c r="E136" s="227">
        <v>4.1400000000000006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155</v>
      </c>
      <c r="AH136" s="205">
        <v>5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41">
        <v>66</v>
      </c>
      <c r="B137" s="242" t="s">
        <v>329</v>
      </c>
      <c r="C137" s="251" t="s">
        <v>330</v>
      </c>
      <c r="D137" s="243" t="s">
        <v>0</v>
      </c>
      <c r="E137" s="244">
        <v>55.569100000000006</v>
      </c>
      <c r="F137" s="245"/>
      <c r="G137" s="246">
        <f>ROUND(E137*F137,2)</f>
        <v>0</v>
      </c>
      <c r="H137" s="225"/>
      <c r="I137" s="224">
        <f>ROUND(E137*H137,2)</f>
        <v>0</v>
      </c>
      <c r="J137" s="225"/>
      <c r="K137" s="224">
        <f>ROUND(E137*J137,2)</f>
        <v>0</v>
      </c>
      <c r="L137" s="224">
        <v>15</v>
      </c>
      <c r="M137" s="224">
        <f>G137*(1+L137/100)</f>
        <v>0</v>
      </c>
      <c r="N137" s="224">
        <v>0</v>
      </c>
      <c r="O137" s="224">
        <f>ROUND(E137*N137,2)</f>
        <v>0</v>
      </c>
      <c r="P137" s="224">
        <v>0</v>
      </c>
      <c r="Q137" s="224">
        <f>ROUND(E137*P137,2)</f>
        <v>0</v>
      </c>
      <c r="R137" s="224"/>
      <c r="S137" s="224" t="s">
        <v>142</v>
      </c>
      <c r="T137" s="224" t="s">
        <v>143</v>
      </c>
      <c r="U137" s="224">
        <v>0</v>
      </c>
      <c r="V137" s="224">
        <f>ROUND(E137*U137,2)</f>
        <v>0</v>
      </c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148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x14ac:dyDescent="0.2">
      <c r="A138" s="229" t="s">
        <v>137</v>
      </c>
      <c r="B138" s="230" t="s">
        <v>96</v>
      </c>
      <c r="C138" s="250" t="s">
        <v>97</v>
      </c>
      <c r="D138" s="231"/>
      <c r="E138" s="232"/>
      <c r="F138" s="233"/>
      <c r="G138" s="234">
        <f>SUMIF(AG139:AG150,"&lt;&gt;NOR",G139:G150)</f>
        <v>0</v>
      </c>
      <c r="H138" s="228"/>
      <c r="I138" s="228">
        <f>SUM(I139:I150)</f>
        <v>0</v>
      </c>
      <c r="J138" s="228"/>
      <c r="K138" s="228">
        <f>SUM(K139:K150)</f>
        <v>0</v>
      </c>
      <c r="L138" s="228"/>
      <c r="M138" s="228">
        <f>SUM(M139:M150)</f>
        <v>0</v>
      </c>
      <c r="N138" s="228"/>
      <c r="O138" s="228">
        <f>SUM(O139:O150)</f>
        <v>0.02</v>
      </c>
      <c r="P138" s="228"/>
      <c r="Q138" s="228">
        <f>SUM(Q139:Q150)</f>
        <v>0</v>
      </c>
      <c r="R138" s="228"/>
      <c r="S138" s="228"/>
      <c r="T138" s="228"/>
      <c r="U138" s="228"/>
      <c r="V138" s="228">
        <f>SUM(V139:V150)</f>
        <v>17.270000000000003</v>
      </c>
      <c r="W138" s="228"/>
      <c r="AG138" t="s">
        <v>138</v>
      </c>
    </row>
    <row r="139" spans="1:60" outlineLevel="1" x14ac:dyDescent="0.2">
      <c r="A139" s="235">
        <v>67</v>
      </c>
      <c r="B139" s="236" t="s">
        <v>331</v>
      </c>
      <c r="C139" s="252" t="s">
        <v>332</v>
      </c>
      <c r="D139" s="237" t="s">
        <v>153</v>
      </c>
      <c r="E139" s="238">
        <v>36</v>
      </c>
      <c r="F139" s="239"/>
      <c r="G139" s="240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1.0000000000000001E-5</v>
      </c>
      <c r="O139" s="224">
        <f>ROUND(E139*N139,2)</f>
        <v>0</v>
      </c>
      <c r="P139" s="224">
        <v>0</v>
      </c>
      <c r="Q139" s="224">
        <f>ROUND(E139*P139,2)</f>
        <v>0</v>
      </c>
      <c r="R139" s="224"/>
      <c r="S139" s="224" t="s">
        <v>142</v>
      </c>
      <c r="T139" s="224" t="s">
        <v>143</v>
      </c>
      <c r="U139" s="224">
        <v>0.34</v>
      </c>
      <c r="V139" s="224">
        <f>ROUND(E139*U139,2)</f>
        <v>12.24</v>
      </c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144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54" t="s">
        <v>216</v>
      </c>
      <c r="D140" s="226"/>
      <c r="E140" s="227">
        <v>36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155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35">
        <v>68</v>
      </c>
      <c r="B141" s="236" t="s">
        <v>333</v>
      </c>
      <c r="C141" s="252" t="s">
        <v>334</v>
      </c>
      <c r="D141" s="237" t="s">
        <v>153</v>
      </c>
      <c r="E141" s="238">
        <v>36</v>
      </c>
      <c r="F141" s="239"/>
      <c r="G141" s="240">
        <f>ROUND(E141*F141,2)</f>
        <v>0</v>
      </c>
      <c r="H141" s="225"/>
      <c r="I141" s="224">
        <f>ROUND(E141*H141,2)</f>
        <v>0</v>
      </c>
      <c r="J141" s="225"/>
      <c r="K141" s="224">
        <f>ROUND(E141*J141,2)</f>
        <v>0</v>
      </c>
      <c r="L141" s="224">
        <v>15</v>
      </c>
      <c r="M141" s="224">
        <f>G141*(1+L141/100)</f>
        <v>0</v>
      </c>
      <c r="N141" s="224">
        <v>4.9000000000000009E-4</v>
      </c>
      <c r="O141" s="224">
        <f>ROUND(E141*N141,2)</f>
        <v>0.02</v>
      </c>
      <c r="P141" s="224">
        <v>0</v>
      </c>
      <c r="Q141" s="224">
        <f>ROUND(E141*P141,2)</f>
        <v>0</v>
      </c>
      <c r="R141" s="224"/>
      <c r="S141" s="224" t="s">
        <v>142</v>
      </c>
      <c r="T141" s="224" t="s">
        <v>143</v>
      </c>
      <c r="U141" s="224">
        <v>0.13</v>
      </c>
      <c r="V141" s="224">
        <f>ROUND(E141*U141,2)</f>
        <v>4.68</v>
      </c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144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22"/>
      <c r="B142" s="223"/>
      <c r="C142" s="254" t="s">
        <v>335</v>
      </c>
      <c r="D142" s="226"/>
      <c r="E142" s="227">
        <v>36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155</v>
      </c>
      <c r="AH142" s="205">
        <v>5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ht="22.5" outlineLevel="1" x14ac:dyDescent="0.2">
      <c r="A143" s="235">
        <v>69</v>
      </c>
      <c r="B143" s="236" t="s">
        <v>336</v>
      </c>
      <c r="C143" s="252" t="s">
        <v>337</v>
      </c>
      <c r="D143" s="237" t="s">
        <v>153</v>
      </c>
      <c r="E143" s="238">
        <v>36</v>
      </c>
      <c r="F143" s="239"/>
      <c r="G143" s="240">
        <f>ROUND(E143*F143,2)</f>
        <v>0</v>
      </c>
      <c r="H143" s="225"/>
      <c r="I143" s="224">
        <f>ROUND(E143*H143,2)</f>
        <v>0</v>
      </c>
      <c r="J143" s="225"/>
      <c r="K143" s="224">
        <f>ROUND(E143*J143,2)</f>
        <v>0</v>
      </c>
      <c r="L143" s="224">
        <v>15</v>
      </c>
      <c r="M143" s="224">
        <f>G143*(1+L143/100)</f>
        <v>0</v>
      </c>
      <c r="N143" s="224">
        <v>0</v>
      </c>
      <c r="O143" s="224">
        <f>ROUND(E143*N143,2)</f>
        <v>0</v>
      </c>
      <c r="P143" s="224">
        <v>0</v>
      </c>
      <c r="Q143" s="224">
        <f>ROUND(E143*P143,2)</f>
        <v>0</v>
      </c>
      <c r="R143" s="224"/>
      <c r="S143" s="224" t="s">
        <v>142</v>
      </c>
      <c r="T143" s="224" t="s">
        <v>143</v>
      </c>
      <c r="U143" s="224">
        <v>0</v>
      </c>
      <c r="V143" s="224">
        <f>ROUND(E143*U143,2)</f>
        <v>0</v>
      </c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148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54" t="s">
        <v>335</v>
      </c>
      <c r="D144" s="226"/>
      <c r="E144" s="227">
        <v>36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155</v>
      </c>
      <c r="AH144" s="205">
        <v>5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35">
        <v>70</v>
      </c>
      <c r="B145" s="236" t="s">
        <v>338</v>
      </c>
      <c r="C145" s="252" t="s">
        <v>339</v>
      </c>
      <c r="D145" s="237" t="s">
        <v>161</v>
      </c>
      <c r="E145" s="238">
        <v>2.3000000000000003</v>
      </c>
      <c r="F145" s="239"/>
      <c r="G145" s="240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15</v>
      </c>
      <c r="M145" s="224">
        <f>G145*(1+L145/100)</f>
        <v>0</v>
      </c>
      <c r="N145" s="224">
        <v>1.4000000000000001E-4</v>
      </c>
      <c r="O145" s="224">
        <f>ROUND(E145*N145,2)</f>
        <v>0</v>
      </c>
      <c r="P145" s="224">
        <v>0</v>
      </c>
      <c r="Q145" s="224">
        <f>ROUND(E145*P145,2)</f>
        <v>0</v>
      </c>
      <c r="R145" s="224"/>
      <c r="S145" s="224" t="s">
        <v>142</v>
      </c>
      <c r="T145" s="224" t="s">
        <v>143</v>
      </c>
      <c r="U145" s="224">
        <v>0.15200000000000002</v>
      </c>
      <c r="V145" s="224">
        <f>ROUND(E145*U145,2)</f>
        <v>0.35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144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22"/>
      <c r="B146" s="223"/>
      <c r="C146" s="254" t="s">
        <v>340</v>
      </c>
      <c r="D146" s="226"/>
      <c r="E146" s="227">
        <v>2.3000000000000003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155</v>
      </c>
      <c r="AH146" s="205">
        <v>0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35">
        <v>71</v>
      </c>
      <c r="B147" s="236" t="s">
        <v>341</v>
      </c>
      <c r="C147" s="252" t="s">
        <v>342</v>
      </c>
      <c r="D147" s="237" t="s">
        <v>161</v>
      </c>
      <c r="E147" s="238">
        <v>31.75</v>
      </c>
      <c r="F147" s="239"/>
      <c r="G147" s="240">
        <f>ROUND(E147*F147,2)</f>
        <v>0</v>
      </c>
      <c r="H147" s="225"/>
      <c r="I147" s="224">
        <f>ROUND(E147*H147,2)</f>
        <v>0</v>
      </c>
      <c r="J147" s="225"/>
      <c r="K147" s="224">
        <f>ROUND(E147*J147,2)</f>
        <v>0</v>
      </c>
      <c r="L147" s="224">
        <v>15</v>
      </c>
      <c r="M147" s="224">
        <f>G147*(1+L147/100)</f>
        <v>0</v>
      </c>
      <c r="N147" s="224">
        <v>0</v>
      </c>
      <c r="O147" s="224">
        <f>ROUND(E147*N147,2)</f>
        <v>0</v>
      </c>
      <c r="P147" s="224">
        <v>0</v>
      </c>
      <c r="Q147" s="224">
        <f>ROUND(E147*P147,2)</f>
        <v>0</v>
      </c>
      <c r="R147" s="224"/>
      <c r="S147" s="224" t="s">
        <v>142</v>
      </c>
      <c r="T147" s="224" t="s">
        <v>143</v>
      </c>
      <c r="U147" s="224">
        <v>0</v>
      </c>
      <c r="V147" s="224">
        <f>ROUND(E147*U147,2)</f>
        <v>0</v>
      </c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148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22"/>
      <c r="B148" s="223"/>
      <c r="C148" s="254" t="s">
        <v>343</v>
      </c>
      <c r="D148" s="226"/>
      <c r="E148" s="227">
        <v>15.74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155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54" t="s">
        <v>344</v>
      </c>
      <c r="D149" s="226"/>
      <c r="E149" s="227">
        <v>16.010000000000002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155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41">
        <v>72</v>
      </c>
      <c r="B150" s="242" t="s">
        <v>345</v>
      </c>
      <c r="C150" s="251" t="s">
        <v>346</v>
      </c>
      <c r="D150" s="243" t="s">
        <v>0</v>
      </c>
      <c r="E150" s="244">
        <v>473.02180000000004</v>
      </c>
      <c r="F150" s="245"/>
      <c r="G150" s="246">
        <f>ROUND(E150*F150,2)</f>
        <v>0</v>
      </c>
      <c r="H150" s="225"/>
      <c r="I150" s="224">
        <f>ROUND(E150*H150,2)</f>
        <v>0</v>
      </c>
      <c r="J150" s="225"/>
      <c r="K150" s="224">
        <f>ROUND(E150*J150,2)</f>
        <v>0</v>
      </c>
      <c r="L150" s="224">
        <v>15</v>
      </c>
      <c r="M150" s="224">
        <f>G150*(1+L150/100)</f>
        <v>0</v>
      </c>
      <c r="N150" s="224">
        <v>0</v>
      </c>
      <c r="O150" s="224">
        <f>ROUND(E150*N150,2)</f>
        <v>0</v>
      </c>
      <c r="P150" s="224">
        <v>0</v>
      </c>
      <c r="Q150" s="224">
        <f>ROUND(E150*P150,2)</f>
        <v>0</v>
      </c>
      <c r="R150" s="224"/>
      <c r="S150" s="224" t="s">
        <v>142</v>
      </c>
      <c r="T150" s="224" t="s">
        <v>143</v>
      </c>
      <c r="U150" s="224">
        <v>0</v>
      </c>
      <c r="V150" s="224">
        <f>ROUND(E150*U150,2)</f>
        <v>0</v>
      </c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148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x14ac:dyDescent="0.2">
      <c r="A151" s="229" t="s">
        <v>137</v>
      </c>
      <c r="B151" s="230" t="s">
        <v>98</v>
      </c>
      <c r="C151" s="250" t="s">
        <v>99</v>
      </c>
      <c r="D151" s="231"/>
      <c r="E151" s="232"/>
      <c r="F151" s="233"/>
      <c r="G151" s="234">
        <f>SUMIF(AG152:AG161,"&lt;&gt;NOR",G152:G161)</f>
        <v>0</v>
      </c>
      <c r="H151" s="228"/>
      <c r="I151" s="228">
        <f>SUM(I152:I161)</f>
        <v>0</v>
      </c>
      <c r="J151" s="228"/>
      <c r="K151" s="228">
        <f>SUM(K152:K161)</f>
        <v>0</v>
      </c>
      <c r="L151" s="228"/>
      <c r="M151" s="228">
        <f>SUM(M152:M161)</f>
        <v>0</v>
      </c>
      <c r="N151" s="228"/>
      <c r="O151" s="228">
        <f>SUM(O152:O161)</f>
        <v>0</v>
      </c>
      <c r="P151" s="228"/>
      <c r="Q151" s="228">
        <f>SUM(Q152:Q161)</f>
        <v>0</v>
      </c>
      <c r="R151" s="228"/>
      <c r="S151" s="228"/>
      <c r="T151" s="228"/>
      <c r="U151" s="228"/>
      <c r="V151" s="228">
        <f>SUM(V152:V161)</f>
        <v>0.12</v>
      </c>
      <c r="W151" s="228"/>
      <c r="AG151" t="s">
        <v>138</v>
      </c>
    </row>
    <row r="152" spans="1:60" outlineLevel="1" x14ac:dyDescent="0.2">
      <c r="A152" s="235">
        <v>73</v>
      </c>
      <c r="B152" s="236" t="s">
        <v>347</v>
      </c>
      <c r="C152" s="252" t="s">
        <v>339</v>
      </c>
      <c r="D152" s="237" t="s">
        <v>161</v>
      </c>
      <c r="E152" s="238">
        <v>0.8</v>
      </c>
      <c r="F152" s="239"/>
      <c r="G152" s="240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1.7000000000000001E-4</v>
      </c>
      <c r="O152" s="224">
        <f>ROUND(E152*N152,2)</f>
        <v>0</v>
      </c>
      <c r="P152" s="224">
        <v>0</v>
      </c>
      <c r="Q152" s="224">
        <f>ROUND(E152*P152,2)</f>
        <v>0</v>
      </c>
      <c r="R152" s="224"/>
      <c r="S152" s="224" t="s">
        <v>142</v>
      </c>
      <c r="T152" s="224" t="s">
        <v>143</v>
      </c>
      <c r="U152" s="224">
        <v>0.15200000000000002</v>
      </c>
      <c r="V152" s="224">
        <f>ROUND(E152*U152,2)</f>
        <v>0.12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144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54" t="s">
        <v>348</v>
      </c>
      <c r="D153" s="226"/>
      <c r="E153" s="227">
        <v>0.8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155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35">
        <v>74</v>
      </c>
      <c r="B154" s="236" t="s">
        <v>341</v>
      </c>
      <c r="C154" s="252" t="s">
        <v>342</v>
      </c>
      <c r="D154" s="237" t="s">
        <v>161</v>
      </c>
      <c r="E154" s="238">
        <v>20.344000000000001</v>
      </c>
      <c r="F154" s="239"/>
      <c r="G154" s="240">
        <f>ROUND(E154*F154,2)</f>
        <v>0</v>
      </c>
      <c r="H154" s="225"/>
      <c r="I154" s="224">
        <f>ROUND(E154*H154,2)</f>
        <v>0</v>
      </c>
      <c r="J154" s="225"/>
      <c r="K154" s="224">
        <f>ROUND(E154*J154,2)</f>
        <v>0</v>
      </c>
      <c r="L154" s="224">
        <v>15</v>
      </c>
      <c r="M154" s="224">
        <f>G154*(1+L154/100)</f>
        <v>0</v>
      </c>
      <c r="N154" s="224">
        <v>0</v>
      </c>
      <c r="O154" s="224">
        <f>ROUND(E154*N154,2)</f>
        <v>0</v>
      </c>
      <c r="P154" s="224">
        <v>0</v>
      </c>
      <c r="Q154" s="224">
        <f>ROUND(E154*P154,2)</f>
        <v>0</v>
      </c>
      <c r="R154" s="224"/>
      <c r="S154" s="224" t="s">
        <v>142</v>
      </c>
      <c r="T154" s="224" t="s">
        <v>143</v>
      </c>
      <c r="U154" s="224">
        <v>0</v>
      </c>
      <c r="V154" s="224">
        <f>ROUND(E154*U154,2)</f>
        <v>0</v>
      </c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148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54" t="s">
        <v>349</v>
      </c>
      <c r="D155" s="226"/>
      <c r="E155" s="227">
        <v>6.5500000000000007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155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4" t="s">
        <v>350</v>
      </c>
      <c r="D156" s="226"/>
      <c r="E156" s="227">
        <v>13.8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155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ht="22.5" outlineLevel="1" x14ac:dyDescent="0.2">
      <c r="A157" s="235">
        <v>75</v>
      </c>
      <c r="B157" s="236" t="s">
        <v>351</v>
      </c>
      <c r="C157" s="252" t="s">
        <v>352</v>
      </c>
      <c r="D157" s="237" t="s">
        <v>153</v>
      </c>
      <c r="E157" s="238">
        <v>13.700000000000001</v>
      </c>
      <c r="F157" s="239"/>
      <c r="G157" s="240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0</v>
      </c>
      <c r="Q157" s="224">
        <f>ROUND(E157*P157,2)</f>
        <v>0</v>
      </c>
      <c r="R157" s="224"/>
      <c r="S157" s="224" t="s">
        <v>142</v>
      </c>
      <c r="T157" s="224" t="s">
        <v>143</v>
      </c>
      <c r="U157" s="224">
        <v>0</v>
      </c>
      <c r="V157" s="224">
        <f>ROUND(E157*U157,2)</f>
        <v>0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148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54" t="s">
        <v>353</v>
      </c>
      <c r="D158" s="226"/>
      <c r="E158" s="227">
        <v>13.700000000000001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155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ht="22.5" outlineLevel="1" x14ac:dyDescent="0.2">
      <c r="A159" s="235">
        <v>76</v>
      </c>
      <c r="B159" s="236" t="s">
        <v>354</v>
      </c>
      <c r="C159" s="252" t="s">
        <v>355</v>
      </c>
      <c r="D159" s="237" t="s">
        <v>153</v>
      </c>
      <c r="E159" s="238">
        <v>15.07</v>
      </c>
      <c r="F159" s="239"/>
      <c r="G159" s="240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0</v>
      </c>
      <c r="O159" s="224">
        <f>ROUND(E159*N159,2)</f>
        <v>0</v>
      </c>
      <c r="P159" s="224">
        <v>0</v>
      </c>
      <c r="Q159" s="224">
        <f>ROUND(E159*P159,2)</f>
        <v>0</v>
      </c>
      <c r="R159" s="224"/>
      <c r="S159" s="224" t="s">
        <v>142</v>
      </c>
      <c r="T159" s="224" t="s">
        <v>143</v>
      </c>
      <c r="U159" s="224">
        <v>0</v>
      </c>
      <c r="V159" s="224">
        <f>ROUND(E159*U159,2)</f>
        <v>0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292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54" t="s">
        <v>356</v>
      </c>
      <c r="D160" s="226"/>
      <c r="E160" s="227">
        <v>15.07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155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41">
        <v>77</v>
      </c>
      <c r="B161" s="242" t="s">
        <v>357</v>
      </c>
      <c r="C161" s="251" t="s">
        <v>358</v>
      </c>
      <c r="D161" s="243" t="s">
        <v>0</v>
      </c>
      <c r="E161" s="244">
        <v>127.98750000000001</v>
      </c>
      <c r="F161" s="245"/>
      <c r="G161" s="246">
        <f>ROUND(E161*F161,2)</f>
        <v>0</v>
      </c>
      <c r="H161" s="225"/>
      <c r="I161" s="224">
        <f>ROUND(E161*H161,2)</f>
        <v>0</v>
      </c>
      <c r="J161" s="225"/>
      <c r="K161" s="224">
        <f>ROUND(E161*J161,2)</f>
        <v>0</v>
      </c>
      <c r="L161" s="224">
        <v>15</v>
      </c>
      <c r="M161" s="224">
        <f>G161*(1+L161/100)</f>
        <v>0</v>
      </c>
      <c r="N161" s="224">
        <v>0</v>
      </c>
      <c r="O161" s="224">
        <f>ROUND(E161*N161,2)</f>
        <v>0</v>
      </c>
      <c r="P161" s="224">
        <v>0</v>
      </c>
      <c r="Q161" s="224">
        <f>ROUND(E161*P161,2)</f>
        <v>0</v>
      </c>
      <c r="R161" s="224"/>
      <c r="S161" s="224" t="s">
        <v>142</v>
      </c>
      <c r="T161" s="224" t="s">
        <v>143</v>
      </c>
      <c r="U161" s="224">
        <v>0</v>
      </c>
      <c r="V161" s="224">
        <f>ROUND(E161*U161,2)</f>
        <v>0</v>
      </c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148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x14ac:dyDescent="0.2">
      <c r="A162" s="229" t="s">
        <v>137</v>
      </c>
      <c r="B162" s="230" t="s">
        <v>100</v>
      </c>
      <c r="C162" s="250" t="s">
        <v>101</v>
      </c>
      <c r="D162" s="231"/>
      <c r="E162" s="232"/>
      <c r="F162" s="233"/>
      <c r="G162" s="234">
        <f>SUMIF(AG163:AG175,"&lt;&gt;NOR",G163:G175)</f>
        <v>0</v>
      </c>
      <c r="H162" s="228"/>
      <c r="I162" s="228">
        <f>SUM(I163:I175)</f>
        <v>0</v>
      </c>
      <c r="J162" s="228"/>
      <c r="K162" s="228">
        <f>SUM(K163:K175)</f>
        <v>0</v>
      </c>
      <c r="L162" s="228"/>
      <c r="M162" s="228">
        <f>SUM(M163:M175)</f>
        <v>0</v>
      </c>
      <c r="N162" s="228"/>
      <c r="O162" s="228">
        <f>SUM(O163:O175)</f>
        <v>0.36</v>
      </c>
      <c r="P162" s="228"/>
      <c r="Q162" s="228">
        <f>SUM(Q163:Q175)</f>
        <v>0</v>
      </c>
      <c r="R162" s="228"/>
      <c r="S162" s="228"/>
      <c r="T162" s="228"/>
      <c r="U162" s="228"/>
      <c r="V162" s="228">
        <f>SUM(V163:V175)</f>
        <v>20.619999999999997</v>
      </c>
      <c r="W162" s="228"/>
      <c r="AG162" t="s">
        <v>138</v>
      </c>
    </row>
    <row r="163" spans="1:60" outlineLevel="1" x14ac:dyDescent="0.2">
      <c r="A163" s="235">
        <v>78</v>
      </c>
      <c r="B163" s="236" t="s">
        <v>359</v>
      </c>
      <c r="C163" s="252" t="s">
        <v>360</v>
      </c>
      <c r="D163" s="237" t="s">
        <v>153</v>
      </c>
      <c r="E163" s="238">
        <v>19.8352</v>
      </c>
      <c r="F163" s="239"/>
      <c r="G163" s="240">
        <f>ROUND(E163*F163,2)</f>
        <v>0</v>
      </c>
      <c r="H163" s="225"/>
      <c r="I163" s="224">
        <f>ROUND(E163*H163,2)</f>
        <v>0</v>
      </c>
      <c r="J163" s="225"/>
      <c r="K163" s="224">
        <f>ROUND(E163*J163,2)</f>
        <v>0</v>
      </c>
      <c r="L163" s="224">
        <v>15</v>
      </c>
      <c r="M163" s="224">
        <f>G163*(1+L163/100)</f>
        <v>0</v>
      </c>
      <c r="N163" s="224">
        <v>2.1000000000000001E-4</v>
      </c>
      <c r="O163" s="224">
        <f>ROUND(E163*N163,2)</f>
        <v>0</v>
      </c>
      <c r="P163" s="224">
        <v>0</v>
      </c>
      <c r="Q163" s="224">
        <f>ROUND(E163*P163,2)</f>
        <v>0</v>
      </c>
      <c r="R163" s="224"/>
      <c r="S163" s="224" t="s">
        <v>142</v>
      </c>
      <c r="T163" s="224" t="s">
        <v>143</v>
      </c>
      <c r="U163" s="224">
        <v>0.05</v>
      </c>
      <c r="V163" s="224">
        <f>ROUND(E163*U163,2)</f>
        <v>0.99</v>
      </c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144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22"/>
      <c r="B164" s="223"/>
      <c r="C164" s="254" t="s">
        <v>361</v>
      </c>
      <c r="D164" s="226"/>
      <c r="E164" s="227">
        <v>19.840000000000003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155</v>
      </c>
      <c r="AH164" s="205">
        <v>5</v>
      </c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35">
        <v>79</v>
      </c>
      <c r="B165" s="236" t="s">
        <v>362</v>
      </c>
      <c r="C165" s="252" t="s">
        <v>363</v>
      </c>
      <c r="D165" s="237" t="s">
        <v>153</v>
      </c>
      <c r="E165" s="238">
        <v>19.8352</v>
      </c>
      <c r="F165" s="239"/>
      <c r="G165" s="240">
        <f>ROUND(E165*F165,2)</f>
        <v>0</v>
      </c>
      <c r="H165" s="225"/>
      <c r="I165" s="224">
        <f>ROUND(E165*H165,2)</f>
        <v>0</v>
      </c>
      <c r="J165" s="225"/>
      <c r="K165" s="224">
        <f>ROUND(E165*J165,2)</f>
        <v>0</v>
      </c>
      <c r="L165" s="224">
        <v>15</v>
      </c>
      <c r="M165" s="224">
        <f>G165*(1+L165/100)</f>
        <v>0</v>
      </c>
      <c r="N165" s="224">
        <v>3.2500000000000003E-3</v>
      </c>
      <c r="O165" s="224">
        <f>ROUND(E165*N165,2)</f>
        <v>0.06</v>
      </c>
      <c r="P165" s="224">
        <v>0</v>
      </c>
      <c r="Q165" s="224">
        <f>ROUND(E165*P165,2)</f>
        <v>0</v>
      </c>
      <c r="R165" s="224"/>
      <c r="S165" s="224" t="s">
        <v>142</v>
      </c>
      <c r="T165" s="224" t="s">
        <v>143</v>
      </c>
      <c r="U165" s="224">
        <v>0.9840000000000001</v>
      </c>
      <c r="V165" s="224">
        <f>ROUND(E165*U165,2)</f>
        <v>19.52</v>
      </c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148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2"/>
      <c r="B166" s="223"/>
      <c r="C166" s="254" t="s">
        <v>364</v>
      </c>
      <c r="D166" s="226"/>
      <c r="E166" s="227">
        <v>12.670000000000002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155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4" t="s">
        <v>365</v>
      </c>
      <c r="D167" s="226"/>
      <c r="E167" s="227">
        <v>5.24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155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/>
      <c r="B168" s="223"/>
      <c r="C168" s="254" t="s">
        <v>366</v>
      </c>
      <c r="D168" s="226"/>
      <c r="E168" s="227">
        <v>1.9200000000000002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155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35">
        <v>80</v>
      </c>
      <c r="B169" s="236" t="s">
        <v>367</v>
      </c>
      <c r="C169" s="252" t="s">
        <v>368</v>
      </c>
      <c r="D169" s="237" t="s">
        <v>153</v>
      </c>
      <c r="E169" s="238">
        <v>19.8352</v>
      </c>
      <c r="F169" s="239"/>
      <c r="G169" s="240">
        <f>ROUND(E169*F169,2)</f>
        <v>0</v>
      </c>
      <c r="H169" s="225"/>
      <c r="I169" s="224">
        <f>ROUND(E169*H169,2)</f>
        <v>0</v>
      </c>
      <c r="J169" s="225"/>
      <c r="K169" s="224">
        <f>ROUND(E169*J169,2)</f>
        <v>0</v>
      </c>
      <c r="L169" s="224">
        <v>15</v>
      </c>
      <c r="M169" s="224">
        <f>G169*(1+L169/100)</f>
        <v>0</v>
      </c>
      <c r="N169" s="224">
        <v>0</v>
      </c>
      <c r="O169" s="224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142</v>
      </c>
      <c r="T169" s="224" t="s">
        <v>143</v>
      </c>
      <c r="U169" s="224">
        <v>0</v>
      </c>
      <c r="V169" s="224">
        <f>ROUND(E169*U169,2)</f>
        <v>0</v>
      </c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148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22"/>
      <c r="B170" s="223"/>
      <c r="C170" s="254" t="s">
        <v>361</v>
      </c>
      <c r="D170" s="226"/>
      <c r="E170" s="227">
        <v>19.840000000000003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155</v>
      </c>
      <c r="AH170" s="205">
        <v>5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35">
        <v>81</v>
      </c>
      <c r="B171" s="236" t="s">
        <v>369</v>
      </c>
      <c r="C171" s="252" t="s">
        <v>370</v>
      </c>
      <c r="D171" s="237" t="s">
        <v>161</v>
      </c>
      <c r="E171" s="238">
        <v>0.9</v>
      </c>
      <c r="F171" s="239"/>
      <c r="G171" s="240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1E-4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142</v>
      </c>
      <c r="T171" s="224" t="s">
        <v>143</v>
      </c>
      <c r="U171" s="224">
        <v>0.12000000000000001</v>
      </c>
      <c r="V171" s="224">
        <f>ROUND(E171*U171,2)</f>
        <v>0.11</v>
      </c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144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54" t="s">
        <v>371</v>
      </c>
      <c r="D172" s="226"/>
      <c r="E172" s="227">
        <v>0.9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155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35">
        <v>82</v>
      </c>
      <c r="B173" s="236" t="s">
        <v>372</v>
      </c>
      <c r="C173" s="252" t="s">
        <v>373</v>
      </c>
      <c r="D173" s="237" t="s">
        <v>153</v>
      </c>
      <c r="E173" s="238">
        <v>22.215420000000002</v>
      </c>
      <c r="F173" s="239"/>
      <c r="G173" s="240">
        <f>ROUND(E173*F173,2)</f>
        <v>0</v>
      </c>
      <c r="H173" s="225"/>
      <c r="I173" s="224">
        <f>ROUND(E173*H173,2)</f>
        <v>0</v>
      </c>
      <c r="J173" s="225"/>
      <c r="K173" s="224">
        <f>ROUND(E173*J173,2)</f>
        <v>0</v>
      </c>
      <c r="L173" s="224">
        <v>15</v>
      </c>
      <c r="M173" s="224">
        <f>G173*(1+L173/100)</f>
        <v>0</v>
      </c>
      <c r="N173" s="224">
        <v>1.3600000000000001E-2</v>
      </c>
      <c r="O173" s="224">
        <f>ROUND(E173*N173,2)</f>
        <v>0.3</v>
      </c>
      <c r="P173" s="224">
        <v>0</v>
      </c>
      <c r="Q173" s="224">
        <f>ROUND(E173*P173,2)</f>
        <v>0</v>
      </c>
      <c r="R173" s="224"/>
      <c r="S173" s="224" t="s">
        <v>142</v>
      </c>
      <c r="T173" s="224" t="s">
        <v>143</v>
      </c>
      <c r="U173" s="224">
        <v>0</v>
      </c>
      <c r="V173" s="224">
        <f>ROUND(E173*U173,2)</f>
        <v>0</v>
      </c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208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54" t="s">
        <v>374</v>
      </c>
      <c r="D174" s="226"/>
      <c r="E174" s="227">
        <v>22.220000000000002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155</v>
      </c>
      <c r="AH174" s="205">
        <v>5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41">
        <v>83</v>
      </c>
      <c r="B175" s="242" t="s">
        <v>375</v>
      </c>
      <c r="C175" s="251" t="s">
        <v>376</v>
      </c>
      <c r="D175" s="243" t="s">
        <v>0</v>
      </c>
      <c r="E175" s="244">
        <v>197.17030000000003</v>
      </c>
      <c r="F175" s="245"/>
      <c r="G175" s="246">
        <f>ROUND(E175*F175,2)</f>
        <v>0</v>
      </c>
      <c r="H175" s="225"/>
      <c r="I175" s="224">
        <f>ROUND(E175*H175,2)</f>
        <v>0</v>
      </c>
      <c r="J175" s="225"/>
      <c r="K175" s="224">
        <f>ROUND(E175*J175,2)</f>
        <v>0</v>
      </c>
      <c r="L175" s="224">
        <v>15</v>
      </c>
      <c r="M175" s="224">
        <f>G175*(1+L175/100)</f>
        <v>0</v>
      </c>
      <c r="N175" s="224">
        <v>0</v>
      </c>
      <c r="O175" s="224">
        <f>ROUND(E175*N175,2)</f>
        <v>0</v>
      </c>
      <c r="P175" s="224">
        <v>0</v>
      </c>
      <c r="Q175" s="224">
        <f>ROUND(E175*P175,2)</f>
        <v>0</v>
      </c>
      <c r="R175" s="224"/>
      <c r="S175" s="224" t="s">
        <v>142</v>
      </c>
      <c r="T175" s="224" t="s">
        <v>143</v>
      </c>
      <c r="U175" s="224">
        <v>0</v>
      </c>
      <c r="V175" s="224">
        <f>ROUND(E175*U175,2)</f>
        <v>0</v>
      </c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148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x14ac:dyDescent="0.2">
      <c r="A176" s="229" t="s">
        <v>137</v>
      </c>
      <c r="B176" s="230" t="s">
        <v>102</v>
      </c>
      <c r="C176" s="250" t="s">
        <v>103</v>
      </c>
      <c r="D176" s="231"/>
      <c r="E176" s="232"/>
      <c r="F176" s="233"/>
      <c r="G176" s="234">
        <f>SUMIF(AG177:AG177,"&lt;&gt;NOR",G177:G177)</f>
        <v>0</v>
      </c>
      <c r="H176" s="228"/>
      <c r="I176" s="228">
        <f>SUM(I177:I177)</f>
        <v>0</v>
      </c>
      <c r="J176" s="228"/>
      <c r="K176" s="228">
        <f>SUM(K177:K177)</f>
        <v>0</v>
      </c>
      <c r="L176" s="228"/>
      <c r="M176" s="228">
        <f>SUM(M177:M177)</f>
        <v>0</v>
      </c>
      <c r="N176" s="228"/>
      <c r="O176" s="228">
        <f>SUM(O177:O177)</f>
        <v>0</v>
      </c>
      <c r="P176" s="228"/>
      <c r="Q176" s="228">
        <f>SUM(Q177:Q177)</f>
        <v>0</v>
      </c>
      <c r="R176" s="228"/>
      <c r="S176" s="228"/>
      <c r="T176" s="228"/>
      <c r="U176" s="228"/>
      <c r="V176" s="228">
        <f>SUM(V177:V177)</f>
        <v>0</v>
      </c>
      <c r="W176" s="228"/>
      <c r="AG176" t="s">
        <v>138</v>
      </c>
    </row>
    <row r="177" spans="1:60" outlineLevel="1" x14ac:dyDescent="0.2">
      <c r="A177" s="241">
        <v>84</v>
      </c>
      <c r="B177" s="242" t="s">
        <v>377</v>
      </c>
      <c r="C177" s="251" t="s">
        <v>378</v>
      </c>
      <c r="D177" s="243" t="s">
        <v>141</v>
      </c>
      <c r="E177" s="244">
        <v>1</v>
      </c>
      <c r="F177" s="245"/>
      <c r="G177" s="246">
        <f>ROUND(E177*F177,2)</f>
        <v>0</v>
      </c>
      <c r="H177" s="225"/>
      <c r="I177" s="224">
        <f>ROUND(E177*H177,2)</f>
        <v>0</v>
      </c>
      <c r="J177" s="225"/>
      <c r="K177" s="224">
        <f>ROUND(E177*J177,2)</f>
        <v>0</v>
      </c>
      <c r="L177" s="224">
        <v>15</v>
      </c>
      <c r="M177" s="224">
        <f>G177*(1+L177/100)</f>
        <v>0</v>
      </c>
      <c r="N177" s="224">
        <v>0</v>
      </c>
      <c r="O177" s="224">
        <f>ROUND(E177*N177,2)</f>
        <v>0</v>
      </c>
      <c r="P177" s="224">
        <v>0</v>
      </c>
      <c r="Q177" s="224">
        <f>ROUND(E177*P177,2)</f>
        <v>0</v>
      </c>
      <c r="R177" s="224"/>
      <c r="S177" s="224" t="s">
        <v>142</v>
      </c>
      <c r="T177" s="224" t="s">
        <v>143</v>
      </c>
      <c r="U177" s="224">
        <v>0</v>
      </c>
      <c r="V177" s="224">
        <f>ROUND(E177*U177,2)</f>
        <v>0</v>
      </c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148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x14ac:dyDescent="0.2">
      <c r="A178" s="229" t="s">
        <v>137</v>
      </c>
      <c r="B178" s="230" t="s">
        <v>104</v>
      </c>
      <c r="C178" s="250" t="s">
        <v>105</v>
      </c>
      <c r="D178" s="231"/>
      <c r="E178" s="232"/>
      <c r="F178" s="233"/>
      <c r="G178" s="234">
        <f>SUMIF(AG179:AG187,"&lt;&gt;NOR",G179:G187)</f>
        <v>0</v>
      </c>
      <c r="H178" s="228"/>
      <c r="I178" s="228">
        <f>SUM(I179:I187)</f>
        <v>0</v>
      </c>
      <c r="J178" s="228"/>
      <c r="K178" s="228">
        <f>SUM(K179:K187)</f>
        <v>0</v>
      </c>
      <c r="L178" s="228"/>
      <c r="M178" s="228">
        <f>SUM(M179:M187)</f>
        <v>0</v>
      </c>
      <c r="N178" s="228"/>
      <c r="O178" s="228">
        <f>SUM(O179:O187)</f>
        <v>0.09</v>
      </c>
      <c r="P178" s="228"/>
      <c r="Q178" s="228">
        <f>SUM(Q179:Q187)</f>
        <v>0</v>
      </c>
      <c r="R178" s="228"/>
      <c r="S178" s="228"/>
      <c r="T178" s="228"/>
      <c r="U178" s="228"/>
      <c r="V178" s="228">
        <f>SUM(V179:V187)</f>
        <v>13.64</v>
      </c>
      <c r="W178" s="228"/>
      <c r="AG178" t="s">
        <v>138</v>
      </c>
    </row>
    <row r="179" spans="1:60" outlineLevel="1" x14ac:dyDescent="0.2">
      <c r="A179" s="235">
        <v>85</v>
      </c>
      <c r="B179" s="236" t="s">
        <v>379</v>
      </c>
      <c r="C179" s="252" t="s">
        <v>380</v>
      </c>
      <c r="D179" s="237" t="s">
        <v>153</v>
      </c>
      <c r="E179" s="238">
        <v>195.64741000000001</v>
      </c>
      <c r="F179" s="239"/>
      <c r="G179" s="240">
        <f>ROUND(E179*F179,2)</f>
        <v>0</v>
      </c>
      <c r="H179" s="225"/>
      <c r="I179" s="224">
        <f>ROUND(E179*H179,2)</f>
        <v>0</v>
      </c>
      <c r="J179" s="225"/>
      <c r="K179" s="224">
        <f>ROUND(E179*J179,2)</f>
        <v>0</v>
      </c>
      <c r="L179" s="224">
        <v>15</v>
      </c>
      <c r="M179" s="224">
        <f>G179*(1+L179/100)</f>
        <v>0</v>
      </c>
      <c r="N179" s="224">
        <v>0</v>
      </c>
      <c r="O179" s="224">
        <f>ROUND(E179*N179,2)</f>
        <v>0</v>
      </c>
      <c r="P179" s="224">
        <v>0</v>
      </c>
      <c r="Q179" s="224">
        <f>ROUND(E179*P179,2)</f>
        <v>0</v>
      </c>
      <c r="R179" s="224"/>
      <c r="S179" s="224" t="s">
        <v>142</v>
      </c>
      <c r="T179" s="224" t="s">
        <v>143</v>
      </c>
      <c r="U179" s="224">
        <v>6.9710000000000008E-2</v>
      </c>
      <c r="V179" s="224">
        <f>ROUND(E179*U179,2)</f>
        <v>13.64</v>
      </c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144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22"/>
      <c r="B180" s="223"/>
      <c r="C180" s="254" t="s">
        <v>235</v>
      </c>
      <c r="D180" s="226"/>
      <c r="E180" s="227">
        <v>53.400000000000006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155</v>
      </c>
      <c r="AH180" s="205">
        <v>5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2"/>
      <c r="B181" s="223"/>
      <c r="C181" s="254" t="s">
        <v>238</v>
      </c>
      <c r="D181" s="226"/>
      <c r="E181" s="227">
        <v>133.34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155</v>
      </c>
      <c r="AH181" s="205">
        <v>5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54" t="s">
        <v>381</v>
      </c>
      <c r="D182" s="226"/>
      <c r="E182" s="227">
        <v>8.9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155</v>
      </c>
      <c r="AH182" s="205">
        <v>5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35">
        <v>86</v>
      </c>
      <c r="B183" s="236" t="s">
        <v>382</v>
      </c>
      <c r="C183" s="252" t="s">
        <v>383</v>
      </c>
      <c r="D183" s="237" t="s">
        <v>153</v>
      </c>
      <c r="E183" s="238">
        <v>212.54799000000003</v>
      </c>
      <c r="F183" s="239"/>
      <c r="G183" s="240">
        <f>ROUND(E183*F183,2)</f>
        <v>0</v>
      </c>
      <c r="H183" s="225"/>
      <c r="I183" s="224">
        <f>ROUND(E183*H183,2)</f>
        <v>0</v>
      </c>
      <c r="J183" s="225"/>
      <c r="K183" s="224">
        <f>ROUND(E183*J183,2)</f>
        <v>0</v>
      </c>
      <c r="L183" s="224">
        <v>15</v>
      </c>
      <c r="M183" s="224">
        <f>G183*(1+L183/100)</f>
        <v>0</v>
      </c>
      <c r="N183" s="224">
        <v>4.2000000000000002E-4</v>
      </c>
      <c r="O183" s="224">
        <f>ROUND(E183*N183,2)</f>
        <v>0.09</v>
      </c>
      <c r="P183" s="224">
        <v>0</v>
      </c>
      <c r="Q183" s="224">
        <f>ROUND(E183*P183,2)</f>
        <v>0</v>
      </c>
      <c r="R183" s="224"/>
      <c r="S183" s="224" t="s">
        <v>142</v>
      </c>
      <c r="T183" s="224" t="s">
        <v>143</v>
      </c>
      <c r="U183" s="224">
        <v>0</v>
      </c>
      <c r="V183" s="224">
        <f>ROUND(E183*U183,2)</f>
        <v>0</v>
      </c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384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54" t="s">
        <v>235</v>
      </c>
      <c r="D184" s="226"/>
      <c r="E184" s="227">
        <v>53.400000000000006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155</v>
      </c>
      <c r="AH184" s="205">
        <v>5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22"/>
      <c r="B185" s="223"/>
      <c r="C185" s="254" t="s">
        <v>238</v>
      </c>
      <c r="D185" s="226"/>
      <c r="E185" s="227">
        <v>133.34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155</v>
      </c>
      <c r="AH185" s="205">
        <v>5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54" t="s">
        <v>381</v>
      </c>
      <c r="D186" s="226"/>
      <c r="E186" s="227">
        <v>8.9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155</v>
      </c>
      <c r="AH186" s="205">
        <v>5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22"/>
      <c r="B187" s="223"/>
      <c r="C187" s="254" t="s">
        <v>385</v>
      </c>
      <c r="D187" s="226"/>
      <c r="E187" s="227">
        <v>16.900000000000002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155</v>
      </c>
      <c r="AH187" s="205">
        <v>5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x14ac:dyDescent="0.2">
      <c r="A188" s="229" t="s">
        <v>137</v>
      </c>
      <c r="B188" s="230" t="s">
        <v>108</v>
      </c>
      <c r="C188" s="250" t="s">
        <v>109</v>
      </c>
      <c r="D188" s="231"/>
      <c r="E188" s="232"/>
      <c r="F188" s="233"/>
      <c r="G188" s="234">
        <f>SUMIF(AG189:AG195,"&lt;&gt;NOR",G189:G195)</f>
        <v>0</v>
      </c>
      <c r="H188" s="228"/>
      <c r="I188" s="228">
        <f>SUM(I189:I195)</f>
        <v>0</v>
      </c>
      <c r="J188" s="228"/>
      <c r="K188" s="228">
        <f>SUM(K189:K195)</f>
        <v>0</v>
      </c>
      <c r="L188" s="228"/>
      <c r="M188" s="228">
        <f>SUM(M189:M195)</f>
        <v>0</v>
      </c>
      <c r="N188" s="228"/>
      <c r="O188" s="228">
        <f>SUM(O189:O195)</f>
        <v>0</v>
      </c>
      <c r="P188" s="228"/>
      <c r="Q188" s="228">
        <f>SUM(Q189:Q195)</f>
        <v>0</v>
      </c>
      <c r="R188" s="228"/>
      <c r="S188" s="228"/>
      <c r="T188" s="228"/>
      <c r="U188" s="228"/>
      <c r="V188" s="228">
        <f>SUM(V189:V195)</f>
        <v>1208.05</v>
      </c>
      <c r="W188" s="228"/>
      <c r="AG188" t="s">
        <v>138</v>
      </c>
    </row>
    <row r="189" spans="1:60" outlineLevel="1" x14ac:dyDescent="0.2">
      <c r="A189" s="241">
        <v>87</v>
      </c>
      <c r="B189" s="242" t="s">
        <v>386</v>
      </c>
      <c r="C189" s="251" t="s">
        <v>387</v>
      </c>
      <c r="D189" s="243" t="s">
        <v>275</v>
      </c>
      <c r="E189" s="244">
        <v>4.4931500000000009</v>
      </c>
      <c r="F189" s="245"/>
      <c r="G189" s="246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15</v>
      </c>
      <c r="M189" s="224">
        <f>G189*(1+L189/100)</f>
        <v>0</v>
      </c>
      <c r="N189" s="224">
        <v>0</v>
      </c>
      <c r="O189" s="224">
        <f>ROUND(E189*N189,2)</f>
        <v>0</v>
      </c>
      <c r="P189" s="224">
        <v>0</v>
      </c>
      <c r="Q189" s="224">
        <f>ROUND(E189*P189,2)</f>
        <v>0</v>
      </c>
      <c r="R189" s="224"/>
      <c r="S189" s="224" t="s">
        <v>142</v>
      </c>
      <c r="T189" s="224" t="s">
        <v>143</v>
      </c>
      <c r="U189" s="224">
        <v>0.16400000000000001</v>
      </c>
      <c r="V189" s="224">
        <f>ROUND(E189*U189,2)</f>
        <v>0.74</v>
      </c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388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41">
        <v>88</v>
      </c>
      <c r="B190" s="242" t="s">
        <v>389</v>
      </c>
      <c r="C190" s="251" t="s">
        <v>390</v>
      </c>
      <c r="D190" s="243" t="s">
        <v>275</v>
      </c>
      <c r="E190" s="244">
        <v>4.4931500000000009</v>
      </c>
      <c r="F190" s="245"/>
      <c r="G190" s="246">
        <f>ROUND(E190*F190,2)</f>
        <v>0</v>
      </c>
      <c r="H190" s="225"/>
      <c r="I190" s="224">
        <f>ROUND(E190*H190,2)</f>
        <v>0</v>
      </c>
      <c r="J190" s="225"/>
      <c r="K190" s="224">
        <f>ROUND(E190*J190,2)</f>
        <v>0</v>
      </c>
      <c r="L190" s="224">
        <v>15</v>
      </c>
      <c r="M190" s="224">
        <f>G190*(1+L190/100)</f>
        <v>0</v>
      </c>
      <c r="N190" s="224">
        <v>0</v>
      </c>
      <c r="O190" s="224">
        <f>ROUND(E190*N190,2)</f>
        <v>0</v>
      </c>
      <c r="P190" s="224">
        <v>0</v>
      </c>
      <c r="Q190" s="224">
        <f>ROUND(E190*P190,2)</f>
        <v>0</v>
      </c>
      <c r="R190" s="224"/>
      <c r="S190" s="224" t="s">
        <v>142</v>
      </c>
      <c r="T190" s="224" t="s">
        <v>143</v>
      </c>
      <c r="U190" s="224">
        <v>2.0090000000000003</v>
      </c>
      <c r="V190" s="224">
        <f>ROUND(E190*U190,2)</f>
        <v>9.0299999999999994</v>
      </c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388</v>
      </c>
      <c r="AH190" s="205"/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41">
        <v>89</v>
      </c>
      <c r="B191" s="242" t="s">
        <v>391</v>
      </c>
      <c r="C191" s="251" t="s">
        <v>392</v>
      </c>
      <c r="D191" s="243" t="s">
        <v>275</v>
      </c>
      <c r="E191" s="244">
        <v>4.4931500000000009</v>
      </c>
      <c r="F191" s="245"/>
      <c r="G191" s="246">
        <f>ROUND(E191*F191,2)</f>
        <v>0</v>
      </c>
      <c r="H191" s="225"/>
      <c r="I191" s="224">
        <f>ROUND(E191*H191,2)</f>
        <v>0</v>
      </c>
      <c r="J191" s="225"/>
      <c r="K191" s="224">
        <f>ROUND(E191*J191,2)</f>
        <v>0</v>
      </c>
      <c r="L191" s="224">
        <v>15</v>
      </c>
      <c r="M191" s="224">
        <f>G191*(1+L191/100)</f>
        <v>0</v>
      </c>
      <c r="N191" s="224">
        <v>0</v>
      </c>
      <c r="O191" s="224">
        <f>ROUND(E191*N191,2)</f>
        <v>0</v>
      </c>
      <c r="P191" s="224">
        <v>0</v>
      </c>
      <c r="Q191" s="224">
        <f>ROUND(E191*P191,2)</f>
        <v>0</v>
      </c>
      <c r="R191" s="224"/>
      <c r="S191" s="224" t="s">
        <v>142</v>
      </c>
      <c r="T191" s="224" t="s">
        <v>143</v>
      </c>
      <c r="U191" s="224">
        <v>70.56</v>
      </c>
      <c r="V191" s="224">
        <f>ROUND(E191*U191,2)</f>
        <v>317.04000000000002</v>
      </c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388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41">
        <v>90</v>
      </c>
      <c r="B192" s="242" t="s">
        <v>393</v>
      </c>
      <c r="C192" s="251" t="s">
        <v>394</v>
      </c>
      <c r="D192" s="243" t="s">
        <v>275</v>
      </c>
      <c r="E192" s="244">
        <v>62.904120000000006</v>
      </c>
      <c r="F192" s="245"/>
      <c r="G192" s="246">
        <f>ROUND(E192*F192,2)</f>
        <v>0</v>
      </c>
      <c r="H192" s="225"/>
      <c r="I192" s="224">
        <f>ROUND(E192*H192,2)</f>
        <v>0</v>
      </c>
      <c r="J192" s="225"/>
      <c r="K192" s="224">
        <f>ROUND(E192*J192,2)</f>
        <v>0</v>
      </c>
      <c r="L192" s="224">
        <v>15</v>
      </c>
      <c r="M192" s="224">
        <f>G192*(1+L192/100)</f>
        <v>0</v>
      </c>
      <c r="N192" s="224">
        <v>0</v>
      </c>
      <c r="O192" s="224">
        <f>ROUND(E192*N192,2)</f>
        <v>0</v>
      </c>
      <c r="P192" s="224">
        <v>0</v>
      </c>
      <c r="Q192" s="224">
        <f>ROUND(E192*P192,2)</f>
        <v>0</v>
      </c>
      <c r="R192" s="224"/>
      <c r="S192" s="224" t="s">
        <v>142</v>
      </c>
      <c r="T192" s="224" t="s">
        <v>143</v>
      </c>
      <c r="U192" s="224">
        <v>0</v>
      </c>
      <c r="V192" s="224">
        <f>ROUND(E192*U192,2)</f>
        <v>0</v>
      </c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388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41">
        <v>91</v>
      </c>
      <c r="B193" s="242" t="s">
        <v>395</v>
      </c>
      <c r="C193" s="251" t="s">
        <v>396</v>
      </c>
      <c r="D193" s="243" t="s">
        <v>275</v>
      </c>
      <c r="E193" s="244">
        <v>4.4931500000000009</v>
      </c>
      <c r="F193" s="245"/>
      <c r="G193" s="246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0</v>
      </c>
      <c r="O193" s="224">
        <f>ROUND(E193*N193,2)</f>
        <v>0</v>
      </c>
      <c r="P193" s="224">
        <v>0</v>
      </c>
      <c r="Q193" s="224">
        <f>ROUND(E193*P193,2)</f>
        <v>0</v>
      </c>
      <c r="R193" s="224"/>
      <c r="S193" s="224" t="s">
        <v>142</v>
      </c>
      <c r="T193" s="224" t="s">
        <v>143</v>
      </c>
      <c r="U193" s="224">
        <v>135.64800000000002</v>
      </c>
      <c r="V193" s="224">
        <f>ROUND(E193*U193,2)</f>
        <v>609.49</v>
      </c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388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41">
        <v>92</v>
      </c>
      <c r="B194" s="242" t="s">
        <v>397</v>
      </c>
      <c r="C194" s="251" t="s">
        <v>398</v>
      </c>
      <c r="D194" s="243" t="s">
        <v>275</v>
      </c>
      <c r="E194" s="244">
        <v>17.972610000000003</v>
      </c>
      <c r="F194" s="245"/>
      <c r="G194" s="246">
        <f>ROUND(E194*F194,2)</f>
        <v>0</v>
      </c>
      <c r="H194" s="225"/>
      <c r="I194" s="224">
        <f>ROUND(E194*H194,2)</f>
        <v>0</v>
      </c>
      <c r="J194" s="225"/>
      <c r="K194" s="224">
        <f>ROUND(E194*J194,2)</f>
        <v>0</v>
      </c>
      <c r="L194" s="224">
        <v>15</v>
      </c>
      <c r="M194" s="224">
        <f>G194*(1+L194/100)</f>
        <v>0</v>
      </c>
      <c r="N194" s="224">
        <v>0</v>
      </c>
      <c r="O194" s="224">
        <f>ROUND(E194*N194,2)</f>
        <v>0</v>
      </c>
      <c r="P194" s="224">
        <v>0</v>
      </c>
      <c r="Q194" s="224">
        <f>ROUND(E194*P194,2)</f>
        <v>0</v>
      </c>
      <c r="R194" s="224"/>
      <c r="S194" s="224" t="s">
        <v>142</v>
      </c>
      <c r="T194" s="224" t="s">
        <v>143</v>
      </c>
      <c r="U194" s="224">
        <v>15.120000000000001</v>
      </c>
      <c r="V194" s="224">
        <f>ROUND(E194*U194,2)</f>
        <v>271.75</v>
      </c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388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41">
        <v>93</v>
      </c>
      <c r="B195" s="242" t="s">
        <v>399</v>
      </c>
      <c r="C195" s="251" t="s">
        <v>400</v>
      </c>
      <c r="D195" s="243" t="s">
        <v>275</v>
      </c>
      <c r="E195" s="244">
        <v>4.4931500000000009</v>
      </c>
      <c r="F195" s="245"/>
      <c r="G195" s="246">
        <f>ROUND(E195*F195,2)</f>
        <v>0</v>
      </c>
      <c r="H195" s="225"/>
      <c r="I195" s="224">
        <f>ROUND(E195*H195,2)</f>
        <v>0</v>
      </c>
      <c r="J195" s="225"/>
      <c r="K195" s="224">
        <f>ROUND(E195*J195,2)</f>
        <v>0</v>
      </c>
      <c r="L195" s="224">
        <v>15</v>
      </c>
      <c r="M195" s="224">
        <f>G195*(1+L195/100)</f>
        <v>0</v>
      </c>
      <c r="N195" s="224">
        <v>0</v>
      </c>
      <c r="O195" s="224">
        <f>ROUND(E195*N195,2)</f>
        <v>0</v>
      </c>
      <c r="P195" s="224">
        <v>0</v>
      </c>
      <c r="Q195" s="224">
        <f>ROUND(E195*P195,2)</f>
        <v>0</v>
      </c>
      <c r="R195" s="224"/>
      <c r="S195" s="224" t="s">
        <v>142</v>
      </c>
      <c r="T195" s="224" t="s">
        <v>143</v>
      </c>
      <c r="U195" s="224">
        <v>0</v>
      </c>
      <c r="V195" s="224">
        <f>ROUND(E195*U195,2)</f>
        <v>0</v>
      </c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388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x14ac:dyDescent="0.2">
      <c r="A196" s="229" t="s">
        <v>137</v>
      </c>
      <c r="B196" s="230" t="s">
        <v>111</v>
      </c>
      <c r="C196" s="250" t="s">
        <v>30</v>
      </c>
      <c r="D196" s="231"/>
      <c r="E196" s="232"/>
      <c r="F196" s="233"/>
      <c r="G196" s="234">
        <f>SUMIF(AG197:AG199,"&lt;&gt;NOR",G197:G199)</f>
        <v>0</v>
      </c>
      <c r="H196" s="228"/>
      <c r="I196" s="228">
        <f>SUM(I197:I199)</f>
        <v>0</v>
      </c>
      <c r="J196" s="228"/>
      <c r="K196" s="228">
        <f>SUM(K197:K199)</f>
        <v>0</v>
      </c>
      <c r="L196" s="228"/>
      <c r="M196" s="228">
        <f>SUM(M197:M199)</f>
        <v>0</v>
      </c>
      <c r="N196" s="228"/>
      <c r="O196" s="228">
        <f>SUM(O197:O199)</f>
        <v>0</v>
      </c>
      <c r="P196" s="228"/>
      <c r="Q196" s="228">
        <f>SUM(Q197:Q199)</f>
        <v>0</v>
      </c>
      <c r="R196" s="228"/>
      <c r="S196" s="228"/>
      <c r="T196" s="228"/>
      <c r="U196" s="228"/>
      <c r="V196" s="228">
        <f>SUM(V197:V199)</f>
        <v>0</v>
      </c>
      <c r="W196" s="228"/>
      <c r="AG196" t="s">
        <v>138</v>
      </c>
    </row>
    <row r="197" spans="1:60" outlineLevel="1" x14ac:dyDescent="0.2">
      <c r="A197" s="241">
        <v>94</v>
      </c>
      <c r="B197" s="242" t="s">
        <v>401</v>
      </c>
      <c r="C197" s="251" t="s">
        <v>402</v>
      </c>
      <c r="D197" s="243" t="s">
        <v>147</v>
      </c>
      <c r="E197" s="244">
        <v>1</v>
      </c>
      <c r="F197" s="245"/>
      <c r="G197" s="246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0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142</v>
      </c>
      <c r="T197" s="224" t="s">
        <v>143</v>
      </c>
      <c r="U197" s="224">
        <v>0</v>
      </c>
      <c r="V197" s="224">
        <f>ROUND(E197*U197,2)</f>
        <v>0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403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41">
        <v>95</v>
      </c>
      <c r="B198" s="242" t="s">
        <v>404</v>
      </c>
      <c r="C198" s="251" t="s">
        <v>405</v>
      </c>
      <c r="D198" s="243" t="s">
        <v>406</v>
      </c>
      <c r="E198" s="244">
        <v>1</v>
      </c>
      <c r="F198" s="245"/>
      <c r="G198" s="246">
        <f>ROUND(E198*F198,2)</f>
        <v>0</v>
      </c>
      <c r="H198" s="225"/>
      <c r="I198" s="224">
        <f>ROUND(E198*H198,2)</f>
        <v>0</v>
      </c>
      <c r="J198" s="225"/>
      <c r="K198" s="224">
        <f>ROUND(E198*J198,2)</f>
        <v>0</v>
      </c>
      <c r="L198" s="224">
        <v>15</v>
      </c>
      <c r="M198" s="224">
        <f>G198*(1+L198/100)</f>
        <v>0</v>
      </c>
      <c r="N198" s="224">
        <v>0</v>
      </c>
      <c r="O198" s="224">
        <f>ROUND(E198*N198,2)</f>
        <v>0</v>
      </c>
      <c r="P198" s="224">
        <v>0</v>
      </c>
      <c r="Q198" s="224">
        <f>ROUND(E198*P198,2)</f>
        <v>0</v>
      </c>
      <c r="R198" s="224"/>
      <c r="S198" s="224" t="s">
        <v>142</v>
      </c>
      <c r="T198" s="224" t="s">
        <v>143</v>
      </c>
      <c r="U198" s="224">
        <v>0</v>
      </c>
      <c r="V198" s="224">
        <f>ROUND(E198*U198,2)</f>
        <v>0</v>
      </c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407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35">
        <v>96</v>
      </c>
      <c r="B199" s="236" t="s">
        <v>408</v>
      </c>
      <c r="C199" s="252" t="s">
        <v>409</v>
      </c>
      <c r="D199" s="237" t="s">
        <v>406</v>
      </c>
      <c r="E199" s="238">
        <v>1</v>
      </c>
      <c r="F199" s="239"/>
      <c r="G199" s="240">
        <f>ROUND(E199*F199,2)</f>
        <v>0</v>
      </c>
      <c r="H199" s="225"/>
      <c r="I199" s="224">
        <f>ROUND(E199*H199,2)</f>
        <v>0</v>
      </c>
      <c r="J199" s="225"/>
      <c r="K199" s="224">
        <f>ROUND(E199*J199,2)</f>
        <v>0</v>
      </c>
      <c r="L199" s="224">
        <v>15</v>
      </c>
      <c r="M199" s="224">
        <f>G199*(1+L199/100)</f>
        <v>0</v>
      </c>
      <c r="N199" s="224">
        <v>0</v>
      </c>
      <c r="O199" s="224">
        <f>ROUND(E199*N199,2)</f>
        <v>0</v>
      </c>
      <c r="P199" s="224">
        <v>0</v>
      </c>
      <c r="Q199" s="224">
        <f>ROUND(E199*P199,2)</f>
        <v>0</v>
      </c>
      <c r="R199" s="224"/>
      <c r="S199" s="224" t="s">
        <v>142</v>
      </c>
      <c r="T199" s="224" t="s">
        <v>143</v>
      </c>
      <c r="U199" s="224">
        <v>0</v>
      </c>
      <c r="V199" s="224">
        <f>ROUND(E199*U199,2)</f>
        <v>0</v>
      </c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407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x14ac:dyDescent="0.2">
      <c r="A200" s="5"/>
      <c r="B200" s="6"/>
      <c r="C200" s="255"/>
      <c r="D200" s="8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AE200">
        <v>15</v>
      </c>
      <c r="AF200">
        <v>21</v>
      </c>
    </row>
    <row r="201" spans="1:60" x14ac:dyDescent="0.2">
      <c r="A201" s="208"/>
      <c r="B201" s="209" t="s">
        <v>31</v>
      </c>
      <c r="C201" s="256"/>
      <c r="D201" s="210"/>
      <c r="E201" s="211"/>
      <c r="F201" s="211"/>
      <c r="G201" s="249">
        <f>G8+G10+G13+G22+G48+G57+G59+G67+G100+G102+G105+G107+G122+G138+G151+G162+G176+G178+G188+G196</f>
        <v>0</v>
      </c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AE201">
        <f>SUMIF(L7:L199,AE200,G7:G199)</f>
        <v>0</v>
      </c>
      <c r="AF201">
        <f>SUMIF(L7:L199,AF200,G7:G199)</f>
        <v>0</v>
      </c>
      <c r="AG201" t="s">
        <v>410</v>
      </c>
    </row>
    <row r="202" spans="1:60" x14ac:dyDescent="0.2">
      <c r="A202" s="5"/>
      <c r="B202" s="6"/>
      <c r="C202" s="255"/>
      <c r="D202" s="8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60" x14ac:dyDescent="0.2">
      <c r="A203" s="5"/>
      <c r="B203" s="6"/>
      <c r="C203" s="255"/>
      <c r="D203" s="8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60" x14ac:dyDescent="0.2">
      <c r="A204" s="212" t="s">
        <v>411</v>
      </c>
      <c r="B204" s="212"/>
      <c r="C204" s="257"/>
      <c r="D204" s="8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60" x14ac:dyDescent="0.2">
      <c r="A205" s="213"/>
      <c r="B205" s="214"/>
      <c r="C205" s="258"/>
      <c r="D205" s="214"/>
      <c r="E205" s="214"/>
      <c r="F205" s="214"/>
      <c r="G205" s="21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AG205" t="s">
        <v>412</v>
      </c>
    </row>
    <row r="206" spans="1:60" x14ac:dyDescent="0.2">
      <c r="A206" s="216"/>
      <c r="B206" s="217"/>
      <c r="C206" s="259"/>
      <c r="D206" s="217"/>
      <c r="E206" s="217"/>
      <c r="F206" s="217"/>
      <c r="G206" s="218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60" x14ac:dyDescent="0.2">
      <c r="A207" s="216"/>
      <c r="B207" s="217"/>
      <c r="C207" s="259"/>
      <c r="D207" s="217"/>
      <c r="E207" s="217"/>
      <c r="F207" s="217"/>
      <c r="G207" s="218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60" x14ac:dyDescent="0.2">
      <c r="A208" s="216"/>
      <c r="B208" s="217"/>
      <c r="C208" s="259"/>
      <c r="D208" s="217"/>
      <c r="E208" s="217"/>
      <c r="F208" s="217"/>
      <c r="G208" s="218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33" x14ac:dyDescent="0.2">
      <c r="A209" s="219"/>
      <c r="B209" s="220"/>
      <c r="C209" s="260"/>
      <c r="D209" s="220"/>
      <c r="E209" s="220"/>
      <c r="F209" s="220"/>
      <c r="G209" s="221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33" x14ac:dyDescent="0.2">
      <c r="A210" s="5"/>
      <c r="B210" s="6"/>
      <c r="C210" s="255"/>
      <c r="D210" s="8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33" x14ac:dyDescent="0.2">
      <c r="C211" s="261"/>
      <c r="D211" s="189"/>
      <c r="AG211" t="s">
        <v>413</v>
      </c>
    </row>
    <row r="212" spans="1:33" x14ac:dyDescent="0.2">
      <c r="D212" s="189"/>
    </row>
    <row r="213" spans="1:33" x14ac:dyDescent="0.2">
      <c r="D213" s="189"/>
    </row>
    <row r="214" spans="1:33" x14ac:dyDescent="0.2">
      <c r="D214" s="189"/>
    </row>
    <row r="215" spans="1:33" x14ac:dyDescent="0.2">
      <c r="D215" s="189"/>
    </row>
    <row r="216" spans="1:33" x14ac:dyDescent="0.2">
      <c r="D216" s="189"/>
    </row>
    <row r="217" spans="1:33" x14ac:dyDescent="0.2">
      <c r="D217" s="189"/>
    </row>
    <row r="218" spans="1:33" x14ac:dyDescent="0.2">
      <c r="D218" s="189"/>
    </row>
    <row r="219" spans="1:33" x14ac:dyDescent="0.2">
      <c r="D219" s="189"/>
    </row>
    <row r="220" spans="1:33" x14ac:dyDescent="0.2">
      <c r="D220" s="189"/>
    </row>
    <row r="221" spans="1:33" x14ac:dyDescent="0.2">
      <c r="D221" s="189"/>
    </row>
    <row r="222" spans="1:33" x14ac:dyDescent="0.2">
      <c r="D222" s="189"/>
    </row>
    <row r="223" spans="1:33" x14ac:dyDescent="0.2">
      <c r="D223" s="189"/>
    </row>
    <row r="224" spans="1:33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8">
    <mergeCell ref="A1:G1"/>
    <mergeCell ref="C2:G2"/>
    <mergeCell ref="C3:G3"/>
    <mergeCell ref="C4:G4"/>
    <mergeCell ref="A204:C204"/>
    <mergeCell ref="A205:G209"/>
    <mergeCell ref="C12:G12"/>
    <mergeCell ref="C99:G9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57</v>
      </c>
      <c r="C8" s="250" t="s">
        <v>58</v>
      </c>
      <c r="D8" s="231"/>
      <c r="E8" s="232"/>
      <c r="F8" s="233"/>
      <c r="G8" s="234">
        <f>SUMIF(AG9:AG23,"&lt;&gt;NOR",G9:G23)</f>
        <v>0</v>
      </c>
      <c r="H8" s="228"/>
      <c r="I8" s="228">
        <f>SUM(I9:I23)</f>
        <v>0</v>
      </c>
      <c r="J8" s="228"/>
      <c r="K8" s="228">
        <f>SUM(K9:K23)</f>
        <v>0</v>
      </c>
      <c r="L8" s="228"/>
      <c r="M8" s="228">
        <f>SUM(M9:M23)</f>
        <v>0</v>
      </c>
      <c r="N8" s="228"/>
      <c r="O8" s="228">
        <f>SUM(O9:O23)</f>
        <v>0</v>
      </c>
      <c r="P8" s="228"/>
      <c r="Q8" s="228">
        <f>SUM(Q9:Q23)</f>
        <v>0</v>
      </c>
      <c r="R8" s="228"/>
      <c r="S8" s="228"/>
      <c r="T8" s="228"/>
      <c r="U8" s="228"/>
      <c r="V8" s="228">
        <f>SUM(V9:V23)</f>
        <v>0</v>
      </c>
      <c r="W8" s="228"/>
      <c r="AG8" t="s">
        <v>138</v>
      </c>
    </row>
    <row r="9" spans="1:60" ht="22.5" outlineLevel="1" x14ac:dyDescent="0.2">
      <c r="A9" s="241">
        <v>1</v>
      </c>
      <c r="B9" s="242" t="s">
        <v>414</v>
      </c>
      <c r="C9" s="251" t="s">
        <v>415</v>
      </c>
      <c r="D9" s="243" t="s">
        <v>147</v>
      </c>
      <c r="E9" s="244">
        <v>1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214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41">
        <v>2</v>
      </c>
      <c r="B10" s="242" t="s">
        <v>416</v>
      </c>
      <c r="C10" s="251" t="s">
        <v>417</v>
      </c>
      <c r="D10" s="243" t="s">
        <v>147</v>
      </c>
      <c r="E10" s="244">
        <v>1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142</v>
      </c>
      <c r="T10" s="224" t="s">
        <v>143</v>
      </c>
      <c r="U10" s="224">
        <v>0</v>
      </c>
      <c r="V10" s="224">
        <f>ROUND(E10*U10,2)</f>
        <v>0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ht="22.5" outlineLevel="1" x14ac:dyDescent="0.2">
      <c r="A11" s="241">
        <v>3</v>
      </c>
      <c r="B11" s="242" t="s">
        <v>418</v>
      </c>
      <c r="C11" s="251" t="s">
        <v>419</v>
      </c>
      <c r="D11" s="243" t="s">
        <v>147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420</v>
      </c>
      <c r="C12" s="251" t="s">
        <v>421</v>
      </c>
      <c r="D12" s="243" t="s">
        <v>147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142</v>
      </c>
      <c r="T12" s="224" t="s">
        <v>143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 x14ac:dyDescent="0.2">
      <c r="A13" s="241">
        <v>5</v>
      </c>
      <c r="B13" s="242" t="s">
        <v>422</v>
      </c>
      <c r="C13" s="251" t="s">
        <v>423</v>
      </c>
      <c r="D13" s="243" t="s">
        <v>424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142</v>
      </c>
      <c r="T13" s="224" t="s">
        <v>143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425</v>
      </c>
      <c r="C14" s="251" t="s">
        <v>426</v>
      </c>
      <c r="D14" s="243" t="s">
        <v>424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427</v>
      </c>
      <c r="C15" s="251" t="s">
        <v>428</v>
      </c>
      <c r="D15" s="243" t="s">
        <v>424</v>
      </c>
      <c r="E15" s="244">
        <v>14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142</v>
      </c>
      <c r="T15" s="224" t="s">
        <v>143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41">
        <v>8</v>
      </c>
      <c r="B16" s="242" t="s">
        <v>429</v>
      </c>
      <c r="C16" s="251" t="s">
        <v>430</v>
      </c>
      <c r="D16" s="243" t="s">
        <v>424</v>
      </c>
      <c r="E16" s="244">
        <v>1</v>
      </c>
      <c r="F16" s="245"/>
      <c r="G16" s="246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0</v>
      </c>
      <c r="O16" s="224">
        <f>ROUND(E16*N16,2)</f>
        <v>0</v>
      </c>
      <c r="P16" s="224">
        <v>0</v>
      </c>
      <c r="Q16" s="224">
        <f>ROUND(E16*P16,2)</f>
        <v>0</v>
      </c>
      <c r="R16" s="224"/>
      <c r="S16" s="224" t="s">
        <v>142</v>
      </c>
      <c r="T16" s="224" t="s">
        <v>143</v>
      </c>
      <c r="U16" s="224">
        <v>0</v>
      </c>
      <c r="V16" s="224">
        <f>ROUND(E16*U16,2)</f>
        <v>0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41">
        <v>9</v>
      </c>
      <c r="B17" s="242" t="s">
        <v>431</v>
      </c>
      <c r="C17" s="251" t="s">
        <v>432</v>
      </c>
      <c r="D17" s="243" t="s">
        <v>424</v>
      </c>
      <c r="E17" s="244">
        <v>3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142</v>
      </c>
      <c r="T17" s="224" t="s">
        <v>143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144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33.75" outlineLevel="1" x14ac:dyDescent="0.2">
      <c r="A18" s="241">
        <v>10</v>
      </c>
      <c r="B18" s="242" t="s">
        <v>433</v>
      </c>
      <c r="C18" s="251" t="s">
        <v>434</v>
      </c>
      <c r="D18" s="243" t="s">
        <v>424</v>
      </c>
      <c r="E18" s="244">
        <v>1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41">
        <v>11</v>
      </c>
      <c r="B19" s="242" t="s">
        <v>435</v>
      </c>
      <c r="C19" s="251" t="s">
        <v>436</v>
      </c>
      <c r="D19" s="243" t="s">
        <v>424</v>
      </c>
      <c r="E19" s="244">
        <v>2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142</v>
      </c>
      <c r="T19" s="224" t="s">
        <v>143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12</v>
      </c>
      <c r="B20" s="242" t="s">
        <v>437</v>
      </c>
      <c r="C20" s="251" t="s">
        <v>438</v>
      </c>
      <c r="D20" s="243" t="s">
        <v>424</v>
      </c>
      <c r="E20" s="244">
        <v>1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13</v>
      </c>
      <c r="B21" s="242" t="s">
        <v>439</v>
      </c>
      <c r="C21" s="251" t="s">
        <v>440</v>
      </c>
      <c r="D21" s="243" t="s">
        <v>424</v>
      </c>
      <c r="E21" s="244">
        <v>3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142</v>
      </c>
      <c r="T21" s="224" t="s">
        <v>143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14</v>
      </c>
      <c r="B22" s="242" t="s">
        <v>441</v>
      </c>
      <c r="C22" s="251" t="s">
        <v>442</v>
      </c>
      <c r="D22" s="243" t="s">
        <v>147</v>
      </c>
      <c r="E22" s="244">
        <v>1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142</v>
      </c>
      <c r="T22" s="224" t="s">
        <v>143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15</v>
      </c>
      <c r="B23" s="242" t="s">
        <v>443</v>
      </c>
      <c r="C23" s="251" t="s">
        <v>444</v>
      </c>
      <c r="D23" s="243" t="s">
        <v>147</v>
      </c>
      <c r="E23" s="244">
        <v>1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142</v>
      </c>
      <c r="T23" s="224" t="s">
        <v>143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x14ac:dyDescent="0.2">
      <c r="A24" s="229" t="s">
        <v>137</v>
      </c>
      <c r="B24" s="230" t="s">
        <v>59</v>
      </c>
      <c r="C24" s="250" t="s">
        <v>60</v>
      </c>
      <c r="D24" s="231"/>
      <c r="E24" s="232"/>
      <c r="F24" s="233"/>
      <c r="G24" s="234">
        <f>SUMIF(AG25:AG27,"&lt;&gt;NOR",G25:G27)</f>
        <v>0</v>
      </c>
      <c r="H24" s="228"/>
      <c r="I24" s="228">
        <f>SUM(I25:I27)</f>
        <v>0</v>
      </c>
      <c r="J24" s="228"/>
      <c r="K24" s="228">
        <f>SUM(K25:K27)</f>
        <v>0</v>
      </c>
      <c r="L24" s="228"/>
      <c r="M24" s="228">
        <f>SUM(M25:M27)</f>
        <v>0</v>
      </c>
      <c r="N24" s="228"/>
      <c r="O24" s="228">
        <f>SUM(O25:O27)</f>
        <v>0</v>
      </c>
      <c r="P24" s="228"/>
      <c r="Q24" s="228">
        <f>SUM(Q25:Q27)</f>
        <v>0</v>
      </c>
      <c r="R24" s="228"/>
      <c r="S24" s="228"/>
      <c r="T24" s="228"/>
      <c r="U24" s="228"/>
      <c r="V24" s="228">
        <f>SUM(V25:V27)</f>
        <v>0</v>
      </c>
      <c r="W24" s="228"/>
      <c r="AG24" t="s">
        <v>138</v>
      </c>
    </row>
    <row r="25" spans="1:60" outlineLevel="1" x14ac:dyDescent="0.2">
      <c r="A25" s="241">
        <v>16</v>
      </c>
      <c r="B25" s="242" t="s">
        <v>445</v>
      </c>
      <c r="C25" s="251" t="s">
        <v>446</v>
      </c>
      <c r="D25" s="243" t="s">
        <v>424</v>
      </c>
      <c r="E25" s="244">
        <v>9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142</v>
      </c>
      <c r="T25" s="224" t="s">
        <v>143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403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447</v>
      </c>
      <c r="C26" s="251" t="s">
        <v>448</v>
      </c>
      <c r="D26" s="243" t="s">
        <v>424</v>
      </c>
      <c r="E26" s="244">
        <v>1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142</v>
      </c>
      <c r="T26" s="224" t="s">
        <v>143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403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449</v>
      </c>
      <c r="C27" s="251" t="s">
        <v>450</v>
      </c>
      <c r="D27" s="243" t="s">
        <v>424</v>
      </c>
      <c r="E27" s="244">
        <v>1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142</v>
      </c>
      <c r="T27" s="224" t="s">
        <v>143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403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x14ac:dyDescent="0.2">
      <c r="A28" s="229" t="s">
        <v>137</v>
      </c>
      <c r="B28" s="230" t="s">
        <v>61</v>
      </c>
      <c r="C28" s="250" t="s">
        <v>62</v>
      </c>
      <c r="D28" s="231"/>
      <c r="E28" s="232"/>
      <c r="F28" s="233"/>
      <c r="G28" s="234">
        <f>SUMIF(AG29:AG36,"&lt;&gt;NOR",G29:G36)</f>
        <v>0</v>
      </c>
      <c r="H28" s="228"/>
      <c r="I28" s="228">
        <f>SUM(I29:I36)</f>
        <v>0</v>
      </c>
      <c r="J28" s="228"/>
      <c r="K28" s="228">
        <f>SUM(K29:K36)</f>
        <v>0</v>
      </c>
      <c r="L28" s="228"/>
      <c r="M28" s="228">
        <f>SUM(M29:M36)</f>
        <v>0</v>
      </c>
      <c r="N28" s="228"/>
      <c r="O28" s="228">
        <f>SUM(O29:O36)</f>
        <v>0</v>
      </c>
      <c r="P28" s="228"/>
      <c r="Q28" s="228">
        <f>SUM(Q29:Q36)</f>
        <v>0</v>
      </c>
      <c r="R28" s="228"/>
      <c r="S28" s="228"/>
      <c r="T28" s="228"/>
      <c r="U28" s="228"/>
      <c r="V28" s="228">
        <f>SUM(V29:V36)</f>
        <v>0</v>
      </c>
      <c r="W28" s="228"/>
      <c r="AG28" t="s">
        <v>138</v>
      </c>
    </row>
    <row r="29" spans="1:60" outlineLevel="1" x14ac:dyDescent="0.2">
      <c r="A29" s="241">
        <v>19</v>
      </c>
      <c r="B29" s="242" t="s">
        <v>451</v>
      </c>
      <c r="C29" s="251" t="s">
        <v>452</v>
      </c>
      <c r="D29" s="243" t="s">
        <v>161</v>
      </c>
      <c r="E29" s="244">
        <v>15</v>
      </c>
      <c r="F29" s="245"/>
      <c r="G29" s="246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</v>
      </c>
      <c r="V29" s="224">
        <f>ROUND(E29*U29,2)</f>
        <v>0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214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41">
        <v>20</v>
      </c>
      <c r="B30" s="242" t="s">
        <v>453</v>
      </c>
      <c r="C30" s="251" t="s">
        <v>454</v>
      </c>
      <c r="D30" s="243" t="s">
        <v>161</v>
      </c>
      <c r="E30" s="244">
        <v>25</v>
      </c>
      <c r="F30" s="245"/>
      <c r="G30" s="246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142</v>
      </c>
      <c r="T30" s="224" t="s">
        <v>143</v>
      </c>
      <c r="U30" s="224">
        <v>0</v>
      </c>
      <c r="V30" s="224">
        <f>ROUND(E30*U30,2)</f>
        <v>0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144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2.5" outlineLevel="1" x14ac:dyDescent="0.2">
      <c r="A31" s="241">
        <v>21</v>
      </c>
      <c r="B31" s="242" t="s">
        <v>455</v>
      </c>
      <c r="C31" s="251" t="s">
        <v>456</v>
      </c>
      <c r="D31" s="243" t="s">
        <v>161</v>
      </c>
      <c r="E31" s="244">
        <v>135</v>
      </c>
      <c r="F31" s="245"/>
      <c r="G31" s="246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0</v>
      </c>
      <c r="O31" s="224">
        <f>ROUND(E31*N31,2)</f>
        <v>0</v>
      </c>
      <c r="P31" s="224">
        <v>0</v>
      </c>
      <c r="Q31" s="224">
        <f>ROUND(E31*P31,2)</f>
        <v>0</v>
      </c>
      <c r="R31" s="224"/>
      <c r="S31" s="224" t="s">
        <v>142</v>
      </c>
      <c r="T31" s="224" t="s">
        <v>143</v>
      </c>
      <c r="U31" s="224">
        <v>0</v>
      </c>
      <c r="V31" s="224">
        <f>ROUND(E31*U31,2)</f>
        <v>0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403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41">
        <v>22</v>
      </c>
      <c r="B32" s="242" t="s">
        <v>457</v>
      </c>
      <c r="C32" s="251" t="s">
        <v>458</v>
      </c>
      <c r="D32" s="243" t="s">
        <v>161</v>
      </c>
      <c r="E32" s="244">
        <v>205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142</v>
      </c>
      <c r="T32" s="224" t="s">
        <v>143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403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41">
        <v>23</v>
      </c>
      <c r="B33" s="242" t="s">
        <v>459</v>
      </c>
      <c r="C33" s="251" t="s">
        <v>460</v>
      </c>
      <c r="D33" s="243" t="s">
        <v>161</v>
      </c>
      <c r="E33" s="244">
        <v>205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403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41">
        <v>24</v>
      </c>
      <c r="B34" s="242" t="s">
        <v>461</v>
      </c>
      <c r="C34" s="251" t="s">
        <v>462</v>
      </c>
      <c r="D34" s="243" t="s">
        <v>161</v>
      </c>
      <c r="E34" s="244">
        <v>25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142</v>
      </c>
      <c r="T34" s="224" t="s">
        <v>143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403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25</v>
      </c>
      <c r="B35" s="242" t="s">
        <v>463</v>
      </c>
      <c r="C35" s="251" t="s">
        <v>464</v>
      </c>
      <c r="D35" s="243" t="s">
        <v>161</v>
      </c>
      <c r="E35" s="244">
        <v>35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142</v>
      </c>
      <c r="T35" s="224" t="s">
        <v>143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144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26</v>
      </c>
      <c r="B36" s="242" t="s">
        <v>465</v>
      </c>
      <c r="C36" s="251" t="s">
        <v>466</v>
      </c>
      <c r="D36" s="243" t="s">
        <v>161</v>
      </c>
      <c r="E36" s="244">
        <v>35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142</v>
      </c>
      <c r="T36" s="224" t="s">
        <v>143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144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x14ac:dyDescent="0.2">
      <c r="A37" s="229" t="s">
        <v>137</v>
      </c>
      <c r="B37" s="230" t="s">
        <v>63</v>
      </c>
      <c r="C37" s="250" t="s">
        <v>64</v>
      </c>
      <c r="D37" s="231"/>
      <c r="E37" s="232"/>
      <c r="F37" s="233"/>
      <c r="G37" s="234">
        <f>SUMIF(AG38:AG41,"&lt;&gt;NOR",G38:G41)</f>
        <v>0</v>
      </c>
      <c r="H37" s="228"/>
      <c r="I37" s="228">
        <f>SUM(I38:I41)</f>
        <v>0</v>
      </c>
      <c r="J37" s="228"/>
      <c r="K37" s="228">
        <f>SUM(K38:K41)</f>
        <v>0</v>
      </c>
      <c r="L37" s="228"/>
      <c r="M37" s="228">
        <f>SUM(M38:M41)</f>
        <v>0</v>
      </c>
      <c r="N37" s="228"/>
      <c r="O37" s="228">
        <f>SUM(O38:O41)</f>
        <v>0</v>
      </c>
      <c r="P37" s="228"/>
      <c r="Q37" s="228">
        <f>SUM(Q38:Q41)</f>
        <v>0</v>
      </c>
      <c r="R37" s="228"/>
      <c r="S37" s="228"/>
      <c r="T37" s="228"/>
      <c r="U37" s="228"/>
      <c r="V37" s="228">
        <f>SUM(V38:V41)</f>
        <v>0</v>
      </c>
      <c r="W37" s="228"/>
      <c r="AG37" t="s">
        <v>138</v>
      </c>
    </row>
    <row r="38" spans="1:60" outlineLevel="1" x14ac:dyDescent="0.2">
      <c r="A38" s="241">
        <v>27</v>
      </c>
      <c r="B38" s="242" t="s">
        <v>467</v>
      </c>
      <c r="C38" s="251" t="s">
        <v>468</v>
      </c>
      <c r="D38" s="243" t="s">
        <v>424</v>
      </c>
      <c r="E38" s="244">
        <v>55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142</v>
      </c>
      <c r="T38" s="224" t="s">
        <v>143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403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28</v>
      </c>
      <c r="B39" s="242" t="s">
        <v>469</v>
      </c>
      <c r="C39" s="251" t="s">
        <v>470</v>
      </c>
      <c r="D39" s="243" t="s">
        <v>424</v>
      </c>
      <c r="E39" s="244">
        <v>2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142</v>
      </c>
      <c r="T39" s="224" t="s">
        <v>143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403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41">
        <v>29</v>
      </c>
      <c r="B40" s="242" t="s">
        <v>471</v>
      </c>
      <c r="C40" s="251" t="s">
        <v>472</v>
      </c>
      <c r="D40" s="243" t="s">
        <v>424</v>
      </c>
      <c r="E40" s="244">
        <v>2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142</v>
      </c>
      <c r="T40" s="224" t="s">
        <v>143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403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30</v>
      </c>
      <c r="B41" s="242" t="s">
        <v>473</v>
      </c>
      <c r="C41" s="251" t="s">
        <v>474</v>
      </c>
      <c r="D41" s="243" t="s">
        <v>424</v>
      </c>
      <c r="E41" s="244">
        <v>90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142</v>
      </c>
      <c r="T41" s="224" t="s">
        <v>143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403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5.5" x14ac:dyDescent="0.2">
      <c r="A42" s="229" t="s">
        <v>137</v>
      </c>
      <c r="B42" s="230" t="s">
        <v>65</v>
      </c>
      <c r="C42" s="250" t="s">
        <v>66</v>
      </c>
      <c r="D42" s="231"/>
      <c r="E42" s="232"/>
      <c r="F42" s="233"/>
      <c r="G42" s="234">
        <f>SUMIF(AG43:AG69,"&lt;&gt;NOR",G43:G69)</f>
        <v>0</v>
      </c>
      <c r="H42" s="228"/>
      <c r="I42" s="228">
        <f>SUM(I43:I69)</f>
        <v>0</v>
      </c>
      <c r="J42" s="228"/>
      <c r="K42" s="228">
        <f>SUM(K43:K69)</f>
        <v>0</v>
      </c>
      <c r="L42" s="228"/>
      <c r="M42" s="228">
        <f>SUM(M43:M69)</f>
        <v>0</v>
      </c>
      <c r="N42" s="228"/>
      <c r="O42" s="228">
        <f>SUM(O43:O69)</f>
        <v>0</v>
      </c>
      <c r="P42" s="228"/>
      <c r="Q42" s="228">
        <f>SUM(Q43:Q69)</f>
        <v>0</v>
      </c>
      <c r="R42" s="228"/>
      <c r="S42" s="228"/>
      <c r="T42" s="228"/>
      <c r="U42" s="228"/>
      <c r="V42" s="228">
        <f>SUM(V43:V69)</f>
        <v>0</v>
      </c>
      <c r="W42" s="228"/>
      <c r="AG42" t="s">
        <v>138</v>
      </c>
    </row>
    <row r="43" spans="1:60" ht="22.5" outlineLevel="1" x14ac:dyDescent="0.2">
      <c r="A43" s="241">
        <v>31</v>
      </c>
      <c r="B43" s="242" t="s">
        <v>475</v>
      </c>
      <c r="C43" s="251" t="s">
        <v>476</v>
      </c>
      <c r="D43" s="243" t="s">
        <v>424</v>
      </c>
      <c r="E43" s="244">
        <v>6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142</v>
      </c>
      <c r="T43" s="224" t="s">
        <v>143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403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41">
        <v>32</v>
      </c>
      <c r="B44" s="242" t="s">
        <v>477</v>
      </c>
      <c r="C44" s="251" t="s">
        <v>478</v>
      </c>
      <c r="D44" s="243" t="s">
        <v>424</v>
      </c>
      <c r="E44" s="244">
        <v>6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142</v>
      </c>
      <c r="T44" s="224" t="s">
        <v>143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403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33</v>
      </c>
      <c r="B45" s="242" t="s">
        <v>479</v>
      </c>
      <c r="C45" s="251" t="s">
        <v>480</v>
      </c>
      <c r="D45" s="243" t="s">
        <v>424</v>
      </c>
      <c r="E45" s="244">
        <v>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142</v>
      </c>
      <c r="T45" s="224" t="s">
        <v>143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144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41">
        <v>34</v>
      </c>
      <c r="B46" s="242" t="s">
        <v>481</v>
      </c>
      <c r="C46" s="251" t="s">
        <v>482</v>
      </c>
      <c r="D46" s="243" t="s">
        <v>424</v>
      </c>
      <c r="E46" s="244">
        <v>1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142</v>
      </c>
      <c r="T46" s="224" t="s">
        <v>143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403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41">
        <v>35</v>
      </c>
      <c r="B47" s="242" t="s">
        <v>483</v>
      </c>
      <c r="C47" s="251" t="s">
        <v>484</v>
      </c>
      <c r="D47" s="243" t="s">
        <v>424</v>
      </c>
      <c r="E47" s="244">
        <v>1</v>
      </c>
      <c r="F47" s="245"/>
      <c r="G47" s="246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142</v>
      </c>
      <c r="T47" s="224" t="s">
        <v>143</v>
      </c>
      <c r="U47" s="224">
        <v>0</v>
      </c>
      <c r="V47" s="224">
        <f>ROUND(E47*U47,2)</f>
        <v>0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403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2.5" outlineLevel="1" x14ac:dyDescent="0.2">
      <c r="A48" s="241">
        <v>36</v>
      </c>
      <c r="B48" s="242" t="s">
        <v>485</v>
      </c>
      <c r="C48" s="251" t="s">
        <v>486</v>
      </c>
      <c r="D48" s="243" t="s">
        <v>424</v>
      </c>
      <c r="E48" s="244">
        <v>8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142</v>
      </c>
      <c r="T48" s="224" t="s">
        <v>143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214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37</v>
      </c>
      <c r="B49" s="242" t="s">
        <v>487</v>
      </c>
      <c r="C49" s="251" t="s">
        <v>488</v>
      </c>
      <c r="D49" s="243" t="s">
        <v>424</v>
      </c>
      <c r="E49" s="244">
        <v>11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214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38</v>
      </c>
      <c r="B50" s="242" t="s">
        <v>489</v>
      </c>
      <c r="C50" s="251" t="s">
        <v>490</v>
      </c>
      <c r="D50" s="243" t="s">
        <v>424</v>
      </c>
      <c r="E50" s="244">
        <v>1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142</v>
      </c>
      <c r="T50" s="224" t="s">
        <v>143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214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39</v>
      </c>
      <c r="B51" s="242" t="s">
        <v>491</v>
      </c>
      <c r="C51" s="251" t="s">
        <v>492</v>
      </c>
      <c r="D51" s="243" t="s">
        <v>424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403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41">
        <v>40</v>
      </c>
      <c r="B52" s="242" t="s">
        <v>493</v>
      </c>
      <c r="C52" s="251" t="s">
        <v>494</v>
      </c>
      <c r="D52" s="243" t="s">
        <v>424</v>
      </c>
      <c r="E52" s="244">
        <v>1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142</v>
      </c>
      <c r="T52" s="224" t="s">
        <v>143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403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41">
        <v>41</v>
      </c>
      <c r="B53" s="242" t="s">
        <v>495</v>
      </c>
      <c r="C53" s="251" t="s">
        <v>496</v>
      </c>
      <c r="D53" s="243" t="s">
        <v>424</v>
      </c>
      <c r="E53" s="244">
        <v>1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142</v>
      </c>
      <c r="T53" s="224" t="s">
        <v>143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144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41">
        <v>42</v>
      </c>
      <c r="B54" s="242" t="s">
        <v>497</v>
      </c>
      <c r="C54" s="251" t="s">
        <v>498</v>
      </c>
      <c r="D54" s="243" t="s">
        <v>424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142</v>
      </c>
      <c r="T54" s="224" t="s">
        <v>143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403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43</v>
      </c>
      <c r="B55" s="242" t="s">
        <v>499</v>
      </c>
      <c r="C55" s="251" t="s">
        <v>500</v>
      </c>
      <c r="D55" s="243" t="s">
        <v>424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142</v>
      </c>
      <c r="T55" s="224" t="s">
        <v>143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403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44</v>
      </c>
      <c r="B56" s="242" t="s">
        <v>501</v>
      </c>
      <c r="C56" s="251" t="s">
        <v>502</v>
      </c>
      <c r="D56" s="243" t="s">
        <v>147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142</v>
      </c>
      <c r="T56" s="224" t="s">
        <v>143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403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45</v>
      </c>
      <c r="B57" s="242" t="s">
        <v>503</v>
      </c>
      <c r="C57" s="251" t="s">
        <v>504</v>
      </c>
      <c r="D57" s="243" t="s">
        <v>424</v>
      </c>
      <c r="E57" s="244">
        <v>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142</v>
      </c>
      <c r="T57" s="224" t="s">
        <v>143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403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41">
        <v>46</v>
      </c>
      <c r="B58" s="242" t="s">
        <v>505</v>
      </c>
      <c r="C58" s="251" t="s">
        <v>506</v>
      </c>
      <c r="D58" s="243" t="s">
        <v>424</v>
      </c>
      <c r="E58" s="244">
        <v>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142</v>
      </c>
      <c r="T58" s="224" t="s">
        <v>143</v>
      </c>
      <c r="U58" s="224">
        <v>0</v>
      </c>
      <c r="V58" s="224">
        <f>ROUND(E58*U58,2)</f>
        <v>0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144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41">
        <v>47</v>
      </c>
      <c r="B59" s="242" t="s">
        <v>507</v>
      </c>
      <c r="C59" s="251" t="s">
        <v>508</v>
      </c>
      <c r="D59" s="243" t="s">
        <v>424</v>
      </c>
      <c r="E59" s="244">
        <v>1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142</v>
      </c>
      <c r="T59" s="224" t="s">
        <v>143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403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41">
        <v>48</v>
      </c>
      <c r="B60" s="242" t="s">
        <v>509</v>
      </c>
      <c r="C60" s="251" t="s">
        <v>510</v>
      </c>
      <c r="D60" s="243" t="s">
        <v>511</v>
      </c>
      <c r="E60" s="244">
        <v>2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214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49</v>
      </c>
      <c r="B61" s="242" t="s">
        <v>512</v>
      </c>
      <c r="C61" s="251" t="s">
        <v>513</v>
      </c>
      <c r="D61" s="243" t="s">
        <v>511</v>
      </c>
      <c r="E61" s="244">
        <v>8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142</v>
      </c>
      <c r="T61" s="224" t="s">
        <v>143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214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41">
        <v>50</v>
      </c>
      <c r="B62" s="242" t="s">
        <v>514</v>
      </c>
      <c r="C62" s="251" t="s">
        <v>515</v>
      </c>
      <c r="D62" s="243" t="s">
        <v>511</v>
      </c>
      <c r="E62" s="244">
        <v>8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142</v>
      </c>
      <c r="T62" s="224" t="s">
        <v>143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214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41">
        <v>51</v>
      </c>
      <c r="B63" s="242" t="s">
        <v>516</v>
      </c>
      <c r="C63" s="251" t="s">
        <v>517</v>
      </c>
      <c r="D63" s="243" t="s">
        <v>511</v>
      </c>
      <c r="E63" s="244">
        <v>4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142</v>
      </c>
      <c r="T63" s="224" t="s">
        <v>143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214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52</v>
      </c>
      <c r="B64" s="242" t="s">
        <v>518</v>
      </c>
      <c r="C64" s="251" t="s">
        <v>519</v>
      </c>
      <c r="D64" s="243" t="s">
        <v>147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214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53</v>
      </c>
      <c r="B65" s="242" t="s">
        <v>520</v>
      </c>
      <c r="C65" s="251" t="s">
        <v>521</v>
      </c>
      <c r="D65" s="243" t="s">
        <v>147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142</v>
      </c>
      <c r="T65" s="224" t="s">
        <v>143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144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54</v>
      </c>
      <c r="B66" s="242" t="s">
        <v>522</v>
      </c>
      <c r="C66" s="251" t="s">
        <v>523</v>
      </c>
      <c r="D66" s="243" t="s">
        <v>147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142</v>
      </c>
      <c r="T66" s="224" t="s">
        <v>143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144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55</v>
      </c>
      <c r="B67" s="242" t="s">
        <v>524</v>
      </c>
      <c r="C67" s="251" t="s">
        <v>525</v>
      </c>
      <c r="D67" s="243" t="s">
        <v>147</v>
      </c>
      <c r="E67" s="244">
        <v>2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142</v>
      </c>
      <c r="T67" s="224" t="s">
        <v>143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403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ht="22.5" outlineLevel="1" x14ac:dyDescent="0.2">
      <c r="A68" s="241">
        <v>56</v>
      </c>
      <c r="B68" s="242" t="s">
        <v>526</v>
      </c>
      <c r="C68" s="251" t="s">
        <v>527</v>
      </c>
      <c r="D68" s="243" t="s">
        <v>147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142</v>
      </c>
      <c r="T68" s="224" t="s">
        <v>143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144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35">
        <v>57</v>
      </c>
      <c r="B69" s="236" t="s">
        <v>528</v>
      </c>
      <c r="C69" s="252" t="s">
        <v>529</v>
      </c>
      <c r="D69" s="237" t="s">
        <v>147</v>
      </c>
      <c r="E69" s="238">
        <v>1</v>
      </c>
      <c r="F69" s="239"/>
      <c r="G69" s="240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142</v>
      </c>
      <c r="T69" s="224" t="s">
        <v>143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144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x14ac:dyDescent="0.2">
      <c r="A70" s="5"/>
      <c r="B70" s="6"/>
      <c r="C70" s="255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E70">
        <v>15</v>
      </c>
      <c r="AF70">
        <v>21</v>
      </c>
    </row>
    <row r="71" spans="1:60" x14ac:dyDescent="0.2">
      <c r="A71" s="208"/>
      <c r="B71" s="209" t="s">
        <v>31</v>
      </c>
      <c r="C71" s="256"/>
      <c r="D71" s="210"/>
      <c r="E71" s="211"/>
      <c r="F71" s="211"/>
      <c r="G71" s="249">
        <f>G8+G24+G28+G37+G42</f>
        <v>0</v>
      </c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E71">
        <f>SUMIF(L7:L69,AE70,G7:G69)</f>
        <v>0</v>
      </c>
      <c r="AF71">
        <f>SUMIF(L7:L69,AF70,G7:G69)</f>
        <v>0</v>
      </c>
      <c r="AG71" t="s">
        <v>410</v>
      </c>
    </row>
    <row r="72" spans="1:60" x14ac:dyDescent="0.2">
      <c r="A72" s="5"/>
      <c r="B72" s="6"/>
      <c r="C72" s="255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5"/>
      <c r="B73" s="6"/>
      <c r="C73" s="255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2" t="s">
        <v>411</v>
      </c>
      <c r="B74" s="212"/>
      <c r="C74" s="257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3"/>
      <c r="B75" s="214"/>
      <c r="C75" s="258"/>
      <c r="D75" s="214"/>
      <c r="E75" s="214"/>
      <c r="F75" s="214"/>
      <c r="G75" s="21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G75" t="s">
        <v>412</v>
      </c>
    </row>
    <row r="76" spans="1:60" x14ac:dyDescent="0.2">
      <c r="A76" s="216"/>
      <c r="B76" s="217"/>
      <c r="C76" s="259"/>
      <c r="D76" s="217"/>
      <c r="E76" s="217"/>
      <c r="F76" s="217"/>
      <c r="G76" s="218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16"/>
      <c r="B77" s="217"/>
      <c r="C77" s="259"/>
      <c r="D77" s="217"/>
      <c r="E77" s="217"/>
      <c r="F77" s="217"/>
      <c r="G77" s="218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16"/>
      <c r="B78" s="217"/>
      <c r="C78" s="259"/>
      <c r="D78" s="217"/>
      <c r="E78" s="217"/>
      <c r="F78" s="217"/>
      <c r="G78" s="218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19"/>
      <c r="B79" s="220"/>
      <c r="C79" s="260"/>
      <c r="D79" s="220"/>
      <c r="E79" s="220"/>
      <c r="F79" s="220"/>
      <c r="G79" s="221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5"/>
      <c r="B80" s="6"/>
      <c r="C80" s="255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3:33" x14ac:dyDescent="0.2">
      <c r="C81" s="261"/>
      <c r="D81" s="189"/>
      <c r="AG81" t="s">
        <v>413</v>
      </c>
    </row>
    <row r="82" spans="3:33" x14ac:dyDescent="0.2">
      <c r="D82" s="189"/>
    </row>
    <row r="83" spans="3:33" x14ac:dyDescent="0.2">
      <c r="D83" s="189"/>
    </row>
    <row r="84" spans="3:33" x14ac:dyDescent="0.2">
      <c r="D84" s="189"/>
    </row>
    <row r="85" spans="3:33" x14ac:dyDescent="0.2">
      <c r="D85" s="189"/>
    </row>
    <row r="86" spans="3:33" x14ac:dyDescent="0.2">
      <c r="D86" s="189"/>
    </row>
    <row r="87" spans="3:33" x14ac:dyDescent="0.2">
      <c r="D87" s="189"/>
    </row>
    <row r="88" spans="3:33" x14ac:dyDescent="0.2">
      <c r="D88" s="189"/>
    </row>
    <row r="89" spans="3:33" x14ac:dyDescent="0.2">
      <c r="D89" s="189"/>
    </row>
    <row r="90" spans="3:33" x14ac:dyDescent="0.2">
      <c r="D90" s="189"/>
    </row>
    <row r="91" spans="3:33" x14ac:dyDescent="0.2">
      <c r="D91" s="189"/>
    </row>
    <row r="92" spans="3:33" x14ac:dyDescent="0.2">
      <c r="D92" s="189"/>
    </row>
    <row r="93" spans="3:33" x14ac:dyDescent="0.2">
      <c r="D93" s="189"/>
    </row>
    <row r="94" spans="3:33" x14ac:dyDescent="0.2">
      <c r="D94" s="189"/>
    </row>
    <row r="95" spans="3:33" x14ac:dyDescent="0.2">
      <c r="D95" s="189"/>
    </row>
    <row r="96" spans="3:33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6">
    <mergeCell ref="A1:G1"/>
    <mergeCell ref="C2:G2"/>
    <mergeCell ref="C3:G3"/>
    <mergeCell ref="C4:G4"/>
    <mergeCell ref="A74:C74"/>
    <mergeCell ref="A75:G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84</v>
      </c>
      <c r="C8" s="250" t="s">
        <v>85</v>
      </c>
      <c r="D8" s="231"/>
      <c r="E8" s="232"/>
      <c r="F8" s="233"/>
      <c r="G8" s="234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8"/>
      <c r="O8" s="228">
        <f>SUM(O9:O15)</f>
        <v>0.01</v>
      </c>
      <c r="P8" s="228"/>
      <c r="Q8" s="228">
        <f>SUM(Q9:Q15)</f>
        <v>0</v>
      </c>
      <c r="R8" s="228"/>
      <c r="S8" s="228"/>
      <c r="T8" s="228"/>
      <c r="U8" s="228"/>
      <c r="V8" s="228">
        <f>SUM(V9:V15)</f>
        <v>5.42</v>
      </c>
      <c r="W8" s="228"/>
      <c r="AG8" t="s">
        <v>138</v>
      </c>
    </row>
    <row r="9" spans="1:60" outlineLevel="1" x14ac:dyDescent="0.2">
      <c r="A9" s="241">
        <v>1</v>
      </c>
      <c r="B9" s="242" t="s">
        <v>530</v>
      </c>
      <c r="C9" s="251" t="s">
        <v>531</v>
      </c>
      <c r="D9" s="243" t="s">
        <v>161</v>
      </c>
      <c r="E9" s="244">
        <v>5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4.7000000000000004E-4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0.35900000000000004</v>
      </c>
      <c r="V9" s="224">
        <f>ROUND(E9*U9,2)</f>
        <v>1.8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41">
        <v>2</v>
      </c>
      <c r="B10" s="242" t="s">
        <v>532</v>
      </c>
      <c r="C10" s="251" t="s">
        <v>533</v>
      </c>
      <c r="D10" s="243" t="s">
        <v>161</v>
      </c>
      <c r="E10" s="244">
        <v>8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7.000000000000001E-4</v>
      </c>
      <c r="O10" s="224">
        <f>ROUND(E10*N10,2)</f>
        <v>0.01</v>
      </c>
      <c r="P10" s="224">
        <v>0</v>
      </c>
      <c r="Q10" s="224">
        <f>ROUND(E10*P10,2)</f>
        <v>0</v>
      </c>
      <c r="R10" s="224"/>
      <c r="S10" s="224" t="s">
        <v>142</v>
      </c>
      <c r="T10" s="224" t="s">
        <v>143</v>
      </c>
      <c r="U10" s="224">
        <v>0.45200000000000001</v>
      </c>
      <c r="V10" s="224">
        <f>ROUND(E10*U10,2)</f>
        <v>3.62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534</v>
      </c>
      <c r="C11" s="251" t="s">
        <v>535</v>
      </c>
      <c r="D11" s="243" t="s">
        <v>161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536</v>
      </c>
      <c r="C12" s="251" t="s">
        <v>537</v>
      </c>
      <c r="D12" s="243" t="s">
        <v>141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142</v>
      </c>
      <c r="T12" s="224" t="s">
        <v>143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148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538</v>
      </c>
      <c r="C13" s="251" t="s">
        <v>539</v>
      </c>
      <c r="D13" s="243" t="s">
        <v>141</v>
      </c>
      <c r="E13" s="244">
        <v>3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142</v>
      </c>
      <c r="T13" s="224" t="s">
        <v>143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148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540</v>
      </c>
      <c r="C14" s="251" t="s">
        <v>541</v>
      </c>
      <c r="D14" s="243" t="s">
        <v>141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148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542</v>
      </c>
      <c r="C15" s="251" t="s">
        <v>543</v>
      </c>
      <c r="D15" s="243" t="s">
        <v>0</v>
      </c>
      <c r="E15" s="244">
        <v>41.77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142</v>
      </c>
      <c r="T15" s="224" t="s">
        <v>143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148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x14ac:dyDescent="0.2">
      <c r="A16" s="229" t="s">
        <v>137</v>
      </c>
      <c r="B16" s="230" t="s">
        <v>86</v>
      </c>
      <c r="C16" s="250" t="s">
        <v>87</v>
      </c>
      <c r="D16" s="231"/>
      <c r="E16" s="232"/>
      <c r="F16" s="233"/>
      <c r="G16" s="234">
        <f>SUMIF(AG17:AG29,"&lt;&gt;NOR",G17:G29)</f>
        <v>0</v>
      </c>
      <c r="H16" s="228"/>
      <c r="I16" s="228">
        <f>SUM(I17:I29)</f>
        <v>0</v>
      </c>
      <c r="J16" s="228"/>
      <c r="K16" s="228">
        <f>SUM(K17:K29)</f>
        <v>0</v>
      </c>
      <c r="L16" s="228"/>
      <c r="M16" s="228">
        <f>SUM(M17:M29)</f>
        <v>0</v>
      </c>
      <c r="N16" s="228"/>
      <c r="O16" s="228">
        <f>SUM(O17:O29)</f>
        <v>0.03</v>
      </c>
      <c r="P16" s="228"/>
      <c r="Q16" s="228">
        <f>SUM(Q17:Q29)</f>
        <v>0</v>
      </c>
      <c r="R16" s="228"/>
      <c r="S16" s="228"/>
      <c r="T16" s="228"/>
      <c r="U16" s="228"/>
      <c r="V16" s="228">
        <f>SUM(V17:V29)</f>
        <v>3.85</v>
      </c>
      <c r="W16" s="228"/>
      <c r="AG16" t="s">
        <v>138</v>
      </c>
    </row>
    <row r="17" spans="1:60" outlineLevel="1" x14ac:dyDescent="0.2">
      <c r="A17" s="241">
        <v>8</v>
      </c>
      <c r="B17" s="242" t="s">
        <v>544</v>
      </c>
      <c r="C17" s="251" t="s">
        <v>545</v>
      </c>
      <c r="D17" s="243" t="s">
        <v>161</v>
      </c>
      <c r="E17" s="244">
        <v>12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142</v>
      </c>
      <c r="T17" s="224" t="s">
        <v>143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148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41">
        <v>9</v>
      </c>
      <c r="B18" s="242" t="s">
        <v>546</v>
      </c>
      <c r="C18" s="251" t="s">
        <v>547</v>
      </c>
      <c r="D18" s="243" t="s">
        <v>161</v>
      </c>
      <c r="E18" s="244">
        <v>2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148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41">
        <v>10</v>
      </c>
      <c r="B19" s="242" t="s">
        <v>548</v>
      </c>
      <c r="C19" s="251" t="s">
        <v>549</v>
      </c>
      <c r="D19" s="243" t="s">
        <v>161</v>
      </c>
      <c r="E19" s="244">
        <v>14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142</v>
      </c>
      <c r="T19" s="224" t="s">
        <v>143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148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11</v>
      </c>
      <c r="B20" s="242" t="s">
        <v>550</v>
      </c>
      <c r="C20" s="251" t="s">
        <v>551</v>
      </c>
      <c r="D20" s="243" t="s">
        <v>141</v>
      </c>
      <c r="E20" s="244">
        <v>6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148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12</v>
      </c>
      <c r="B21" s="242" t="s">
        <v>552</v>
      </c>
      <c r="C21" s="251" t="s">
        <v>553</v>
      </c>
      <c r="D21" s="243" t="s">
        <v>141</v>
      </c>
      <c r="E21" s="244">
        <v>2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142</v>
      </c>
      <c r="T21" s="224" t="s">
        <v>143</v>
      </c>
      <c r="U21" s="224">
        <v>0.42500000000000004</v>
      </c>
      <c r="V21" s="224">
        <f>ROUND(E21*U21,2)</f>
        <v>0.85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13</v>
      </c>
      <c r="B22" s="242" t="s">
        <v>554</v>
      </c>
      <c r="C22" s="251" t="s">
        <v>555</v>
      </c>
      <c r="D22" s="243" t="s">
        <v>141</v>
      </c>
      <c r="E22" s="244">
        <v>1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142</v>
      </c>
      <c r="T22" s="224" t="s">
        <v>143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148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14</v>
      </c>
      <c r="B23" s="242" t="s">
        <v>556</v>
      </c>
      <c r="C23" s="251" t="s">
        <v>557</v>
      </c>
      <c r="D23" s="243" t="s">
        <v>141</v>
      </c>
      <c r="E23" s="244">
        <v>6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142</v>
      </c>
      <c r="T23" s="224" t="s">
        <v>143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148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15</v>
      </c>
      <c r="B24" s="242" t="s">
        <v>558</v>
      </c>
      <c r="C24" s="251" t="s">
        <v>559</v>
      </c>
      <c r="D24" s="243" t="s">
        <v>147</v>
      </c>
      <c r="E24" s="244">
        <v>2</v>
      </c>
      <c r="F24" s="245"/>
      <c r="G24" s="246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1.1640000000000001E-2</v>
      </c>
      <c r="O24" s="224">
        <f>ROUND(E24*N24,2)</f>
        <v>0.02</v>
      </c>
      <c r="P24" s="224">
        <v>0</v>
      </c>
      <c r="Q24" s="224">
        <f>ROUND(E24*P24,2)</f>
        <v>0</v>
      </c>
      <c r="R24" s="224"/>
      <c r="S24" s="224" t="s">
        <v>142</v>
      </c>
      <c r="T24" s="224" t="s">
        <v>143</v>
      </c>
      <c r="U24" s="224">
        <v>1.2910000000000001</v>
      </c>
      <c r="V24" s="224">
        <f>ROUND(E24*U24,2)</f>
        <v>2.58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16</v>
      </c>
      <c r="B25" s="242" t="s">
        <v>560</v>
      </c>
      <c r="C25" s="251" t="s">
        <v>561</v>
      </c>
      <c r="D25" s="243" t="s">
        <v>141</v>
      </c>
      <c r="E25" s="244">
        <v>1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142</v>
      </c>
      <c r="T25" s="224" t="s">
        <v>143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292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562</v>
      </c>
      <c r="C26" s="251" t="s">
        <v>563</v>
      </c>
      <c r="D26" s="243" t="s">
        <v>141</v>
      </c>
      <c r="E26" s="244">
        <v>1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5.5300000000000002E-3</v>
      </c>
      <c r="O26" s="224">
        <f>ROUND(E26*N26,2)</f>
        <v>0.01</v>
      </c>
      <c r="P26" s="224">
        <v>0</v>
      </c>
      <c r="Q26" s="224">
        <f>ROUND(E26*P26,2)</f>
        <v>0</v>
      </c>
      <c r="R26" s="224"/>
      <c r="S26" s="224" t="s">
        <v>142</v>
      </c>
      <c r="T26" s="224" t="s">
        <v>143</v>
      </c>
      <c r="U26" s="224">
        <v>0.42300000000000004</v>
      </c>
      <c r="V26" s="224">
        <f>ROUND(E26*U26,2)</f>
        <v>0.42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144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564</v>
      </c>
      <c r="C27" s="251" t="s">
        <v>565</v>
      </c>
      <c r="D27" s="243" t="s">
        <v>161</v>
      </c>
      <c r="E27" s="244">
        <v>14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142</v>
      </c>
      <c r="T27" s="224" t="s">
        <v>143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148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41">
        <v>19</v>
      </c>
      <c r="B28" s="242" t="s">
        <v>566</v>
      </c>
      <c r="C28" s="251" t="s">
        <v>567</v>
      </c>
      <c r="D28" s="243" t="s">
        <v>161</v>
      </c>
      <c r="E28" s="244">
        <v>14</v>
      </c>
      <c r="F28" s="245"/>
      <c r="G28" s="246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142</v>
      </c>
      <c r="T28" s="224" t="s">
        <v>143</v>
      </c>
      <c r="U28" s="224">
        <v>0</v>
      </c>
      <c r="V28" s="224">
        <f>ROUND(E28*U28,2)</f>
        <v>0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148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41">
        <v>20</v>
      </c>
      <c r="B29" s="242" t="s">
        <v>568</v>
      </c>
      <c r="C29" s="251" t="s">
        <v>569</v>
      </c>
      <c r="D29" s="243" t="s">
        <v>0</v>
      </c>
      <c r="E29" s="244">
        <v>116.89</v>
      </c>
      <c r="F29" s="245"/>
      <c r="G29" s="246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</v>
      </c>
      <c r="V29" s="224">
        <f>ROUND(E29*U29,2)</f>
        <v>0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148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x14ac:dyDescent="0.2">
      <c r="A30" s="229" t="s">
        <v>137</v>
      </c>
      <c r="B30" s="230" t="s">
        <v>88</v>
      </c>
      <c r="C30" s="250" t="s">
        <v>89</v>
      </c>
      <c r="D30" s="231"/>
      <c r="E30" s="232"/>
      <c r="F30" s="233"/>
      <c r="G30" s="234">
        <f>SUMIF(AG31:AG46,"&lt;&gt;NOR",G31:G46)</f>
        <v>0</v>
      </c>
      <c r="H30" s="228"/>
      <c r="I30" s="228">
        <f>SUM(I31:I46)</f>
        <v>0</v>
      </c>
      <c r="J30" s="228"/>
      <c r="K30" s="228">
        <f>SUM(K31:K46)</f>
        <v>0</v>
      </c>
      <c r="L30" s="228"/>
      <c r="M30" s="228">
        <f>SUM(M31:M46)</f>
        <v>0</v>
      </c>
      <c r="N30" s="228"/>
      <c r="O30" s="228">
        <f>SUM(O31:O46)</f>
        <v>0.04</v>
      </c>
      <c r="P30" s="228"/>
      <c r="Q30" s="228">
        <f>SUM(Q31:Q46)</f>
        <v>0</v>
      </c>
      <c r="R30" s="228"/>
      <c r="S30" s="228"/>
      <c r="T30" s="228"/>
      <c r="U30" s="228"/>
      <c r="V30" s="228">
        <f>SUM(V31:V46)</f>
        <v>2.74</v>
      </c>
      <c r="W30" s="228"/>
      <c r="AG30" t="s">
        <v>138</v>
      </c>
    </row>
    <row r="31" spans="1:60" outlineLevel="1" x14ac:dyDescent="0.2">
      <c r="A31" s="241">
        <v>21</v>
      </c>
      <c r="B31" s="242" t="s">
        <v>570</v>
      </c>
      <c r="C31" s="251" t="s">
        <v>571</v>
      </c>
      <c r="D31" s="243" t="s">
        <v>147</v>
      </c>
      <c r="E31" s="244">
        <v>1</v>
      </c>
      <c r="F31" s="245"/>
      <c r="G31" s="246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7.0100000000000006E-3</v>
      </c>
      <c r="O31" s="224">
        <f>ROUND(E31*N31,2)</f>
        <v>0.01</v>
      </c>
      <c r="P31" s="224">
        <v>0</v>
      </c>
      <c r="Q31" s="224">
        <f>ROUND(E31*P31,2)</f>
        <v>0</v>
      </c>
      <c r="R31" s="224"/>
      <c r="S31" s="224" t="s">
        <v>142</v>
      </c>
      <c r="T31" s="224" t="s">
        <v>143</v>
      </c>
      <c r="U31" s="224">
        <v>1.77</v>
      </c>
      <c r="V31" s="224">
        <f>ROUND(E31*U31,2)</f>
        <v>1.77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22</v>
      </c>
      <c r="B32" s="242" t="s">
        <v>572</v>
      </c>
      <c r="C32" s="251" t="s">
        <v>573</v>
      </c>
      <c r="D32" s="243" t="s">
        <v>147</v>
      </c>
      <c r="E32" s="244">
        <v>1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1.2010000000000002E-2</v>
      </c>
      <c r="O32" s="224">
        <f>ROUND(E32*N32,2)</f>
        <v>0.01</v>
      </c>
      <c r="P32" s="224">
        <v>0</v>
      </c>
      <c r="Q32" s="224">
        <f>ROUND(E32*P32,2)</f>
        <v>0</v>
      </c>
      <c r="R32" s="224"/>
      <c r="S32" s="224" t="s">
        <v>142</v>
      </c>
      <c r="T32" s="224" t="s">
        <v>143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148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23</v>
      </c>
      <c r="B33" s="242" t="s">
        <v>574</v>
      </c>
      <c r="C33" s="251" t="s">
        <v>575</v>
      </c>
      <c r="D33" s="243" t="s">
        <v>147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148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24</v>
      </c>
      <c r="B34" s="242" t="s">
        <v>576</v>
      </c>
      <c r="C34" s="251" t="s">
        <v>577</v>
      </c>
      <c r="D34" s="243" t="s">
        <v>141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142</v>
      </c>
      <c r="T34" s="224" t="s">
        <v>143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144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25</v>
      </c>
      <c r="B35" s="242" t="s">
        <v>578</v>
      </c>
      <c r="C35" s="251" t="s">
        <v>579</v>
      </c>
      <c r="D35" s="243" t="s">
        <v>147</v>
      </c>
      <c r="E35" s="244">
        <v>1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142</v>
      </c>
      <c r="T35" s="224" t="s">
        <v>143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148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26</v>
      </c>
      <c r="B36" s="242" t="s">
        <v>576</v>
      </c>
      <c r="C36" s="251" t="s">
        <v>580</v>
      </c>
      <c r="D36" s="243" t="s">
        <v>141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142</v>
      </c>
      <c r="T36" s="224" t="s">
        <v>143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208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22.5" outlineLevel="1" x14ac:dyDescent="0.2">
      <c r="A37" s="241">
        <v>27</v>
      </c>
      <c r="B37" s="242" t="s">
        <v>581</v>
      </c>
      <c r="C37" s="251" t="s">
        <v>582</v>
      </c>
      <c r="D37" s="243" t="s">
        <v>147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1.8890000000000001E-2</v>
      </c>
      <c r="O37" s="224">
        <f>ROUND(E37*N37,2)</f>
        <v>0.02</v>
      </c>
      <c r="P37" s="224">
        <v>0</v>
      </c>
      <c r="Q37" s="224">
        <f>ROUND(E37*P37,2)</f>
        <v>0</v>
      </c>
      <c r="R37" s="224"/>
      <c r="S37" s="224" t="s">
        <v>142</v>
      </c>
      <c r="T37" s="224" t="s">
        <v>143</v>
      </c>
      <c r="U37" s="224">
        <v>0.97300000000000009</v>
      </c>
      <c r="V37" s="224">
        <f>ROUND(E37*U37,2)</f>
        <v>0.97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144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28</v>
      </c>
      <c r="B38" s="242" t="s">
        <v>583</v>
      </c>
      <c r="C38" s="251" t="s">
        <v>584</v>
      </c>
      <c r="D38" s="243" t="s">
        <v>141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3.2000000000000003E-4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142</v>
      </c>
      <c r="T38" s="224" t="s">
        <v>143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208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29</v>
      </c>
      <c r="B39" s="242" t="s">
        <v>585</v>
      </c>
      <c r="C39" s="251" t="s">
        <v>586</v>
      </c>
      <c r="D39" s="243" t="s">
        <v>141</v>
      </c>
      <c r="E39" s="244">
        <v>1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142</v>
      </c>
      <c r="T39" s="224" t="s">
        <v>143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148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41">
        <v>30</v>
      </c>
      <c r="B40" s="242" t="s">
        <v>587</v>
      </c>
      <c r="C40" s="251" t="s">
        <v>588</v>
      </c>
      <c r="D40" s="243" t="s">
        <v>141</v>
      </c>
      <c r="E40" s="244">
        <v>1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142</v>
      </c>
      <c r="T40" s="224" t="s">
        <v>143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148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41">
        <v>31</v>
      </c>
      <c r="B41" s="242" t="s">
        <v>589</v>
      </c>
      <c r="C41" s="251" t="s">
        <v>590</v>
      </c>
      <c r="D41" s="243" t="s">
        <v>141</v>
      </c>
      <c r="E41" s="244">
        <v>1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142</v>
      </c>
      <c r="T41" s="224" t="s">
        <v>143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148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32</v>
      </c>
      <c r="B42" s="242" t="s">
        <v>591</v>
      </c>
      <c r="C42" s="251" t="s">
        <v>592</v>
      </c>
      <c r="D42" s="243" t="s">
        <v>141</v>
      </c>
      <c r="E42" s="244">
        <v>1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142</v>
      </c>
      <c r="T42" s="224" t="s">
        <v>143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593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33</v>
      </c>
      <c r="B43" s="242" t="s">
        <v>594</v>
      </c>
      <c r="C43" s="251" t="s">
        <v>595</v>
      </c>
      <c r="D43" s="243" t="s">
        <v>141</v>
      </c>
      <c r="E43" s="244">
        <v>1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142</v>
      </c>
      <c r="T43" s="224" t="s">
        <v>143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148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34</v>
      </c>
      <c r="B44" s="242" t="s">
        <v>596</v>
      </c>
      <c r="C44" s="251" t="s">
        <v>597</v>
      </c>
      <c r="D44" s="243" t="s">
        <v>141</v>
      </c>
      <c r="E44" s="244">
        <v>1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142</v>
      </c>
      <c r="T44" s="224" t="s">
        <v>143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148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35</v>
      </c>
      <c r="B45" s="242" t="s">
        <v>598</v>
      </c>
      <c r="C45" s="251" t="s">
        <v>599</v>
      </c>
      <c r="D45" s="243" t="s">
        <v>141</v>
      </c>
      <c r="E45" s="244">
        <v>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142</v>
      </c>
      <c r="T45" s="224" t="s">
        <v>143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148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36</v>
      </c>
      <c r="B46" s="242" t="s">
        <v>600</v>
      </c>
      <c r="C46" s="251" t="s">
        <v>601</v>
      </c>
      <c r="D46" s="243" t="s">
        <v>0</v>
      </c>
      <c r="E46" s="244">
        <v>441.29100000000005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142</v>
      </c>
      <c r="T46" s="224" t="s">
        <v>143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148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137</v>
      </c>
      <c r="B47" s="230" t="s">
        <v>90</v>
      </c>
      <c r="C47" s="250" t="s">
        <v>91</v>
      </c>
      <c r="D47" s="231"/>
      <c r="E47" s="232"/>
      <c r="F47" s="233"/>
      <c r="G47" s="234">
        <f>SUMIF(AG48:AG57,"&lt;&gt;NOR",G48:G57)</f>
        <v>0</v>
      </c>
      <c r="H47" s="228"/>
      <c r="I47" s="228">
        <f>SUM(I48:I57)</f>
        <v>0</v>
      </c>
      <c r="J47" s="228"/>
      <c r="K47" s="228">
        <f>SUM(K48:K57)</f>
        <v>0</v>
      </c>
      <c r="L47" s="228"/>
      <c r="M47" s="228">
        <f>SUM(M48:M57)</f>
        <v>0</v>
      </c>
      <c r="N47" s="228"/>
      <c r="O47" s="228">
        <f>SUM(O48:O57)</f>
        <v>0.02</v>
      </c>
      <c r="P47" s="228"/>
      <c r="Q47" s="228">
        <f>SUM(Q48:Q57)</f>
        <v>0</v>
      </c>
      <c r="R47" s="228"/>
      <c r="S47" s="228"/>
      <c r="T47" s="228"/>
      <c r="U47" s="228"/>
      <c r="V47" s="228">
        <f>SUM(V48:V57)</f>
        <v>0.99</v>
      </c>
      <c r="W47" s="228"/>
      <c r="AG47" t="s">
        <v>138</v>
      </c>
    </row>
    <row r="48" spans="1:60" ht="22.5" outlineLevel="1" x14ac:dyDescent="0.2">
      <c r="A48" s="241">
        <v>37</v>
      </c>
      <c r="B48" s="242" t="s">
        <v>602</v>
      </c>
      <c r="C48" s="251" t="s">
        <v>603</v>
      </c>
      <c r="D48" s="243" t="s">
        <v>141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1.66E-2</v>
      </c>
      <c r="O48" s="224">
        <f>ROUND(E48*N48,2)</f>
        <v>0.02</v>
      </c>
      <c r="P48" s="224">
        <v>0</v>
      </c>
      <c r="Q48" s="224">
        <f>ROUND(E48*P48,2)</f>
        <v>0</v>
      </c>
      <c r="R48" s="224"/>
      <c r="S48" s="224" t="s">
        <v>142</v>
      </c>
      <c r="T48" s="224" t="s">
        <v>143</v>
      </c>
      <c r="U48" s="224">
        <v>0.9880000000000001</v>
      </c>
      <c r="V48" s="224">
        <f>ROUND(E48*U48,2)</f>
        <v>0.99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148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38</v>
      </c>
      <c r="B49" s="242" t="s">
        <v>591</v>
      </c>
      <c r="C49" s="251" t="s">
        <v>604</v>
      </c>
      <c r="D49" s="243" t="s">
        <v>141</v>
      </c>
      <c r="E49" s="244">
        <v>1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593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41">
        <v>39</v>
      </c>
      <c r="B50" s="242" t="s">
        <v>605</v>
      </c>
      <c r="C50" s="251" t="s">
        <v>606</v>
      </c>
      <c r="D50" s="243" t="s">
        <v>141</v>
      </c>
      <c r="E50" s="244">
        <v>1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142</v>
      </c>
      <c r="T50" s="224" t="s">
        <v>143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148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40</v>
      </c>
      <c r="B51" s="242" t="s">
        <v>591</v>
      </c>
      <c r="C51" s="251" t="s">
        <v>607</v>
      </c>
      <c r="D51" s="243" t="s">
        <v>141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593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41">
        <v>41</v>
      </c>
      <c r="B52" s="242" t="s">
        <v>608</v>
      </c>
      <c r="C52" s="251" t="s">
        <v>609</v>
      </c>
      <c r="D52" s="243" t="s">
        <v>161</v>
      </c>
      <c r="E52" s="244">
        <v>2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142</v>
      </c>
      <c r="T52" s="224" t="s">
        <v>143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148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42</v>
      </c>
      <c r="B53" s="242" t="s">
        <v>610</v>
      </c>
      <c r="C53" s="251" t="s">
        <v>611</v>
      </c>
      <c r="D53" s="243" t="s">
        <v>161</v>
      </c>
      <c r="E53" s="244">
        <v>48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142</v>
      </c>
      <c r="T53" s="224" t="s">
        <v>143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148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43</v>
      </c>
      <c r="B54" s="242" t="s">
        <v>49</v>
      </c>
      <c r="C54" s="251" t="s">
        <v>612</v>
      </c>
      <c r="D54" s="243" t="s">
        <v>147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142</v>
      </c>
      <c r="T54" s="224" t="s">
        <v>143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292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44</v>
      </c>
      <c r="B55" s="242" t="s">
        <v>51</v>
      </c>
      <c r="C55" s="251" t="s">
        <v>613</v>
      </c>
      <c r="D55" s="243" t="s">
        <v>147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142</v>
      </c>
      <c r="T55" s="224" t="s">
        <v>143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144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45</v>
      </c>
      <c r="B56" s="242" t="s">
        <v>614</v>
      </c>
      <c r="C56" s="251" t="s">
        <v>615</v>
      </c>
      <c r="D56" s="243" t="s">
        <v>147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142</v>
      </c>
      <c r="T56" s="224" t="s">
        <v>143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144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46</v>
      </c>
      <c r="B57" s="242" t="s">
        <v>616</v>
      </c>
      <c r="C57" s="251" t="s">
        <v>617</v>
      </c>
      <c r="D57" s="243" t="s">
        <v>0</v>
      </c>
      <c r="E57" s="244">
        <v>211.71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142</v>
      </c>
      <c r="T57" s="224" t="s">
        <v>143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148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137</v>
      </c>
      <c r="B58" s="230" t="s">
        <v>106</v>
      </c>
      <c r="C58" s="250" t="s">
        <v>107</v>
      </c>
      <c r="D58" s="231"/>
      <c r="E58" s="232"/>
      <c r="F58" s="233"/>
      <c r="G58" s="234">
        <f>SUMIF(AG59:AG61,"&lt;&gt;NOR",G59:G61)</f>
        <v>0</v>
      </c>
      <c r="H58" s="228"/>
      <c r="I58" s="228">
        <f>SUM(I59:I61)</f>
        <v>0</v>
      </c>
      <c r="J58" s="228"/>
      <c r="K58" s="228">
        <f>SUM(K59:K61)</f>
        <v>0</v>
      </c>
      <c r="L58" s="228"/>
      <c r="M58" s="228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8"/>
      <c r="S58" s="228"/>
      <c r="T58" s="228"/>
      <c r="U58" s="228"/>
      <c r="V58" s="228">
        <f>SUM(V59:V61)</f>
        <v>0</v>
      </c>
      <c r="W58" s="228"/>
      <c r="AG58" t="s">
        <v>138</v>
      </c>
    </row>
    <row r="59" spans="1:60" ht="33.75" outlineLevel="1" x14ac:dyDescent="0.2">
      <c r="A59" s="241">
        <v>47</v>
      </c>
      <c r="B59" s="242" t="s">
        <v>618</v>
      </c>
      <c r="C59" s="251" t="s">
        <v>619</v>
      </c>
      <c r="D59" s="243" t="s">
        <v>141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142</v>
      </c>
      <c r="T59" s="224" t="s">
        <v>143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144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48</v>
      </c>
      <c r="B60" s="242" t="s">
        <v>620</v>
      </c>
      <c r="C60" s="251" t="s">
        <v>621</v>
      </c>
      <c r="D60" s="243" t="s">
        <v>161</v>
      </c>
      <c r="E60" s="244">
        <v>25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49</v>
      </c>
      <c r="B61" s="242" t="s">
        <v>622</v>
      </c>
      <c r="C61" s="251" t="s">
        <v>623</v>
      </c>
      <c r="D61" s="243" t="s">
        <v>141</v>
      </c>
      <c r="E61" s="244">
        <v>2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142</v>
      </c>
      <c r="T61" s="224" t="s">
        <v>143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144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">
      <c r="A62" s="229" t="s">
        <v>137</v>
      </c>
      <c r="B62" s="230" t="s">
        <v>67</v>
      </c>
      <c r="C62" s="250" t="s">
        <v>68</v>
      </c>
      <c r="D62" s="231"/>
      <c r="E62" s="232"/>
      <c r="F62" s="233"/>
      <c r="G62" s="234">
        <f>SUMIF(AG63:AG65,"&lt;&gt;NOR",G63:G65)</f>
        <v>0</v>
      </c>
      <c r="H62" s="228"/>
      <c r="I62" s="228">
        <f>SUM(I63:I65)</f>
        <v>0</v>
      </c>
      <c r="J62" s="228"/>
      <c r="K62" s="228">
        <f>SUM(K63:K65)</f>
        <v>0</v>
      </c>
      <c r="L62" s="228"/>
      <c r="M62" s="228">
        <f>SUM(M63:M65)</f>
        <v>0</v>
      </c>
      <c r="N62" s="228"/>
      <c r="O62" s="228">
        <f>SUM(O63:O65)</f>
        <v>0</v>
      </c>
      <c r="P62" s="228"/>
      <c r="Q62" s="228">
        <f>SUM(Q63:Q65)</f>
        <v>0</v>
      </c>
      <c r="R62" s="228"/>
      <c r="S62" s="228"/>
      <c r="T62" s="228"/>
      <c r="U62" s="228"/>
      <c r="V62" s="228">
        <f>SUM(V63:V65)</f>
        <v>0</v>
      </c>
      <c r="W62" s="228"/>
      <c r="AG62" t="s">
        <v>138</v>
      </c>
    </row>
    <row r="63" spans="1:60" ht="22.5" outlineLevel="1" x14ac:dyDescent="0.2">
      <c r="A63" s="241">
        <v>50</v>
      </c>
      <c r="B63" s="242" t="s">
        <v>624</v>
      </c>
      <c r="C63" s="251" t="s">
        <v>625</v>
      </c>
      <c r="D63" s="243" t="s">
        <v>147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142</v>
      </c>
      <c r="T63" s="224" t="s">
        <v>143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403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51</v>
      </c>
      <c r="B64" s="242" t="s">
        <v>626</v>
      </c>
      <c r="C64" s="251" t="s">
        <v>627</v>
      </c>
      <c r="D64" s="243" t="s">
        <v>147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403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35">
        <v>52</v>
      </c>
      <c r="B65" s="236" t="s">
        <v>628</v>
      </c>
      <c r="C65" s="252" t="s">
        <v>629</v>
      </c>
      <c r="D65" s="237" t="s">
        <v>147</v>
      </c>
      <c r="E65" s="238">
        <v>1</v>
      </c>
      <c r="F65" s="239"/>
      <c r="G65" s="240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142</v>
      </c>
      <c r="T65" s="224" t="s">
        <v>143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144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5"/>
      <c r="B66" s="6"/>
      <c r="C66" s="255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v>15</v>
      </c>
      <c r="AF66">
        <v>21</v>
      </c>
    </row>
    <row r="67" spans="1:60" x14ac:dyDescent="0.2">
      <c r="A67" s="208"/>
      <c r="B67" s="209" t="s">
        <v>31</v>
      </c>
      <c r="C67" s="256"/>
      <c r="D67" s="210"/>
      <c r="E67" s="211"/>
      <c r="F67" s="211"/>
      <c r="G67" s="249">
        <f>G8+G16+G30+G47+G58+G62</f>
        <v>0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f>SUMIF(L7:L65,AE66,G7:G65)</f>
        <v>0</v>
      </c>
      <c r="AF67">
        <f>SUMIF(L7:L65,AF66,G7:G65)</f>
        <v>0</v>
      </c>
      <c r="AG67" t="s">
        <v>410</v>
      </c>
    </row>
    <row r="68" spans="1:60" x14ac:dyDescent="0.2">
      <c r="A68" s="5"/>
      <c r="B68" s="6"/>
      <c r="C68" s="255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60" x14ac:dyDescent="0.2">
      <c r="A69" s="5"/>
      <c r="B69" s="6"/>
      <c r="C69" s="255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212" t="s">
        <v>411</v>
      </c>
      <c r="B70" s="212"/>
      <c r="C70" s="257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13"/>
      <c r="B71" s="214"/>
      <c r="C71" s="258"/>
      <c r="D71" s="214"/>
      <c r="E71" s="214"/>
      <c r="F71" s="214"/>
      <c r="G71" s="21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G71" t="s">
        <v>412</v>
      </c>
    </row>
    <row r="72" spans="1:60" x14ac:dyDescent="0.2">
      <c r="A72" s="216"/>
      <c r="B72" s="217"/>
      <c r="C72" s="259"/>
      <c r="D72" s="217"/>
      <c r="E72" s="217"/>
      <c r="F72" s="217"/>
      <c r="G72" s="21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16"/>
      <c r="B73" s="217"/>
      <c r="C73" s="259"/>
      <c r="D73" s="217"/>
      <c r="E73" s="217"/>
      <c r="F73" s="217"/>
      <c r="G73" s="218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6"/>
      <c r="B74" s="217"/>
      <c r="C74" s="259"/>
      <c r="D74" s="217"/>
      <c r="E74" s="217"/>
      <c r="F74" s="217"/>
      <c r="G74" s="218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9"/>
      <c r="B75" s="220"/>
      <c r="C75" s="260"/>
      <c r="D75" s="220"/>
      <c r="E75" s="220"/>
      <c r="F75" s="220"/>
      <c r="G75" s="221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5"/>
      <c r="B76" s="6"/>
      <c r="C76" s="255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C77" s="261"/>
      <c r="D77" s="189"/>
      <c r="AG77" t="s">
        <v>413</v>
      </c>
    </row>
    <row r="78" spans="1:60" x14ac:dyDescent="0.2">
      <c r="D78" s="189"/>
    </row>
    <row r="79" spans="1:60" x14ac:dyDescent="0.2">
      <c r="D79" s="189"/>
    </row>
    <row r="80" spans="1:60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6">
    <mergeCell ref="A1:G1"/>
    <mergeCell ref="C2:G2"/>
    <mergeCell ref="C3:G3"/>
    <mergeCell ref="C4:G4"/>
    <mergeCell ref="A70:C70"/>
    <mergeCell ref="A71:G7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2019-06-05T14:02:41Z</dcterms:modified>
</cp:coreProperties>
</file>