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ZADÁVACÍ DOKUMENTACE\BYTY\_04_PD - možno vyzvat na Realizaci\Křídlovická 60_byt c_3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Pol'!$A$1:$W$242</definedName>
    <definedName name="_xlnm.Print_Area" localSheetId="4">'1 2 Pol'!$A$1:$W$92</definedName>
    <definedName name="_xlnm.Print_Area" localSheetId="5">'1 3 Pol'!$A$1:$W$80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9" i="1" l="1"/>
  <c r="I78" i="1"/>
  <c r="I77" i="1"/>
  <c r="I76" i="1"/>
  <c r="I75" i="1"/>
  <c r="I74" i="1"/>
  <c r="I73" i="1"/>
  <c r="I72" i="1"/>
  <c r="I71" i="1"/>
  <c r="I70" i="1"/>
  <c r="I69" i="1"/>
  <c r="I68" i="1"/>
  <c r="I17" i="1" s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70" i="14"/>
  <c r="G9" i="14"/>
  <c r="M9" i="14" s="1"/>
  <c r="I9" i="14"/>
  <c r="I8" i="14" s="1"/>
  <c r="K9" i="14"/>
  <c r="K8" i="14" s="1"/>
  <c r="O9" i="14"/>
  <c r="O8" i="14" s="1"/>
  <c r="Q9" i="14"/>
  <c r="V9" i="14"/>
  <c r="V8" i="14" s="1"/>
  <c r="G10" i="14"/>
  <c r="G8" i="14" s="1"/>
  <c r="I10" i="14"/>
  <c r="K10" i="14"/>
  <c r="O10" i="14"/>
  <c r="Q10" i="14"/>
  <c r="Q8" i="14" s="1"/>
  <c r="V10" i="14"/>
  <c r="G11" i="14"/>
  <c r="M11" i="14" s="1"/>
  <c r="I11" i="14"/>
  <c r="K11" i="14"/>
  <c r="O11" i="14"/>
  <c r="Q11" i="14"/>
  <c r="V11" i="14"/>
  <c r="G12" i="14"/>
  <c r="M12" i="14" s="1"/>
  <c r="I12" i="14"/>
  <c r="K12" i="14"/>
  <c r="O12" i="14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7" i="14"/>
  <c r="M17" i="14" s="1"/>
  <c r="I17" i="14"/>
  <c r="I16" i="14" s="1"/>
  <c r="K17" i="14"/>
  <c r="O17" i="14"/>
  <c r="O16" i="14" s="1"/>
  <c r="Q17" i="14"/>
  <c r="V17" i="14"/>
  <c r="V16" i="14" s="1"/>
  <c r="G18" i="14"/>
  <c r="G16" i="14" s="1"/>
  <c r="I18" i="14"/>
  <c r="K18" i="14"/>
  <c r="K16" i="14" s="1"/>
  <c r="O18" i="14"/>
  <c r="Q18" i="14"/>
  <c r="V18" i="14"/>
  <c r="G19" i="14"/>
  <c r="M19" i="14" s="1"/>
  <c r="I19" i="14"/>
  <c r="K19" i="14"/>
  <c r="O19" i="14"/>
  <c r="Q19" i="14"/>
  <c r="V19" i="14"/>
  <c r="G20" i="14"/>
  <c r="M20" i="14" s="1"/>
  <c r="I20" i="14"/>
  <c r="K20" i="14"/>
  <c r="O20" i="14"/>
  <c r="Q20" i="14"/>
  <c r="V20" i="14"/>
  <c r="G21" i="14"/>
  <c r="M21" i="14" s="1"/>
  <c r="I21" i="14"/>
  <c r="K21" i="14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G24" i="14"/>
  <c r="I24" i="14"/>
  <c r="K24" i="14"/>
  <c r="M24" i="14"/>
  <c r="O24" i="14"/>
  <c r="Q24" i="14"/>
  <c r="Q16" i="14" s="1"/>
  <c r="V24" i="14"/>
  <c r="G25" i="14"/>
  <c r="M25" i="14" s="1"/>
  <c r="I25" i="14"/>
  <c r="K25" i="14"/>
  <c r="O25" i="14"/>
  <c r="Q25" i="14"/>
  <c r="V25" i="14"/>
  <c r="G26" i="14"/>
  <c r="M26" i="14" s="1"/>
  <c r="I26" i="14"/>
  <c r="K26" i="14"/>
  <c r="O26" i="14"/>
  <c r="Q26" i="14"/>
  <c r="V26" i="14"/>
  <c r="G27" i="14"/>
  <c r="M27" i="14" s="1"/>
  <c r="I27" i="14"/>
  <c r="K27" i="14"/>
  <c r="O27" i="14"/>
  <c r="Q27" i="14"/>
  <c r="V27" i="14"/>
  <c r="G28" i="14"/>
  <c r="M28" i="14" s="1"/>
  <c r="I28" i="14"/>
  <c r="K28" i="14"/>
  <c r="O28" i="14"/>
  <c r="Q28" i="14"/>
  <c r="V28" i="14"/>
  <c r="G29" i="14"/>
  <c r="G30" i="14"/>
  <c r="I30" i="14"/>
  <c r="I29" i="14" s="1"/>
  <c r="K30" i="14"/>
  <c r="M30" i="14"/>
  <c r="O30" i="14"/>
  <c r="O29" i="14" s="1"/>
  <c r="Q30" i="14"/>
  <c r="V30" i="14"/>
  <c r="V29" i="14" s="1"/>
  <c r="G32" i="14"/>
  <c r="I32" i="14"/>
  <c r="K32" i="14"/>
  <c r="M32" i="14"/>
  <c r="O32" i="14"/>
  <c r="Q32" i="14"/>
  <c r="Q29" i="14" s="1"/>
  <c r="V32" i="14"/>
  <c r="G33" i="14"/>
  <c r="I33" i="14"/>
  <c r="K33" i="14"/>
  <c r="M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6" i="14"/>
  <c r="M36" i="14" s="1"/>
  <c r="I36" i="14"/>
  <c r="K36" i="14"/>
  <c r="O36" i="14"/>
  <c r="Q36" i="14"/>
  <c r="V36" i="14"/>
  <c r="G37" i="14"/>
  <c r="M37" i="14" s="1"/>
  <c r="I37" i="14"/>
  <c r="K37" i="14"/>
  <c r="O37" i="14"/>
  <c r="Q37" i="14"/>
  <c r="V37" i="14"/>
  <c r="G38" i="14"/>
  <c r="M38" i="14" s="1"/>
  <c r="I38" i="14"/>
  <c r="K38" i="14"/>
  <c r="K29" i="14" s="1"/>
  <c r="O38" i="14"/>
  <c r="Q38" i="14"/>
  <c r="V38" i="14"/>
  <c r="G39" i="14"/>
  <c r="I39" i="14"/>
  <c r="K39" i="14"/>
  <c r="M39" i="14"/>
  <c r="O39" i="14"/>
  <c r="Q39" i="14"/>
  <c r="V39" i="14"/>
  <c r="G40" i="14"/>
  <c r="I40" i="14"/>
  <c r="K40" i="14"/>
  <c r="M40" i="14"/>
  <c r="O40" i="14"/>
  <c r="Q40" i="14"/>
  <c r="V40" i="14"/>
  <c r="G41" i="14"/>
  <c r="I41" i="14"/>
  <c r="K41" i="14"/>
  <c r="M41" i="14"/>
  <c r="O41" i="14"/>
  <c r="Q41" i="14"/>
  <c r="V41" i="14"/>
  <c r="G42" i="14"/>
  <c r="M42" i="14" s="1"/>
  <c r="I42" i="14"/>
  <c r="K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M45" i="14" s="1"/>
  <c r="I45" i="14"/>
  <c r="K45" i="14"/>
  <c r="O45" i="14"/>
  <c r="Q45" i="14"/>
  <c r="V45" i="14"/>
  <c r="G46" i="14"/>
  <c r="I46" i="14"/>
  <c r="K46" i="14"/>
  <c r="M46" i="14"/>
  <c r="O46" i="14"/>
  <c r="Q46" i="14"/>
  <c r="V46" i="14"/>
  <c r="G48" i="14"/>
  <c r="I48" i="14"/>
  <c r="K48" i="14"/>
  <c r="M48" i="14"/>
  <c r="O48" i="14"/>
  <c r="O47" i="14" s="1"/>
  <c r="Q48" i="14"/>
  <c r="Q47" i="14" s="1"/>
  <c r="V48" i="14"/>
  <c r="G49" i="14"/>
  <c r="G47" i="14" s="1"/>
  <c r="I49" i="14"/>
  <c r="K49" i="14"/>
  <c r="M49" i="14"/>
  <c r="O49" i="14"/>
  <c r="Q49" i="14"/>
  <c r="V49" i="14"/>
  <c r="V47" i="14" s="1"/>
  <c r="G50" i="14"/>
  <c r="I50" i="14"/>
  <c r="K50" i="14"/>
  <c r="M50" i="14"/>
  <c r="O50" i="14"/>
  <c r="Q50" i="14"/>
  <c r="V50" i="14"/>
  <c r="G51" i="14"/>
  <c r="M51" i="14" s="1"/>
  <c r="M47" i="14" s="1"/>
  <c r="I51" i="14"/>
  <c r="K51" i="14"/>
  <c r="O51" i="14"/>
  <c r="Q51" i="14"/>
  <c r="V51" i="14"/>
  <c r="G52" i="14"/>
  <c r="M52" i="14" s="1"/>
  <c r="I52" i="14"/>
  <c r="I47" i="14" s="1"/>
  <c r="K52" i="14"/>
  <c r="O52" i="14"/>
  <c r="Q52" i="14"/>
  <c r="V52" i="14"/>
  <c r="G53" i="14"/>
  <c r="M53" i="14" s="1"/>
  <c r="I53" i="14"/>
  <c r="K53" i="14"/>
  <c r="K47" i="14" s="1"/>
  <c r="O53" i="14"/>
  <c r="Q53" i="14"/>
  <c r="V53" i="14"/>
  <c r="G54" i="14"/>
  <c r="I54" i="14"/>
  <c r="K54" i="14"/>
  <c r="M54" i="14"/>
  <c r="O54" i="14"/>
  <c r="Q54" i="14"/>
  <c r="V54" i="14"/>
  <c r="G55" i="14"/>
  <c r="I55" i="14"/>
  <c r="K55" i="14"/>
  <c r="M55" i="14"/>
  <c r="O55" i="14"/>
  <c r="Q55" i="14"/>
  <c r="V55" i="14"/>
  <c r="G56" i="14"/>
  <c r="I56" i="14"/>
  <c r="K56" i="14"/>
  <c r="M56" i="14"/>
  <c r="O56" i="14"/>
  <c r="Q56" i="14"/>
  <c r="V56" i="14"/>
  <c r="G57" i="14"/>
  <c r="I57" i="14"/>
  <c r="K57" i="14"/>
  <c r="M57" i="14"/>
  <c r="O57" i="14"/>
  <c r="Q57" i="14"/>
  <c r="V57" i="14"/>
  <c r="O58" i="14"/>
  <c r="Q58" i="14"/>
  <c r="G59" i="14"/>
  <c r="M59" i="14" s="1"/>
  <c r="M58" i="14" s="1"/>
  <c r="I59" i="14"/>
  <c r="K59" i="14"/>
  <c r="K58" i="14" s="1"/>
  <c r="O59" i="14"/>
  <c r="Q59" i="14"/>
  <c r="V59" i="14"/>
  <c r="V58" i="14" s="1"/>
  <c r="G60" i="14"/>
  <c r="M60" i="14" s="1"/>
  <c r="I60" i="14"/>
  <c r="I58" i="14" s="1"/>
  <c r="K60" i="14"/>
  <c r="O60" i="14"/>
  <c r="Q60" i="14"/>
  <c r="V60" i="14"/>
  <c r="G61" i="14"/>
  <c r="M61" i="14" s="1"/>
  <c r="I61" i="14"/>
  <c r="K61" i="14"/>
  <c r="O61" i="14"/>
  <c r="Q61" i="14"/>
  <c r="V61" i="14"/>
  <c r="G62" i="14"/>
  <c r="I62" i="14"/>
  <c r="G63" i="14"/>
  <c r="I63" i="14"/>
  <c r="K63" i="14"/>
  <c r="K62" i="14" s="1"/>
  <c r="M63" i="14"/>
  <c r="M62" i="14" s="1"/>
  <c r="O63" i="14"/>
  <c r="O62" i="14" s="1"/>
  <c r="Q63" i="14"/>
  <c r="V63" i="14"/>
  <c r="V62" i="14" s="1"/>
  <c r="G64" i="14"/>
  <c r="I64" i="14"/>
  <c r="K64" i="14"/>
  <c r="M64" i="14"/>
  <c r="O64" i="14"/>
  <c r="Q64" i="14"/>
  <c r="Q62" i="14" s="1"/>
  <c r="V64" i="14"/>
  <c r="G65" i="14"/>
  <c r="I65" i="14"/>
  <c r="K65" i="14"/>
  <c r="M65" i="14"/>
  <c r="O65" i="14"/>
  <c r="Q65" i="14"/>
  <c r="V65" i="14"/>
  <c r="G66" i="14"/>
  <c r="I66" i="14"/>
  <c r="K66" i="14"/>
  <c r="M66" i="14"/>
  <c r="O66" i="14"/>
  <c r="Q66" i="14"/>
  <c r="V66" i="14"/>
  <c r="G67" i="14"/>
  <c r="K67" i="14"/>
  <c r="O67" i="14"/>
  <c r="Q67" i="14"/>
  <c r="V67" i="14"/>
  <c r="G68" i="14"/>
  <c r="M68" i="14" s="1"/>
  <c r="M67" i="14" s="1"/>
  <c r="I68" i="14"/>
  <c r="I67" i="14" s="1"/>
  <c r="K68" i="14"/>
  <c r="O68" i="14"/>
  <c r="Q68" i="14"/>
  <c r="V68" i="14"/>
  <c r="AE70" i="14"/>
  <c r="AF70" i="14"/>
  <c r="G82" i="13"/>
  <c r="G9" i="13"/>
  <c r="G8" i="13" s="1"/>
  <c r="I9" i="13"/>
  <c r="I8" i="13" s="1"/>
  <c r="K9" i="13"/>
  <c r="O9" i="13"/>
  <c r="O8" i="13" s="1"/>
  <c r="Q9" i="13"/>
  <c r="V9" i="13"/>
  <c r="V8" i="13" s="1"/>
  <c r="G10" i="13"/>
  <c r="M10" i="13" s="1"/>
  <c r="I10" i="13"/>
  <c r="K10" i="13"/>
  <c r="K8" i="13" s="1"/>
  <c r="O10" i="13"/>
  <c r="Q10" i="13"/>
  <c r="V10" i="13"/>
  <c r="G12" i="13"/>
  <c r="M12" i="13" s="1"/>
  <c r="I12" i="13"/>
  <c r="K12" i="13"/>
  <c r="O12" i="13"/>
  <c r="Q12" i="13"/>
  <c r="V12" i="13"/>
  <c r="G13" i="13"/>
  <c r="I13" i="13"/>
  <c r="K13" i="13"/>
  <c r="M13" i="13"/>
  <c r="O13" i="13"/>
  <c r="Q13" i="13"/>
  <c r="V13" i="13"/>
  <c r="G14" i="13"/>
  <c r="M14" i="13" s="1"/>
  <c r="I14" i="13"/>
  <c r="K14" i="13"/>
  <c r="O14" i="13"/>
  <c r="Q14" i="13"/>
  <c r="V14" i="13"/>
  <c r="G15" i="13"/>
  <c r="I15" i="13"/>
  <c r="K15" i="13"/>
  <c r="M15" i="13"/>
  <c r="O15" i="13"/>
  <c r="Q15" i="13"/>
  <c r="V15" i="13"/>
  <c r="G17" i="13"/>
  <c r="I17" i="13"/>
  <c r="K17" i="13"/>
  <c r="M17" i="13"/>
  <c r="O17" i="13"/>
  <c r="Q17" i="13"/>
  <c r="V17" i="13"/>
  <c r="G19" i="13"/>
  <c r="M19" i="13" s="1"/>
  <c r="I19" i="13"/>
  <c r="K19" i="13"/>
  <c r="O19" i="13"/>
  <c r="Q19" i="13"/>
  <c r="Q8" i="13" s="1"/>
  <c r="V19" i="13"/>
  <c r="G21" i="13"/>
  <c r="M21" i="13" s="1"/>
  <c r="I21" i="13"/>
  <c r="K21" i="13"/>
  <c r="O21" i="13"/>
  <c r="Q21" i="13"/>
  <c r="V21" i="13"/>
  <c r="G23" i="13"/>
  <c r="M23" i="13" s="1"/>
  <c r="I23" i="13"/>
  <c r="K23" i="13"/>
  <c r="O23" i="13"/>
  <c r="Q23" i="13"/>
  <c r="V23" i="13"/>
  <c r="G25" i="13"/>
  <c r="M25" i="13" s="1"/>
  <c r="I25" i="13"/>
  <c r="K25" i="13"/>
  <c r="O25" i="13"/>
  <c r="Q25" i="13"/>
  <c r="V25" i="13"/>
  <c r="G27" i="13"/>
  <c r="I27" i="13"/>
  <c r="K27" i="13"/>
  <c r="M27" i="13"/>
  <c r="O27" i="13"/>
  <c r="Q27" i="13"/>
  <c r="V27" i="13"/>
  <c r="G28" i="13"/>
  <c r="M28" i="13" s="1"/>
  <c r="I28" i="13"/>
  <c r="K28" i="13"/>
  <c r="O28" i="13"/>
  <c r="Q28" i="13"/>
  <c r="V28" i="13"/>
  <c r="G30" i="13"/>
  <c r="I30" i="13"/>
  <c r="K30" i="13"/>
  <c r="M30" i="13"/>
  <c r="O30" i="13"/>
  <c r="Q30" i="13"/>
  <c r="V30" i="13"/>
  <c r="G32" i="13"/>
  <c r="I32" i="13"/>
  <c r="K32" i="13"/>
  <c r="M32" i="13"/>
  <c r="O32" i="13"/>
  <c r="Q32" i="13"/>
  <c r="V32" i="13"/>
  <c r="G34" i="13"/>
  <c r="M34" i="13" s="1"/>
  <c r="I34" i="13"/>
  <c r="K34" i="13"/>
  <c r="O34" i="13"/>
  <c r="Q34" i="13"/>
  <c r="V34" i="13"/>
  <c r="Q35" i="13"/>
  <c r="V35" i="13"/>
  <c r="G36" i="13"/>
  <c r="M36" i="13" s="1"/>
  <c r="M35" i="13" s="1"/>
  <c r="I36" i="13"/>
  <c r="I35" i="13" s="1"/>
  <c r="K36" i="13"/>
  <c r="K35" i="13" s="1"/>
  <c r="O36" i="13"/>
  <c r="O35" i="13" s="1"/>
  <c r="Q36" i="13"/>
  <c r="V36" i="13"/>
  <c r="G37" i="13"/>
  <c r="M37" i="13" s="1"/>
  <c r="I37" i="13"/>
  <c r="K37" i="13"/>
  <c r="O37" i="13"/>
  <c r="Q37" i="13"/>
  <c r="V37" i="13"/>
  <c r="G38" i="13"/>
  <c r="I38" i="13"/>
  <c r="K38" i="13"/>
  <c r="M38" i="13"/>
  <c r="O38" i="13"/>
  <c r="Q38" i="13"/>
  <c r="V38" i="13"/>
  <c r="K39" i="13"/>
  <c r="G40" i="13"/>
  <c r="I40" i="13"/>
  <c r="I39" i="13" s="1"/>
  <c r="K40" i="13"/>
  <c r="M40" i="13"/>
  <c r="O40" i="13"/>
  <c r="Q40" i="13"/>
  <c r="Q39" i="13" s="1"/>
  <c r="V40" i="13"/>
  <c r="V39" i="13" s="1"/>
  <c r="G41" i="13"/>
  <c r="I41" i="13"/>
  <c r="K41" i="13"/>
  <c r="M41" i="13"/>
  <c r="O41" i="13"/>
  <c r="O39" i="13" s="1"/>
  <c r="Q41" i="13"/>
  <c r="V41" i="13"/>
  <c r="G42" i="13"/>
  <c r="I42" i="13"/>
  <c r="K42" i="13"/>
  <c r="M42" i="13"/>
  <c r="O42" i="13"/>
  <c r="Q42" i="13"/>
  <c r="V42" i="13"/>
  <c r="G43" i="13"/>
  <c r="M43" i="13" s="1"/>
  <c r="I43" i="13"/>
  <c r="K43" i="13"/>
  <c r="O43" i="13"/>
  <c r="Q43" i="13"/>
  <c r="V43" i="13"/>
  <c r="G44" i="13"/>
  <c r="M44" i="13" s="1"/>
  <c r="I44" i="13"/>
  <c r="K44" i="13"/>
  <c r="O44" i="13"/>
  <c r="Q44" i="13"/>
  <c r="V44" i="13"/>
  <c r="G45" i="13"/>
  <c r="M45" i="13" s="1"/>
  <c r="I45" i="13"/>
  <c r="K45" i="13"/>
  <c r="O45" i="13"/>
  <c r="Q45" i="13"/>
  <c r="V45" i="13"/>
  <c r="G46" i="13"/>
  <c r="I46" i="13"/>
  <c r="K46" i="13"/>
  <c r="M46" i="13"/>
  <c r="O46" i="13"/>
  <c r="Q46" i="13"/>
  <c r="V46" i="13"/>
  <c r="K47" i="13"/>
  <c r="G48" i="13"/>
  <c r="I48" i="13"/>
  <c r="I47" i="13" s="1"/>
  <c r="K48" i="13"/>
  <c r="M48" i="13"/>
  <c r="O48" i="13"/>
  <c r="Q48" i="13"/>
  <c r="Q47" i="13" s="1"/>
  <c r="V48" i="13"/>
  <c r="V47" i="13" s="1"/>
  <c r="G49" i="13"/>
  <c r="I49" i="13"/>
  <c r="K49" i="13"/>
  <c r="M49" i="13"/>
  <c r="O49" i="13"/>
  <c r="O47" i="13" s="1"/>
  <c r="Q49" i="13"/>
  <c r="V49" i="13"/>
  <c r="G50" i="13"/>
  <c r="I50" i="13"/>
  <c r="K50" i="13"/>
  <c r="M50" i="13"/>
  <c r="O50" i="13"/>
  <c r="Q50" i="13"/>
  <c r="V50" i="13"/>
  <c r="G51" i="13"/>
  <c r="M51" i="13" s="1"/>
  <c r="I51" i="13"/>
  <c r="K51" i="13"/>
  <c r="O51" i="13"/>
  <c r="Q51" i="13"/>
  <c r="V51" i="13"/>
  <c r="G53" i="13"/>
  <c r="M53" i="13" s="1"/>
  <c r="I53" i="13"/>
  <c r="K53" i="13"/>
  <c r="K52" i="13" s="1"/>
  <c r="O53" i="13"/>
  <c r="Q53" i="13"/>
  <c r="V53" i="13"/>
  <c r="V52" i="13" s="1"/>
  <c r="G54" i="13"/>
  <c r="I54" i="13"/>
  <c r="I52" i="13" s="1"/>
  <c r="K54" i="13"/>
  <c r="M54" i="13"/>
  <c r="O54" i="13"/>
  <c r="O52" i="13" s="1"/>
  <c r="Q54" i="13"/>
  <c r="V54" i="13"/>
  <c r="G55" i="13"/>
  <c r="M55" i="13" s="1"/>
  <c r="I55" i="13"/>
  <c r="K55" i="13"/>
  <c r="O55" i="13"/>
  <c r="Q55" i="13"/>
  <c r="V55" i="13"/>
  <c r="G56" i="13"/>
  <c r="I56" i="13"/>
  <c r="K56" i="13"/>
  <c r="M56" i="13"/>
  <c r="O56" i="13"/>
  <c r="Q56" i="13"/>
  <c r="Q52" i="13" s="1"/>
  <c r="V56" i="13"/>
  <c r="G57" i="13"/>
  <c r="I57" i="13"/>
  <c r="K57" i="13"/>
  <c r="M57" i="13"/>
  <c r="O57" i="13"/>
  <c r="Q57" i="13"/>
  <c r="V57" i="13"/>
  <c r="G58" i="13"/>
  <c r="I58" i="13"/>
  <c r="K58" i="13"/>
  <c r="M58" i="13"/>
  <c r="O58" i="13"/>
  <c r="Q58" i="13"/>
  <c r="V58" i="13"/>
  <c r="G59" i="13"/>
  <c r="M59" i="13" s="1"/>
  <c r="I59" i="13"/>
  <c r="K59" i="13"/>
  <c r="O59" i="13"/>
  <c r="Q59" i="13"/>
  <c r="V59" i="13"/>
  <c r="G60" i="13"/>
  <c r="M60" i="13" s="1"/>
  <c r="I60" i="13"/>
  <c r="K60" i="13"/>
  <c r="O60" i="13"/>
  <c r="Q60" i="13"/>
  <c r="V60" i="13"/>
  <c r="G61" i="13"/>
  <c r="M61" i="13" s="1"/>
  <c r="I61" i="13"/>
  <c r="K61" i="13"/>
  <c r="O61" i="13"/>
  <c r="Q61" i="13"/>
  <c r="V61" i="13"/>
  <c r="G62" i="13"/>
  <c r="I62" i="13"/>
  <c r="K62" i="13"/>
  <c r="M62" i="13"/>
  <c r="O62" i="13"/>
  <c r="Q62" i="13"/>
  <c r="V62" i="13"/>
  <c r="G63" i="13"/>
  <c r="M63" i="13" s="1"/>
  <c r="I63" i="13"/>
  <c r="K63" i="13"/>
  <c r="O63" i="13"/>
  <c r="Q63" i="13"/>
  <c r="V63" i="13"/>
  <c r="G64" i="13"/>
  <c r="I64" i="13"/>
  <c r="K64" i="13"/>
  <c r="M64" i="13"/>
  <c r="O64" i="13"/>
  <c r="Q64" i="13"/>
  <c r="V64" i="13"/>
  <c r="G65" i="13"/>
  <c r="I65" i="13"/>
  <c r="K65" i="13"/>
  <c r="M65" i="13"/>
  <c r="O65" i="13"/>
  <c r="Q65" i="13"/>
  <c r="V65" i="13"/>
  <c r="G66" i="13"/>
  <c r="I66" i="13"/>
  <c r="K66" i="13"/>
  <c r="M66" i="13"/>
  <c r="O66" i="13"/>
  <c r="Q66" i="13"/>
  <c r="V66" i="13"/>
  <c r="G67" i="13"/>
  <c r="M67" i="13" s="1"/>
  <c r="I67" i="13"/>
  <c r="K67" i="13"/>
  <c r="O67" i="13"/>
  <c r="Q67" i="13"/>
  <c r="V67" i="13"/>
  <c r="G68" i="13"/>
  <c r="M68" i="13" s="1"/>
  <c r="I68" i="13"/>
  <c r="K68" i="13"/>
  <c r="O68" i="13"/>
  <c r="Q68" i="13"/>
  <c r="V68" i="13"/>
  <c r="G69" i="13"/>
  <c r="M69" i="13" s="1"/>
  <c r="I69" i="13"/>
  <c r="K69" i="13"/>
  <c r="O69" i="13"/>
  <c r="Q69" i="13"/>
  <c r="V69" i="13"/>
  <c r="G70" i="13"/>
  <c r="I70" i="13"/>
  <c r="K70" i="13"/>
  <c r="M70" i="13"/>
  <c r="O70" i="13"/>
  <c r="Q70" i="13"/>
  <c r="V70" i="13"/>
  <c r="G71" i="13"/>
  <c r="M71" i="13" s="1"/>
  <c r="I71" i="13"/>
  <c r="K71" i="13"/>
  <c r="O71" i="13"/>
  <c r="Q71" i="13"/>
  <c r="V71" i="13"/>
  <c r="G72" i="13"/>
  <c r="I72" i="13"/>
  <c r="K72" i="13"/>
  <c r="M72" i="13"/>
  <c r="O72" i="13"/>
  <c r="Q72" i="13"/>
  <c r="V72" i="13"/>
  <c r="G73" i="13"/>
  <c r="I73" i="13"/>
  <c r="K73" i="13"/>
  <c r="M73" i="13"/>
  <c r="O73" i="13"/>
  <c r="Q73" i="13"/>
  <c r="V73" i="13"/>
  <c r="G74" i="13"/>
  <c r="I74" i="13"/>
  <c r="K74" i="13"/>
  <c r="M74" i="13"/>
  <c r="O74" i="13"/>
  <c r="Q74" i="13"/>
  <c r="V74" i="13"/>
  <c r="G75" i="13"/>
  <c r="M75" i="13" s="1"/>
  <c r="I75" i="13"/>
  <c r="K75" i="13"/>
  <c r="O75" i="13"/>
  <c r="Q75" i="13"/>
  <c r="V75" i="13"/>
  <c r="G76" i="13"/>
  <c r="M76" i="13" s="1"/>
  <c r="I76" i="13"/>
  <c r="K76" i="13"/>
  <c r="O76" i="13"/>
  <c r="Q76" i="13"/>
  <c r="V76" i="13"/>
  <c r="G77" i="13"/>
  <c r="M77" i="13" s="1"/>
  <c r="I77" i="13"/>
  <c r="K77" i="13"/>
  <c r="O77" i="13"/>
  <c r="Q77" i="13"/>
  <c r="V77" i="13"/>
  <c r="G78" i="13"/>
  <c r="I78" i="13"/>
  <c r="K78" i="13"/>
  <c r="M78" i="13"/>
  <c r="O78" i="13"/>
  <c r="Q78" i="13"/>
  <c r="V78" i="13"/>
  <c r="G79" i="13"/>
  <c r="M79" i="13" s="1"/>
  <c r="I79" i="13"/>
  <c r="K79" i="13"/>
  <c r="O79" i="13"/>
  <c r="Q79" i="13"/>
  <c r="V79" i="13"/>
  <c r="G80" i="13"/>
  <c r="I80" i="13"/>
  <c r="K80" i="13"/>
  <c r="M80" i="13"/>
  <c r="O80" i="13"/>
  <c r="Q80" i="13"/>
  <c r="V80" i="13"/>
  <c r="AF82" i="13"/>
  <c r="G232" i="12"/>
  <c r="BA138" i="12"/>
  <c r="Q8" i="12"/>
  <c r="G9" i="12"/>
  <c r="I9" i="12"/>
  <c r="I8" i="12" s="1"/>
  <c r="K9" i="12"/>
  <c r="M9" i="12"/>
  <c r="O9" i="12"/>
  <c r="O8" i="12" s="1"/>
  <c r="Q9" i="12"/>
  <c r="V9" i="12"/>
  <c r="V8" i="12" s="1"/>
  <c r="G12" i="12"/>
  <c r="M12" i="12" s="1"/>
  <c r="I12" i="12"/>
  <c r="K12" i="12"/>
  <c r="K8" i="12" s="1"/>
  <c r="O12" i="12"/>
  <c r="Q12" i="12"/>
  <c r="V12" i="12"/>
  <c r="G14" i="12"/>
  <c r="G8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0" i="12"/>
  <c r="I20" i="12"/>
  <c r="K20" i="12"/>
  <c r="M20" i="12"/>
  <c r="O20" i="12"/>
  <c r="Q20" i="12"/>
  <c r="V20" i="12"/>
  <c r="O22" i="12"/>
  <c r="G23" i="12"/>
  <c r="G22" i="12" s="1"/>
  <c r="I23" i="12"/>
  <c r="K23" i="12"/>
  <c r="K22" i="12" s="1"/>
  <c r="M23" i="12"/>
  <c r="O23" i="12"/>
  <c r="Q23" i="12"/>
  <c r="Q22" i="12" s="1"/>
  <c r="V23" i="12"/>
  <c r="V22" i="12" s="1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G33" i="12"/>
  <c r="M33" i="12" s="1"/>
  <c r="I33" i="12"/>
  <c r="K33" i="12"/>
  <c r="O33" i="12"/>
  <c r="Q33" i="12"/>
  <c r="V33" i="12"/>
  <c r="G42" i="12"/>
  <c r="M42" i="12" s="1"/>
  <c r="I42" i="12"/>
  <c r="I22" i="12" s="1"/>
  <c r="K42" i="12"/>
  <c r="O42" i="12"/>
  <c r="Q42" i="12"/>
  <c r="V42" i="12"/>
  <c r="G47" i="12"/>
  <c r="M47" i="12" s="1"/>
  <c r="I47" i="12"/>
  <c r="K47" i="12"/>
  <c r="O47" i="12"/>
  <c r="Q47" i="12"/>
  <c r="V47" i="12"/>
  <c r="G49" i="12"/>
  <c r="I49" i="12"/>
  <c r="K49" i="12"/>
  <c r="M49" i="12"/>
  <c r="O49" i="12"/>
  <c r="Q49" i="12"/>
  <c r="V49" i="12"/>
  <c r="I55" i="12"/>
  <c r="O55" i="12"/>
  <c r="G56" i="12"/>
  <c r="G55" i="12" s="1"/>
  <c r="I56" i="12"/>
  <c r="K56" i="12"/>
  <c r="K55" i="12" s="1"/>
  <c r="M56" i="12"/>
  <c r="M55" i="12" s="1"/>
  <c r="O56" i="12"/>
  <c r="Q56" i="12"/>
  <c r="Q55" i="12" s="1"/>
  <c r="V56" i="12"/>
  <c r="V55" i="12" s="1"/>
  <c r="G60" i="12"/>
  <c r="I60" i="12"/>
  <c r="K60" i="12"/>
  <c r="M60" i="12"/>
  <c r="O60" i="12"/>
  <c r="Q60" i="12"/>
  <c r="V60" i="12"/>
  <c r="G64" i="12"/>
  <c r="I64" i="12"/>
  <c r="K64" i="12"/>
  <c r="M64" i="12"/>
  <c r="O64" i="12"/>
  <c r="Q64" i="12"/>
  <c r="V64" i="12"/>
  <c r="G66" i="12"/>
  <c r="Q66" i="12"/>
  <c r="G67" i="12"/>
  <c r="M67" i="12" s="1"/>
  <c r="I67" i="12"/>
  <c r="I66" i="12" s="1"/>
  <c r="K67" i="12"/>
  <c r="K66" i="12" s="1"/>
  <c r="O67" i="12"/>
  <c r="O66" i="12" s="1"/>
  <c r="Q67" i="12"/>
  <c r="V67" i="12"/>
  <c r="V66" i="12" s="1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0" i="12"/>
  <c r="I70" i="12"/>
  <c r="K70" i="12"/>
  <c r="M70" i="12"/>
  <c r="O70" i="12"/>
  <c r="Q70" i="12"/>
  <c r="V70" i="12"/>
  <c r="G71" i="12"/>
  <c r="K71" i="12"/>
  <c r="Q71" i="12"/>
  <c r="G72" i="12"/>
  <c r="I72" i="12"/>
  <c r="I71" i="12" s="1"/>
  <c r="K72" i="12"/>
  <c r="M72" i="12"/>
  <c r="M71" i="12" s="1"/>
  <c r="O72" i="12"/>
  <c r="O71" i="12" s="1"/>
  <c r="Q72" i="12"/>
  <c r="V72" i="12"/>
  <c r="V71" i="12" s="1"/>
  <c r="O74" i="12"/>
  <c r="G75" i="12"/>
  <c r="M75" i="12" s="1"/>
  <c r="M74" i="12" s="1"/>
  <c r="I75" i="12"/>
  <c r="I74" i="12" s="1"/>
  <c r="K75" i="12"/>
  <c r="O75" i="12"/>
  <c r="Q75" i="12"/>
  <c r="Q74" i="12" s="1"/>
  <c r="V75" i="12"/>
  <c r="V74" i="12" s="1"/>
  <c r="G80" i="12"/>
  <c r="M80" i="12" s="1"/>
  <c r="I80" i="12"/>
  <c r="K80" i="12"/>
  <c r="O80" i="12"/>
  <c r="Q80" i="12"/>
  <c r="V80" i="12"/>
  <c r="G81" i="12"/>
  <c r="M81" i="12" s="1"/>
  <c r="I81" i="12"/>
  <c r="K81" i="12"/>
  <c r="K74" i="12" s="1"/>
  <c r="O81" i="12"/>
  <c r="Q81" i="12"/>
  <c r="V81" i="12"/>
  <c r="G82" i="12"/>
  <c r="I82" i="12"/>
  <c r="K82" i="12"/>
  <c r="M82" i="12"/>
  <c r="O82" i="12"/>
  <c r="Q82" i="12"/>
  <c r="V82" i="12"/>
  <c r="G84" i="12"/>
  <c r="G83" i="12" s="1"/>
  <c r="I84" i="12"/>
  <c r="K84" i="12"/>
  <c r="K83" i="12" s="1"/>
  <c r="M84" i="12"/>
  <c r="O84" i="12"/>
  <c r="Q84" i="12"/>
  <c r="Q83" i="12" s="1"/>
  <c r="V84" i="12"/>
  <c r="V83" i="12" s="1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1" i="12"/>
  <c r="M91" i="12" s="1"/>
  <c r="I91" i="12"/>
  <c r="K91" i="12"/>
  <c r="O91" i="12"/>
  <c r="Q91" i="12"/>
  <c r="V91" i="12"/>
  <c r="G93" i="12"/>
  <c r="M93" i="12" s="1"/>
  <c r="I93" i="12"/>
  <c r="I83" i="12" s="1"/>
  <c r="K93" i="12"/>
  <c r="O93" i="12"/>
  <c r="Q93" i="12"/>
  <c r="V93" i="12"/>
  <c r="G95" i="12"/>
  <c r="M95" i="12" s="1"/>
  <c r="I95" i="12"/>
  <c r="K95" i="12"/>
  <c r="O95" i="12"/>
  <c r="Q95" i="12"/>
  <c r="V95" i="12"/>
  <c r="G97" i="12"/>
  <c r="I97" i="12"/>
  <c r="K97" i="12"/>
  <c r="M97" i="12"/>
  <c r="O97" i="12"/>
  <c r="Q97" i="12"/>
  <c r="V97" i="12"/>
  <c r="G99" i="12"/>
  <c r="I99" i="12"/>
  <c r="K99" i="12"/>
  <c r="M99" i="12"/>
  <c r="O99" i="12"/>
  <c r="O83" i="12" s="1"/>
  <c r="Q99" i="12"/>
  <c r="V99" i="12"/>
  <c r="G103" i="12"/>
  <c r="I103" i="12"/>
  <c r="K103" i="12"/>
  <c r="M103" i="12"/>
  <c r="O103" i="12"/>
  <c r="Q103" i="12"/>
  <c r="V103" i="12"/>
  <c r="G105" i="12"/>
  <c r="I105" i="12"/>
  <c r="K105" i="12"/>
  <c r="M105" i="12"/>
  <c r="O105" i="12"/>
  <c r="Q105" i="12"/>
  <c r="V105" i="12"/>
  <c r="G108" i="12"/>
  <c r="I108" i="12"/>
  <c r="K108" i="12"/>
  <c r="M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I112" i="12"/>
  <c r="K112" i="12"/>
  <c r="M112" i="12"/>
  <c r="O112" i="12"/>
  <c r="Q112" i="12"/>
  <c r="V112" i="12"/>
  <c r="G113" i="12"/>
  <c r="I113" i="12"/>
  <c r="K113" i="12"/>
  <c r="M113" i="12"/>
  <c r="O113" i="12"/>
  <c r="Q113" i="12"/>
  <c r="V113" i="12"/>
  <c r="G114" i="12"/>
  <c r="I114" i="12"/>
  <c r="K114" i="12"/>
  <c r="M114" i="12"/>
  <c r="O114" i="12"/>
  <c r="Q114" i="12"/>
  <c r="V114" i="12"/>
  <c r="G115" i="12"/>
  <c r="I115" i="12"/>
  <c r="K115" i="12"/>
  <c r="M115" i="12"/>
  <c r="O115" i="12"/>
  <c r="Q115" i="12"/>
  <c r="V115" i="12"/>
  <c r="G116" i="12"/>
  <c r="I116" i="12"/>
  <c r="K116" i="12"/>
  <c r="M116" i="12"/>
  <c r="O116" i="12"/>
  <c r="Q116" i="12"/>
  <c r="V116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3" i="12"/>
  <c r="I123" i="12"/>
  <c r="K123" i="12"/>
  <c r="M123" i="12"/>
  <c r="O123" i="12"/>
  <c r="Q123" i="12"/>
  <c r="V123" i="12"/>
  <c r="G124" i="12"/>
  <c r="I124" i="12"/>
  <c r="K124" i="12"/>
  <c r="M124" i="12"/>
  <c r="O124" i="12"/>
  <c r="Q124" i="12"/>
  <c r="V124" i="12"/>
  <c r="G126" i="12"/>
  <c r="K126" i="12"/>
  <c r="M126" i="12"/>
  <c r="Q126" i="12"/>
  <c r="G127" i="12"/>
  <c r="I127" i="12"/>
  <c r="I126" i="12" s="1"/>
  <c r="K127" i="12"/>
  <c r="M127" i="12"/>
  <c r="O127" i="12"/>
  <c r="O126" i="12" s="1"/>
  <c r="Q127" i="12"/>
  <c r="V127" i="12"/>
  <c r="V126" i="12" s="1"/>
  <c r="K128" i="12"/>
  <c r="O128" i="12"/>
  <c r="Q128" i="12"/>
  <c r="G129" i="12"/>
  <c r="M129" i="12" s="1"/>
  <c r="M128" i="12" s="1"/>
  <c r="I129" i="12"/>
  <c r="I128" i="12" s="1"/>
  <c r="K129" i="12"/>
  <c r="O129" i="12"/>
  <c r="Q129" i="12"/>
  <c r="V129" i="12"/>
  <c r="V128" i="12" s="1"/>
  <c r="G131" i="12"/>
  <c r="I131" i="12"/>
  <c r="O131" i="12"/>
  <c r="V131" i="12"/>
  <c r="G132" i="12"/>
  <c r="M132" i="12" s="1"/>
  <c r="M131" i="12" s="1"/>
  <c r="I132" i="12"/>
  <c r="K132" i="12"/>
  <c r="K131" i="12" s="1"/>
  <c r="O132" i="12"/>
  <c r="Q132" i="12"/>
  <c r="Q131" i="12" s="1"/>
  <c r="V132" i="12"/>
  <c r="G134" i="12"/>
  <c r="I134" i="12"/>
  <c r="K134" i="12"/>
  <c r="M134" i="12"/>
  <c r="O134" i="12"/>
  <c r="O133" i="12" s="1"/>
  <c r="Q134" i="12"/>
  <c r="Q133" i="12" s="1"/>
  <c r="V134" i="12"/>
  <c r="G135" i="12"/>
  <c r="I135" i="12"/>
  <c r="K135" i="12"/>
  <c r="M135" i="12"/>
  <c r="O135" i="12"/>
  <c r="Q135" i="12"/>
  <c r="V135" i="12"/>
  <c r="G136" i="12"/>
  <c r="I136" i="12"/>
  <c r="K136" i="12"/>
  <c r="M136" i="12"/>
  <c r="O136" i="12"/>
  <c r="Q136" i="12"/>
  <c r="V136" i="12"/>
  <c r="V133" i="12" s="1"/>
  <c r="G137" i="12"/>
  <c r="M137" i="12" s="1"/>
  <c r="I137" i="12"/>
  <c r="K137" i="12"/>
  <c r="O137" i="12"/>
  <c r="Q137" i="12"/>
  <c r="V137" i="12"/>
  <c r="G139" i="12"/>
  <c r="M139" i="12" s="1"/>
  <c r="I139" i="12"/>
  <c r="K139" i="12"/>
  <c r="O139" i="12"/>
  <c r="Q139" i="12"/>
  <c r="V139" i="12"/>
  <c r="G140" i="12"/>
  <c r="M140" i="12" s="1"/>
  <c r="I140" i="12"/>
  <c r="I133" i="12" s="1"/>
  <c r="K140" i="12"/>
  <c r="O140" i="12"/>
  <c r="Q140" i="12"/>
  <c r="V140" i="12"/>
  <c r="G141" i="12"/>
  <c r="M141" i="12" s="1"/>
  <c r="I141" i="12"/>
  <c r="K141" i="12"/>
  <c r="K133" i="12" s="1"/>
  <c r="O141" i="12"/>
  <c r="Q141" i="12"/>
  <c r="V141" i="12"/>
  <c r="G142" i="12"/>
  <c r="I142" i="12"/>
  <c r="K142" i="12"/>
  <c r="M142" i="12"/>
  <c r="O142" i="12"/>
  <c r="Q142" i="12"/>
  <c r="V142" i="12"/>
  <c r="G143" i="12"/>
  <c r="I143" i="12"/>
  <c r="K143" i="12"/>
  <c r="M143" i="12"/>
  <c r="O143" i="12"/>
  <c r="Q143" i="12"/>
  <c r="V143" i="12"/>
  <c r="G144" i="12"/>
  <c r="I144" i="12"/>
  <c r="K144" i="12"/>
  <c r="M144" i="12"/>
  <c r="O144" i="12"/>
  <c r="Q144" i="12"/>
  <c r="V144" i="12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G148" i="12"/>
  <c r="M148" i="12" s="1"/>
  <c r="I148" i="12"/>
  <c r="I147" i="12" s="1"/>
  <c r="K148" i="12"/>
  <c r="K147" i="12" s="1"/>
  <c r="O148" i="12"/>
  <c r="O147" i="12" s="1"/>
  <c r="Q148" i="12"/>
  <c r="V148" i="12"/>
  <c r="G150" i="12"/>
  <c r="M150" i="12" s="1"/>
  <c r="I150" i="12"/>
  <c r="K150" i="12"/>
  <c r="O150" i="12"/>
  <c r="Q150" i="12"/>
  <c r="V150" i="12"/>
  <c r="G153" i="12"/>
  <c r="I153" i="12"/>
  <c r="K153" i="12"/>
  <c r="M153" i="12"/>
  <c r="O153" i="12"/>
  <c r="Q153" i="12"/>
  <c r="V153" i="12"/>
  <c r="G155" i="12"/>
  <c r="I155" i="12"/>
  <c r="K155" i="12"/>
  <c r="M155" i="12"/>
  <c r="O155" i="12"/>
  <c r="Q155" i="12"/>
  <c r="V155" i="12"/>
  <c r="G159" i="12"/>
  <c r="I159" i="12"/>
  <c r="K159" i="12"/>
  <c r="M159" i="12"/>
  <c r="O159" i="12"/>
  <c r="Q159" i="12"/>
  <c r="Q147" i="12" s="1"/>
  <c r="V159" i="12"/>
  <c r="G161" i="12"/>
  <c r="I161" i="12"/>
  <c r="K161" i="12"/>
  <c r="M161" i="12"/>
  <c r="O161" i="12"/>
  <c r="Q161" i="12"/>
  <c r="V161" i="12"/>
  <c r="V147" i="12" s="1"/>
  <c r="G163" i="12"/>
  <c r="M163" i="12" s="1"/>
  <c r="I163" i="12"/>
  <c r="K163" i="12"/>
  <c r="O163" i="12"/>
  <c r="Q163" i="12"/>
  <c r="V163" i="12"/>
  <c r="G164" i="12"/>
  <c r="G165" i="12"/>
  <c r="M165" i="12" s="1"/>
  <c r="M164" i="12" s="1"/>
  <c r="I165" i="12"/>
  <c r="I164" i="12" s="1"/>
  <c r="K165" i="12"/>
  <c r="K164" i="12" s="1"/>
  <c r="O165" i="12"/>
  <c r="O164" i="12" s="1"/>
  <c r="Q165" i="12"/>
  <c r="V165" i="12"/>
  <c r="G167" i="12"/>
  <c r="M167" i="12" s="1"/>
  <c r="I167" i="12"/>
  <c r="K167" i="12"/>
  <c r="O167" i="12"/>
  <c r="Q167" i="12"/>
  <c r="V167" i="12"/>
  <c r="G169" i="12"/>
  <c r="I169" i="12"/>
  <c r="K169" i="12"/>
  <c r="M169" i="12"/>
  <c r="O169" i="12"/>
  <c r="Q169" i="12"/>
  <c r="V169" i="12"/>
  <c r="G171" i="12"/>
  <c r="I171" i="12"/>
  <c r="K171" i="12"/>
  <c r="M171" i="12"/>
  <c r="O171" i="12"/>
  <c r="Q171" i="12"/>
  <c r="V171" i="12"/>
  <c r="G173" i="12"/>
  <c r="I173" i="12"/>
  <c r="K173" i="12"/>
  <c r="M173" i="12"/>
  <c r="O173" i="12"/>
  <c r="Q173" i="12"/>
  <c r="Q164" i="12" s="1"/>
  <c r="V173" i="12"/>
  <c r="G178" i="12"/>
  <c r="I178" i="12"/>
  <c r="K178" i="12"/>
  <c r="M178" i="12"/>
  <c r="O178" i="12"/>
  <c r="Q178" i="12"/>
  <c r="V178" i="12"/>
  <c r="V164" i="12" s="1"/>
  <c r="Q179" i="12"/>
  <c r="V179" i="12"/>
  <c r="G180" i="12"/>
  <c r="M180" i="12" s="1"/>
  <c r="I180" i="12"/>
  <c r="I179" i="12" s="1"/>
  <c r="K180" i="12"/>
  <c r="O180" i="12"/>
  <c r="Q180" i="12"/>
  <c r="V180" i="12"/>
  <c r="G182" i="12"/>
  <c r="M182" i="12" s="1"/>
  <c r="I182" i="12"/>
  <c r="K182" i="12"/>
  <c r="O182" i="12"/>
  <c r="Q182" i="12"/>
  <c r="V182" i="12"/>
  <c r="G185" i="12"/>
  <c r="M185" i="12" s="1"/>
  <c r="I185" i="12"/>
  <c r="K185" i="12"/>
  <c r="K179" i="12" s="1"/>
  <c r="O185" i="12"/>
  <c r="Q185" i="12"/>
  <c r="V185" i="12"/>
  <c r="G187" i="12"/>
  <c r="I187" i="12"/>
  <c r="K187" i="12"/>
  <c r="M187" i="12"/>
  <c r="O187" i="12"/>
  <c r="Q187" i="12"/>
  <c r="V187" i="12"/>
  <c r="G189" i="12"/>
  <c r="I189" i="12"/>
  <c r="K189" i="12"/>
  <c r="M189" i="12"/>
  <c r="O189" i="12"/>
  <c r="O179" i="12" s="1"/>
  <c r="Q189" i="12"/>
  <c r="V189" i="12"/>
  <c r="O190" i="12"/>
  <c r="Q190" i="12"/>
  <c r="G191" i="12"/>
  <c r="I191" i="12"/>
  <c r="I190" i="12" s="1"/>
  <c r="K191" i="12"/>
  <c r="M191" i="12"/>
  <c r="O191" i="12"/>
  <c r="Q191" i="12"/>
  <c r="V191" i="12"/>
  <c r="V190" i="12" s="1"/>
  <c r="G193" i="12"/>
  <c r="M193" i="12" s="1"/>
  <c r="I193" i="12"/>
  <c r="K193" i="12"/>
  <c r="O193" i="12"/>
  <c r="Q193" i="12"/>
  <c r="V193" i="12"/>
  <c r="G197" i="12"/>
  <c r="G190" i="12" s="1"/>
  <c r="I197" i="12"/>
  <c r="K197" i="12"/>
  <c r="O197" i="12"/>
  <c r="Q197" i="12"/>
  <c r="V197" i="12"/>
  <c r="G199" i="12"/>
  <c r="M199" i="12" s="1"/>
  <c r="I199" i="12"/>
  <c r="K199" i="12"/>
  <c r="O199" i="12"/>
  <c r="Q199" i="12"/>
  <c r="V199" i="12"/>
  <c r="G201" i="12"/>
  <c r="M201" i="12" s="1"/>
  <c r="I201" i="12"/>
  <c r="K201" i="12"/>
  <c r="K190" i="12" s="1"/>
  <c r="O201" i="12"/>
  <c r="Q201" i="12"/>
  <c r="V201" i="12"/>
  <c r="G203" i="12"/>
  <c r="I203" i="12"/>
  <c r="K203" i="12"/>
  <c r="M203" i="12"/>
  <c r="O203" i="12"/>
  <c r="Q203" i="12"/>
  <c r="V203" i="12"/>
  <c r="I204" i="12"/>
  <c r="K204" i="12"/>
  <c r="M204" i="12"/>
  <c r="O204" i="12"/>
  <c r="G205" i="12"/>
  <c r="G204" i="12" s="1"/>
  <c r="I205" i="12"/>
  <c r="K205" i="12"/>
  <c r="M205" i="12"/>
  <c r="O205" i="12"/>
  <c r="Q205" i="12"/>
  <c r="Q204" i="12" s="1"/>
  <c r="V205" i="12"/>
  <c r="V204" i="12" s="1"/>
  <c r="O206" i="12"/>
  <c r="Q206" i="12"/>
  <c r="V206" i="12"/>
  <c r="G207" i="12"/>
  <c r="I207" i="12"/>
  <c r="I206" i="12" s="1"/>
  <c r="K207" i="12"/>
  <c r="K206" i="12" s="1"/>
  <c r="M207" i="12"/>
  <c r="O207" i="12"/>
  <c r="Q207" i="12"/>
  <c r="V207" i="12"/>
  <c r="G210" i="12"/>
  <c r="G206" i="12" s="1"/>
  <c r="I210" i="12"/>
  <c r="K210" i="12"/>
  <c r="O210" i="12"/>
  <c r="Q210" i="12"/>
  <c r="V210" i="12"/>
  <c r="G212" i="12"/>
  <c r="M212" i="12" s="1"/>
  <c r="I212" i="12"/>
  <c r="K212" i="12"/>
  <c r="O212" i="12"/>
  <c r="Q212" i="12"/>
  <c r="V212" i="12"/>
  <c r="G216" i="12"/>
  <c r="M216" i="12" s="1"/>
  <c r="I216" i="12"/>
  <c r="K216" i="12"/>
  <c r="O216" i="12"/>
  <c r="Q216" i="12"/>
  <c r="V216" i="12"/>
  <c r="G219" i="12"/>
  <c r="I219" i="12"/>
  <c r="K219" i="12"/>
  <c r="M219" i="12"/>
  <c r="O219" i="12"/>
  <c r="O218" i="12" s="1"/>
  <c r="Q219" i="12"/>
  <c r="V219" i="12"/>
  <c r="V218" i="12" s="1"/>
  <c r="G220" i="12"/>
  <c r="I220" i="12"/>
  <c r="K220" i="12"/>
  <c r="M220" i="12"/>
  <c r="O220" i="12"/>
  <c r="Q220" i="12"/>
  <c r="Q218" i="12" s="1"/>
  <c r="V220" i="12"/>
  <c r="G221" i="12"/>
  <c r="I221" i="12"/>
  <c r="K221" i="12"/>
  <c r="M221" i="12"/>
  <c r="O221" i="12"/>
  <c r="Q221" i="12"/>
  <c r="V221" i="12"/>
  <c r="G222" i="12"/>
  <c r="I222" i="12"/>
  <c r="K222" i="12"/>
  <c r="M222" i="12"/>
  <c r="O222" i="12"/>
  <c r="Q222" i="12"/>
  <c r="V222" i="12"/>
  <c r="G223" i="12"/>
  <c r="M223" i="12" s="1"/>
  <c r="M218" i="12" s="1"/>
  <c r="I223" i="12"/>
  <c r="K223" i="12"/>
  <c r="O223" i="12"/>
  <c r="Q223" i="12"/>
  <c r="V223" i="12"/>
  <c r="G224" i="12"/>
  <c r="M224" i="12" s="1"/>
  <c r="I224" i="12"/>
  <c r="I218" i="12" s="1"/>
  <c r="K224" i="12"/>
  <c r="O224" i="12"/>
  <c r="Q224" i="12"/>
  <c r="V224" i="12"/>
  <c r="G225" i="12"/>
  <c r="M225" i="12" s="1"/>
  <c r="I225" i="12"/>
  <c r="K225" i="12"/>
  <c r="K218" i="12" s="1"/>
  <c r="O225" i="12"/>
  <c r="Q225" i="12"/>
  <c r="V225" i="12"/>
  <c r="G226" i="12"/>
  <c r="I226" i="12"/>
  <c r="K226" i="12"/>
  <c r="M226" i="12"/>
  <c r="O226" i="12"/>
  <c r="Q226" i="12"/>
  <c r="V226" i="12"/>
  <c r="I227" i="12"/>
  <c r="K227" i="12"/>
  <c r="M227" i="12"/>
  <c r="O227" i="12"/>
  <c r="G228" i="12"/>
  <c r="G227" i="12" s="1"/>
  <c r="I228" i="12"/>
  <c r="K228" i="12"/>
  <c r="M228" i="12"/>
  <c r="O228" i="12"/>
  <c r="Q228" i="12"/>
  <c r="Q227" i="12" s="1"/>
  <c r="V228" i="12"/>
  <c r="G229" i="12"/>
  <c r="I229" i="12"/>
  <c r="K229" i="12"/>
  <c r="M229" i="12"/>
  <c r="O229" i="12"/>
  <c r="Q229" i="12"/>
  <c r="V229" i="12"/>
  <c r="V227" i="12" s="1"/>
  <c r="G230" i="12"/>
  <c r="I230" i="12"/>
  <c r="K230" i="12"/>
  <c r="M230" i="12"/>
  <c r="O230" i="12"/>
  <c r="Q230" i="12"/>
  <c r="V230" i="12"/>
  <c r="AE232" i="12"/>
  <c r="AF232" i="12"/>
  <c r="I20" i="1"/>
  <c r="I19" i="1"/>
  <c r="I18" i="1"/>
  <c r="I16" i="1"/>
  <c r="F44" i="1"/>
  <c r="G23" i="1" s="1"/>
  <c r="G44" i="1"/>
  <c r="H43" i="1"/>
  <c r="I43" i="1" s="1"/>
  <c r="H42" i="1"/>
  <c r="I42" i="1" s="1"/>
  <c r="H41" i="1"/>
  <c r="I41" i="1" s="1"/>
  <c r="H40" i="1"/>
  <c r="I40" i="1" s="1"/>
  <c r="H39" i="1"/>
  <c r="H44" i="1" s="1"/>
  <c r="I80" i="1" l="1"/>
  <c r="J79" i="1" s="1"/>
  <c r="G28" i="1"/>
  <c r="G25" i="1"/>
  <c r="A25" i="1" s="1"/>
  <c r="A26" i="1" s="1"/>
  <c r="G26" i="1" s="1"/>
  <c r="A23" i="1"/>
  <c r="A24" i="1" s="1"/>
  <c r="G24" i="1" s="1"/>
  <c r="M29" i="14"/>
  <c r="G58" i="14"/>
  <c r="M18" i="14"/>
  <c r="M16" i="14" s="1"/>
  <c r="M10" i="14"/>
  <c r="M8" i="14" s="1"/>
  <c r="M39" i="13"/>
  <c r="M52" i="13"/>
  <c r="M47" i="13"/>
  <c r="G35" i="13"/>
  <c r="G52" i="13"/>
  <c r="G47" i="13"/>
  <c r="G39" i="13"/>
  <c r="M9" i="13"/>
  <c r="M8" i="13" s="1"/>
  <c r="AE82" i="13"/>
  <c r="M179" i="12"/>
  <c r="M22" i="12"/>
  <c r="M147" i="12"/>
  <c r="M83" i="12"/>
  <c r="M133" i="12"/>
  <c r="M66" i="12"/>
  <c r="G179" i="12"/>
  <c r="G128" i="12"/>
  <c r="G74" i="12"/>
  <c r="G133" i="12"/>
  <c r="G218" i="12"/>
  <c r="M210" i="12"/>
  <c r="M206" i="12" s="1"/>
  <c r="M197" i="12"/>
  <c r="M190" i="12" s="1"/>
  <c r="M14" i="12"/>
  <c r="M8" i="12" s="1"/>
  <c r="I39" i="1"/>
  <c r="I44" i="1" s="1"/>
  <c r="I21" i="1"/>
  <c r="J28" i="1"/>
  <c r="J26" i="1"/>
  <c r="G38" i="1"/>
  <c r="F38" i="1"/>
  <c r="H32" i="1"/>
  <c r="J23" i="1"/>
  <c r="J24" i="1"/>
  <c r="J25" i="1"/>
  <c r="J27" i="1"/>
  <c r="E24" i="1"/>
  <c r="E26" i="1"/>
  <c r="J64" i="1" l="1"/>
  <c r="J65" i="1"/>
  <c r="J67" i="1"/>
  <c r="J77" i="1"/>
  <c r="J55" i="1"/>
  <c r="J62" i="1"/>
  <c r="J69" i="1"/>
  <c r="J56" i="1"/>
  <c r="J51" i="1"/>
  <c r="J61" i="1"/>
  <c r="J72" i="1"/>
  <c r="J57" i="1"/>
  <c r="J60" i="1"/>
  <c r="J74" i="1"/>
  <c r="J66" i="1"/>
  <c r="J75" i="1"/>
  <c r="J68" i="1"/>
  <c r="J73" i="1"/>
  <c r="J54" i="1"/>
  <c r="J52" i="1"/>
  <c r="J76" i="1"/>
  <c r="J53" i="1"/>
  <c r="J71" i="1"/>
  <c r="J63" i="1"/>
  <c r="J58" i="1"/>
  <c r="J59" i="1"/>
  <c r="J78" i="1"/>
  <c r="J70" i="1"/>
  <c r="A27" i="1"/>
  <c r="A29" i="1" s="1"/>
  <c r="G29" i="1" s="1"/>
  <c r="G27" i="1" s="1"/>
  <c r="J42" i="1"/>
  <c r="J39" i="1"/>
  <c r="J44" i="1" s="1"/>
  <c r="J41" i="1"/>
  <c r="J40" i="1"/>
  <c r="J43" i="1"/>
  <c r="J80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<sst xmlns="http://schemas.openxmlformats.org/spreadsheetml/2006/main" count="1927" uniqueCount="666">
  <si>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</si>
  <si>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</si>
  <si>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</si>
  <si>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</si>
  <si>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</si>
  <si>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</si>
  <si>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</si>
  <si>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</si>
  <si>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</si>
  <si>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</si>
  <si>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</si>
  <si>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</si>
  <si>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</si>
  <si>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</si>
  <si>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</si>
  <si>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</si>
  <si>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</si>
  <si>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</si>
  <si>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</si>
  <si>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</si>
  <si>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</si>
  <si>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</si>
  <si>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</si>
  <si>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</si>
  <si>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</si>
  <si>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</si>
  <si>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</si>
  <si>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</si>
  <si>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</si>
  <si>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</si>
  <si>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</si>
  <si>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</si>
  <si>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</si>
  <si>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</si>
  <si>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</si>
  <si>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</si>
  <si>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</si>
  <si>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</si>
  <si>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</si>
  <si>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</si>
  <si>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</si>
  <si>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</si>
  <si>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</si>
  <si>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18-08.02</t>
  </si>
  <si>
    <t>Křídlovická 60 - oprava bytové jednotky č. 3</t>
  </si>
  <si>
    <t>Stavba</t>
  </si>
  <si>
    <t>1</t>
  </si>
  <si>
    <t>Oprava bytové jednotky č. 3</t>
  </si>
  <si>
    <t>Stavební část</t>
  </si>
  <si>
    <t>2</t>
  </si>
  <si>
    <t>Elektroinstalace</t>
  </si>
  <si>
    <t>3</t>
  </si>
  <si>
    <t>ZTI, ÚT, VZT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</si>
  <si>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</si>
  <si>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</si>
  <si>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</si>
  <si>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</si>
  <si>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</si>
  <si>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</si>
  <si>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</si>
  <si>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</si>
  <si>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</si>
  <si>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</si>
  <si>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</si>
  <si>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</si>
  <si>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</si>
  <si>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</si>
  <si>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</si>
  <si>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</si>
  <si>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</si>
  <si>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</si>
  <si>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</si>
  <si>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</si>
  <si>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</si>
  <si>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</si>
  <si>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</si>
  <si>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</si>
  <si>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</si>
  <si>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</si>
  <si>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</si>
  <si>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</si>
  <si>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</si>
  <si>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</si>
  <si>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</si>
  <si>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</si>
  <si>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</si>
  <si>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</si>
  <si>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</si>
  <si>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</si>
  <si>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</si>
  <si>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</si>
  <si>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</si>
  <si>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</si>
  <si>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</si>
  <si>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</si>
  <si>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</si>
  <si>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</si>
  <si>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</si>
  <si>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</si>
  <si>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</si>
  <si>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</si>
  <si>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</si>
  <si>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</si>
  <si>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</si>
  <si>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</si>
  <si>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</si>
  <si>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</si>
  <si>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</si>
  <si>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</si>
  <si>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</si>
  <si>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</si>
  <si>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</si>
  <si>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</si>
  <si>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</si>
  <si>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</si>
  <si>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</si>
  <si>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</si>
  <si>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</si>
  <si>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</si>
  <si>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</si>
  <si>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</si>
  <si>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</si>
  <si>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</si>
  <si>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</si>
  <si>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</si>
  <si>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</si>
  <si>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</si>
  <si>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</si>
  <si>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</si>
  <si>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</si>
  <si>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</si>
  <si>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</si>
  <si>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</si>
  <si>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</si>
  <si>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</si>
  <si>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</si>
  <si>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</si>
  <si>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</si>
  <si>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</si>
  <si>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</si>
  <si>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</si>
  <si>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340271610R00</t>
  </si>
  <si>
    <t>Zazdívka otvorů pl.do 4 m2, pórobet.tvár.,tl.10 cm</t>
  </si>
  <si>
    <t>m3</t>
  </si>
  <si>
    <t>RTS 18/ II</t>
  </si>
  <si>
    <t>POL1_</t>
  </si>
  <si>
    <t>1,35*2,05*0,1</t>
  </si>
  <si>
    <t>VV</t>
  </si>
  <si>
    <t>0,9*2,05*0,1</t>
  </si>
  <si>
    <t>342261113RS1</t>
  </si>
  <si>
    <t>Příčka sádrokarton. ocel.kce, 1x oplášť. tl.125 mm, desky standard tl.12,5 mm, izol. minerál tl.8 cm</t>
  </si>
  <si>
    <t>m2</t>
  </si>
  <si>
    <t>Vlastní</t>
  </si>
  <si>
    <t>Indiv</t>
  </si>
  <si>
    <t>(2,84+1,335)*2,67-0,8*1,97-0,7*1,97</t>
  </si>
  <si>
    <t>342255022R00</t>
  </si>
  <si>
    <t>Příčky z desek Ytong tl. 7,5 cm</t>
  </si>
  <si>
    <t>1,8*2*2,67</t>
  </si>
  <si>
    <t>342255024R00</t>
  </si>
  <si>
    <t>Příčky z desek Ytong tl. 10 cm</t>
  </si>
  <si>
    <t>(2,6+0,9*2)*2,67</t>
  </si>
  <si>
    <t>342948111R00</t>
  </si>
  <si>
    <t>Ukotvení příček k cihel.konstr. kotvami na hmožd.</t>
  </si>
  <si>
    <t>m</t>
  </si>
  <si>
    <t>2,67*6</t>
  </si>
  <si>
    <t>346244313R00</t>
  </si>
  <si>
    <t>Obezdívky van z desek Ytong tl. 100 mm</t>
  </si>
  <si>
    <t>wc modul : 0,9*2,67</t>
  </si>
  <si>
    <t>602011112RT3</t>
  </si>
  <si>
    <t>Omítka jádrová, ručně, tloušťka vrstvy 15 mm</t>
  </si>
  <si>
    <t xml:space="preserve">pod obklad : </t>
  </si>
  <si>
    <t>1.02 : (0,9+0,954-0,6)*1,6</t>
  </si>
  <si>
    <t>1.03 : 1,55*2,1-0,6*1,97</t>
  </si>
  <si>
    <t>611421231RT2</t>
  </si>
  <si>
    <t>Oprava váp.omítek stropů do 10% plochy - štukových, s použitím suché maltové směsi</t>
  </si>
  <si>
    <t>72,67</t>
  </si>
  <si>
    <t>612409991RT2</t>
  </si>
  <si>
    <t>Začištění omítek kolem oken,dveří apod., s použitím suché maltové směsi</t>
  </si>
  <si>
    <t>1.02 : (0,9*2+0,954*2-0,6)</t>
  </si>
  <si>
    <t>1.03 : (1,8*2+1,55*2)</t>
  </si>
  <si>
    <t>1.04 : 2,6*2+0,6*2+0,6*2</t>
  </si>
  <si>
    <t>612421331RT2</t>
  </si>
  <si>
    <t>Oprava vápen.omítek stěn do 30 % pl. - štukových, s použitím suché maltové směsi</t>
  </si>
  <si>
    <t>1.01 : (3,75+0,4*2+1,064+4,85)*2,67-0,8*1,97-0,6*1,97*2-0,7*1,97-0,7*2,05</t>
  </si>
  <si>
    <t>1.02 : (0,9+0,954)*1,07</t>
  </si>
  <si>
    <t>1.03 : 1,55*0,57</t>
  </si>
  <si>
    <t>1.04 : (3,82+3,46+1,92+0,87)*2,67-0,7*1,97</t>
  </si>
  <si>
    <t>1.05 : (3,97*2+3,38*2)*2,67-0,7*1,97-0,9*2,05</t>
  </si>
  <si>
    <t>1.06 : (1,335+1,89+0,35)*2,67</t>
  </si>
  <si>
    <t>1.07 : (4,95*2+3,46*2-2,84)*2,67-1,35*2,05</t>
  </si>
  <si>
    <t>1.08 : (4,95*2+4,2*2)*2,67-1,35*2,05-0,8*1,97</t>
  </si>
  <si>
    <t>612474510R00</t>
  </si>
  <si>
    <t>Omítka stěn vnitřní jednovrstvá vápenocementová</t>
  </si>
  <si>
    <t>1.03 : (1,8*2+1,55)*0,57</t>
  </si>
  <si>
    <t>1.04 : (2,6+1,9)*2,67</t>
  </si>
  <si>
    <t>0,9*2,05*2+1,35*2,05*2</t>
  </si>
  <si>
    <t>612474611R00</t>
  </si>
  <si>
    <t>Omítka stěn vnitřní dvouvrstvá, vápen. štuk, ručně</t>
  </si>
  <si>
    <t>1.01 : (1,46*2+0,45*2+3,47*2+0,4*2-0,8*3-0,6*3)*1,5</t>
  </si>
  <si>
    <t>612481211RT2</t>
  </si>
  <si>
    <t>Montáž výztužné sítě (perlinky) do stěrky-stěny, včetně výztužné sítě a stěrkového tmelu</t>
  </si>
  <si>
    <t>1.02 : (0,9+0,954)*2,67</t>
  </si>
  <si>
    <t>1.03 : (1,8*2+1,55)*2,67</t>
  </si>
  <si>
    <t>exponovaná místa : 20,0</t>
  </si>
  <si>
    <t>631343891R00</t>
  </si>
  <si>
    <t>Penetrace hloubková</t>
  </si>
  <si>
    <t>skladba P1 : 2,8</t>
  </si>
  <si>
    <t>skladba P2 : 0,86</t>
  </si>
  <si>
    <t>skladba P3 : 6,15+8,46</t>
  </si>
  <si>
    <t>632421120RT6</t>
  </si>
  <si>
    <t>Potěr, ručně zpracovaný,tl.10 mm, samonivelační, pevnost 30 MPa</t>
  </si>
  <si>
    <t>632421130RT6</t>
  </si>
  <si>
    <t>Potěr, ručně zpracovaný,tl.20 mm, samonivelační, pevnost 30 MPa</t>
  </si>
  <si>
    <t>1.01 : 2,17</t>
  </si>
  <si>
    <t>642942213R00</t>
  </si>
  <si>
    <t>Osazení zárubně do sádrokarton. příčky tl. 125 mm</t>
  </si>
  <si>
    <t>kus</t>
  </si>
  <si>
    <t>642944121RU4</t>
  </si>
  <si>
    <t>Osazení ocelových zárubní dodatečně do 2,5 m2, včetně dodávky zárubně  80x197x16 cm</t>
  </si>
  <si>
    <t>55330460R</t>
  </si>
  <si>
    <t>Zárubeň ocelová S125   700x1970x125 L, ZAKO pro sádrokarton, bez drážky, pevně přivařené závěsy</t>
  </si>
  <si>
    <t>POL3_</t>
  </si>
  <si>
    <t>55330463R</t>
  </si>
  <si>
    <t>Zárubeň ocelová S125   800x1970x125 P, ZAKO pro sádrokarton, bez drážky, pevně přivařené závěsy</t>
  </si>
  <si>
    <t>941955002R00</t>
  </si>
  <si>
    <t>Lešení lehké pomocné, výška podlahy do 1,9 m</t>
  </si>
  <si>
    <t>POL1_1</t>
  </si>
  <si>
    <t>952901111R00</t>
  </si>
  <si>
    <t>Vyčištění budov o výšce podlaží do 4 m</t>
  </si>
  <si>
    <t>skladba P4 : 13,57+2,48+17,35+21,0</t>
  </si>
  <si>
    <t>9501</t>
  </si>
  <si>
    <t>Zednické výpomoci pro řemesla</t>
  </si>
  <si>
    <t>soubor</t>
  </si>
  <si>
    <t>9502</t>
  </si>
  <si>
    <t>Průběžný úklid bytu vč. společných prostor domu - mokrou cestou</t>
  </si>
  <si>
    <t>9503</t>
  </si>
  <si>
    <t>Závěrečný úklid bytu vč. společných prostor domu</t>
  </si>
  <si>
    <t>965048515R00</t>
  </si>
  <si>
    <t>Broušení betonových povrchů do tl. 5 mm</t>
  </si>
  <si>
    <t>968061125R00</t>
  </si>
  <si>
    <t>Vyvěšení dřevěných dveřních křídel pl. do 2 m2</t>
  </si>
  <si>
    <t>968072455R00</t>
  </si>
  <si>
    <t>Vybourání kovových dveřních zárubní pl. do 2 m2</t>
  </si>
  <si>
    <t>0,8*2,0*2</t>
  </si>
  <si>
    <t>968072456R00</t>
  </si>
  <si>
    <t>Vybourání kovových dveřních zárubní pl. nad 2 m2</t>
  </si>
  <si>
    <t>1,35*2,05</t>
  </si>
  <si>
    <t>971033621R00</t>
  </si>
  <si>
    <t>Vybourání otv. zeď cihel. pl.4 m2, tl.10 cm, MVC</t>
  </si>
  <si>
    <t>0,6*2,67</t>
  </si>
  <si>
    <t>978011121R00</t>
  </si>
  <si>
    <t>Otlučení omítek vnitřních vápenných stropů do 10 %</t>
  </si>
  <si>
    <t>Položka pořadí 8 : 72,67000</t>
  </si>
  <si>
    <t>978013141R00</t>
  </si>
  <si>
    <t>Otlučení omítek vnitřních stěn v rozsahu do 30 %</t>
  </si>
  <si>
    <t>Položka pořadí 10 : 174,21000</t>
  </si>
  <si>
    <t>978013191R00</t>
  </si>
  <si>
    <t>Otlučení omítek vnitřních stěn v rozsahu do 100 %</t>
  </si>
  <si>
    <t>978023411R00</t>
  </si>
  <si>
    <t>Vysekání a úprava spár zdiva cihelného mimo komín.</t>
  </si>
  <si>
    <t>Položka pořadí 33 : 15,12000</t>
  </si>
  <si>
    <t>978059521R00</t>
  </si>
  <si>
    <t>Odsekání vnitřních obkladů stěn do 2 m2</t>
  </si>
  <si>
    <t>(1,5*2,1)-(0,6*1,97)</t>
  </si>
  <si>
    <t>1,76*1,65</t>
  </si>
  <si>
    <t>725240812R00</t>
  </si>
  <si>
    <t>Demontáž sprchových mís bez výtokových armatur</t>
  </si>
  <si>
    <t>725290010RA0</t>
  </si>
  <si>
    <t>Demontáž klozetu včetně splachovací nádrže</t>
  </si>
  <si>
    <t>725290020RA0</t>
  </si>
  <si>
    <t>Demontáž umyvadla včetně baterie a konzol</t>
  </si>
  <si>
    <t>725610810R00</t>
  </si>
  <si>
    <t>Demontáž plynového sporáku</t>
  </si>
  <si>
    <t>725820801R00</t>
  </si>
  <si>
    <t>Demontáž baterie nástěnné do G 3/4</t>
  </si>
  <si>
    <t>766662811R00</t>
  </si>
  <si>
    <t>Demontáž prahů dveří 1křídlových</t>
  </si>
  <si>
    <t>766662812R00</t>
  </si>
  <si>
    <t>Demontáž prahů dveří 2křídlových</t>
  </si>
  <si>
    <t>766812840R00</t>
  </si>
  <si>
    <t>Demontáž kuchyňských linek do 2,1 m</t>
  </si>
  <si>
    <t>775511800R00</t>
  </si>
  <si>
    <t>Demontáž podlah vlysových lepených včetně lišt</t>
  </si>
  <si>
    <t>1,06 : 2,17</t>
  </si>
  <si>
    <t>776511820R00</t>
  </si>
  <si>
    <t>Odstranění PVC a koberců lepených s podložkou</t>
  </si>
  <si>
    <t>4,43+0,93+2,12+9,83</t>
  </si>
  <si>
    <t>783802822R00</t>
  </si>
  <si>
    <t>Odstranění nátěrů z omítek stěn</t>
  </si>
  <si>
    <t>9601</t>
  </si>
  <si>
    <t>Demontáž a likvidace zařízení bytu (vestav.skříně, dřev. obklady, police, garnýže apod.)</t>
  </si>
  <si>
    <t>9602</t>
  </si>
  <si>
    <t>Demontáže a vybourání nepotřebných rozvodů TZB vč. odvozu a likvidace</t>
  </si>
  <si>
    <t>9603</t>
  </si>
  <si>
    <t>Demontáž a likvidace bytového umakartového jádra</t>
  </si>
  <si>
    <t>včetně obkladů (WC, koupelna, instalační šachta, kuchyň)</t>
  </si>
  <si>
    <t>POP</t>
  </si>
  <si>
    <t>999281145R00</t>
  </si>
  <si>
    <t>Přesun hmot pro opravy a údržbu do v. 6 m, nošením</t>
  </si>
  <si>
    <t>t</t>
  </si>
  <si>
    <t>711210020RA0</t>
  </si>
  <si>
    <t>Stěrka hydroizolační těsnící hmotou, vč. dodplňků (pásky, rohy)</t>
  </si>
  <si>
    <t>POL2_7</t>
  </si>
  <si>
    <t>1.03 : 2,8*1,2+1,0*2*2,1</t>
  </si>
  <si>
    <t>72505</t>
  </si>
  <si>
    <t>Zrcadlo nad umyvadlem</t>
  </si>
  <si>
    <t>766661112R00</t>
  </si>
  <si>
    <t>Montáž dveří do zárubně,otevíravých 1kř.do 0,8 m</t>
  </si>
  <si>
    <t>766661412R00</t>
  </si>
  <si>
    <t>Montáž dveří protipožár.1kř.do 90 cm, s kukátkem</t>
  </si>
  <si>
    <t>766670021R00</t>
  </si>
  <si>
    <t>Montáž kliky a štítku</t>
  </si>
  <si>
    <t>POL1_7</t>
  </si>
  <si>
    <t>76601</t>
  </si>
  <si>
    <t>Repase, seřízení, úprava, vyčištění oken a balkónových sestav</t>
  </si>
  <si>
    <t>Odstranění stávajícího nátěru, přebroušení, vyčištění, seřízení, zákl. nátěr, min. 2x vrchní nátěr, oprava kování, seštelování pantů, doplnění těsnění.</t>
  </si>
  <si>
    <t>54914620R</t>
  </si>
  <si>
    <t>Dveřní kování PRAKTIK klíč Cr</t>
  </si>
  <si>
    <t>POL3_7</t>
  </si>
  <si>
    <t>549146452R</t>
  </si>
  <si>
    <t>Bezp. kování BK RX4 Klika-klika nerez mat Ti</t>
  </si>
  <si>
    <t>611601201R</t>
  </si>
  <si>
    <t>Dveře vnitřní CPL 0,2 KLASIK plné 1kř. 60x197 cm, 16 dekorů</t>
  </si>
  <si>
    <t>611601202R</t>
  </si>
  <si>
    <t>Dveře vnitřní CPL 0,2 KLASIK plné 1kř. 70x197 cm, 16 dekorů</t>
  </si>
  <si>
    <t>61160622R</t>
  </si>
  <si>
    <t>Dveře vnitřní CPL 0,2 KLASIK 2/3 sklo 1kř. 70x197, 16 dekorů</t>
  </si>
  <si>
    <t>61160623R</t>
  </si>
  <si>
    <t>Dveře vnitřní CPL 0,2 KLASIK 2/3 sklo 1kř. 80x197, 16 dekorů</t>
  </si>
  <si>
    <t>61165642R</t>
  </si>
  <si>
    <t>Dveře protipožární EI30 plné 80x197 cm HPL 0,8, kukátko, štítek</t>
  </si>
  <si>
    <t>998766201R00</t>
  </si>
  <si>
    <t>Přesun hmot pro truhlářské konstr., výšky do 6 m</t>
  </si>
  <si>
    <t>771101210R00</t>
  </si>
  <si>
    <t>Penetrace podkladu pod dlažby</t>
  </si>
  <si>
    <t>Položka pořadí 70 : 3,66000</t>
  </si>
  <si>
    <t>771575111RT6</t>
  </si>
  <si>
    <t>Montáž podlah keram.,hladké, tmel, 45x45 cm</t>
  </si>
  <si>
    <t>771577113R00</t>
  </si>
  <si>
    <t>Lišta hliníková přechodová, stejná výška dlaždic</t>
  </si>
  <si>
    <t>0,6*2</t>
  </si>
  <si>
    <t>771578011R00</t>
  </si>
  <si>
    <t>Spára podlaha - stěna, silikonem</t>
  </si>
  <si>
    <t>1.02 : 0,9*3+0,954*2-0,6+1,6*4</t>
  </si>
  <si>
    <t>1.03 : 1,8*2+1,55*2+0,9*2+0,6+2,1*4</t>
  </si>
  <si>
    <t>1.04 : 2,6+0,6+0,6</t>
  </si>
  <si>
    <t>771579795R00</t>
  </si>
  <si>
    <t>Příplatek za spárování vodotěsnou hmotou - plošně</t>
  </si>
  <si>
    <t>59764206R</t>
  </si>
  <si>
    <t>Dlažba keramická 400x400mm dle výběru investora</t>
  </si>
  <si>
    <t>POL12_0</t>
  </si>
  <si>
    <t>Položka pořadí 70 : 3,66071*1,12</t>
  </si>
  <si>
    <t>998771201R00</t>
  </si>
  <si>
    <t>Přesun hmot pro podlahy z dlaždic, výšky do 6 m</t>
  </si>
  <si>
    <t>775592000R00</t>
  </si>
  <si>
    <t>Broušení dřevěných podlah hrubé+střední+jemné</t>
  </si>
  <si>
    <t>Položka pořadí 76 : 54,40000</t>
  </si>
  <si>
    <t>775599130R00</t>
  </si>
  <si>
    <t>Celoplošné tmelení</t>
  </si>
  <si>
    <t>Položka pořadí 77 : 54,40000</t>
  </si>
  <si>
    <t>775599144R00</t>
  </si>
  <si>
    <t>Lak dřevěných podlah Bona Mega, Z+2x, přebroušení</t>
  </si>
  <si>
    <t>775981112R00</t>
  </si>
  <si>
    <t>Lišta hliníková přechodová, stejná výška krytin</t>
  </si>
  <si>
    <t>0,8*2+0,7</t>
  </si>
  <si>
    <t>776421</t>
  </si>
  <si>
    <t>Montáž podlahových lišt včetně dodávky lišty MDF</t>
  </si>
  <si>
    <t>1.05 : 3,97*2+3,38*2-0,7</t>
  </si>
  <si>
    <t>1.06 : 1,975*2+1,335*2-0,7</t>
  </si>
  <si>
    <t>1.07 : 4,95*2+3,46*2-0,8</t>
  </si>
  <si>
    <t>1.08 : 4,95*2+4,2*2-0,8</t>
  </si>
  <si>
    <t>998775201R00</t>
  </si>
  <si>
    <t>Přesun hmot pro podlahy vlysové, výšky do 6 m</t>
  </si>
  <si>
    <t>776981112R00</t>
  </si>
  <si>
    <t>0,7</t>
  </si>
  <si>
    <t>1.01 : 4,85*2+1,489*2+0,45*2+0,4*2-0,8*3-0,6*2-0,7*2</t>
  </si>
  <si>
    <t>1.04 : 3,46*2+3,82*2-0,7</t>
  </si>
  <si>
    <t>776522</t>
  </si>
  <si>
    <t>Montáž povlakových podlah z pásů PVC celoplošným lepením- PVC ve specifikaci</t>
  </si>
  <si>
    <t>284123</t>
  </si>
  <si>
    <t>PVC podlaha  min.zátěžová třída dle klasifikace EN685- min. 23 nebo 31, protiskluznost R10</t>
  </si>
  <si>
    <t>Položka pořadí 86 : 14,60909*1,1</t>
  </si>
  <si>
    <t>998776201R00</t>
  </si>
  <si>
    <t>Přesun hmot pro podlahy povlakové, výšky do 6 m</t>
  </si>
  <si>
    <t>781101210R00</t>
  </si>
  <si>
    <t>Penetrace podkladu pod obklady</t>
  </si>
  <si>
    <t>Položka pořadí 90 : 19,78000</t>
  </si>
  <si>
    <t>781415016RT6</t>
  </si>
  <si>
    <t>Montáž obkladů stěn, porovin.,tmel, nad 20x25 cm</t>
  </si>
  <si>
    <t>1.02 : (0,9*2+0,954*2-0,6)*1,6</t>
  </si>
  <si>
    <t>1.03 : (1,55*2+1,8*2)*2,1-0,6*1,97</t>
  </si>
  <si>
    <t>1.04 : (2,6+0,6)*0,6</t>
  </si>
  <si>
    <t>781419706R00</t>
  </si>
  <si>
    <t>Příplatek za spárovací vodotěsnou hmotu - plošně</t>
  </si>
  <si>
    <t>781497121R00</t>
  </si>
  <si>
    <t>Lišta hliníková rohová k obkladům</t>
  </si>
  <si>
    <t>0,9</t>
  </si>
  <si>
    <t>597813720R</t>
  </si>
  <si>
    <t>Obkládačka 20x40 cm dle výběru investora</t>
  </si>
  <si>
    <t>Položka pořadí 90 : 19,77679*1,12</t>
  </si>
  <si>
    <t>998781203R00</t>
  </si>
  <si>
    <t>Přesun hmot pro obklady keramické, výšky do 24 m</t>
  </si>
  <si>
    <t>78301</t>
  </si>
  <si>
    <t>Nátěr zárubně,  základní nátěr + 2x synt. nátěr</t>
  </si>
  <si>
    <t>784402801R00</t>
  </si>
  <si>
    <t>Odstranění malby oškrábáním v místnosti H do 3,8 m</t>
  </si>
  <si>
    <t>784127101R00</t>
  </si>
  <si>
    <t>Vyhlazení disperzním tmelem, 1 x</t>
  </si>
  <si>
    <t>Položka pořadí 96 : 246,87143*0,7</t>
  </si>
  <si>
    <t>784450020RA0</t>
  </si>
  <si>
    <t>Malba ze směsi Remal, penetrace 1x, bílá 2x</t>
  </si>
  <si>
    <t>POL2_</t>
  </si>
  <si>
    <t>Položka pořadí 11 : 26,16000</t>
  </si>
  <si>
    <t>784450025RA0</t>
  </si>
  <si>
    <t>Malba ze směsi Remal na SDK, penetrace 1x, bílá 2x</t>
  </si>
  <si>
    <t>Položka pořadí 2 : 8,19000*2</t>
  </si>
  <si>
    <t>979087112R00</t>
  </si>
  <si>
    <t>Nakládání suti na dopravní prostředky</t>
  </si>
  <si>
    <t>POL1_9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</si>
  <si>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</si>
  <si>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</si>
  <si>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</si>
  <si>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</si>
  <si>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</si>
  <si>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</si>
  <si>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</si>
  <si>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</si>
  <si>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</si>
  <si>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</si>
  <si>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</si>
  <si>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</si>
  <si>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</si>
  <si>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skládku 10 % příměsí</t>
  </si>
  <si>
    <t>001</t>
  </si>
  <si>
    <t>Statické posouzení</t>
  </si>
  <si>
    <t>POL3_1</t>
  </si>
  <si>
    <t>005121 R</t>
  </si>
  <si>
    <t>Zařízení staveniště</t>
  </si>
  <si>
    <t>Soubor</t>
  </si>
  <si>
    <t>POL99_8</t>
  </si>
  <si>
    <t>005241010R</t>
  </si>
  <si>
    <t>Dokumentace skutečného provedení</t>
  </si>
  <si>
    <t>SUM</t>
  </si>
  <si>
    <t>Poznámky uchazeče k zadání</t>
  </si>
  <si>
    <t>POPUZIV</t>
  </si>
  <si>
    <t>END</t>
  </si>
  <si>
    <t>101</t>
  </si>
  <si>
    <t>Doplnění rozvaděče ER, jistič B/3 25A  vč.montáže a zapojení,</t>
  </si>
  <si>
    <t>103</t>
  </si>
  <si>
    <t>Rozvodnice pod omítku, dveře kouř.orga.sklo, se zad.stěnou</t>
  </si>
  <si>
    <t>ks</t>
  </si>
  <si>
    <t>Rozvaděč RB</t>
  </si>
  <si>
    <t>1011</t>
  </si>
  <si>
    <t>Jistič char B, 1-pólový, Icn=6kA, In=2A, vč.montáže a zapojení,</t>
  </si>
  <si>
    <t>1012</t>
  </si>
  <si>
    <t>Kompletní příprava pro osazení fakturačních elektroměrů</t>
  </si>
  <si>
    <t>1013</t>
  </si>
  <si>
    <t>Ostatní nutné úpravy v rozvodnici ER</t>
  </si>
  <si>
    <t>104</t>
  </si>
  <si>
    <t>Hlavní vypínač, 3-pól, In=20A</t>
  </si>
  <si>
    <t>105</t>
  </si>
  <si>
    <t>Jistič char B, 1-pólový, Icn=6kA, In=16A</t>
  </si>
  <si>
    <t>1051</t>
  </si>
  <si>
    <t>Jistič char B, 1-pólový, Icn=6kA, In=10A</t>
  </si>
  <si>
    <t>106</t>
  </si>
  <si>
    <t>Jistič, char B, 3-pólový, Icn=6kA, In=16A</t>
  </si>
  <si>
    <t>107</t>
  </si>
  <si>
    <t>Chránič Ir=250A, typ AC, 2-pól, Idn=0.03A, In=25A</t>
  </si>
  <si>
    <t>108</t>
  </si>
  <si>
    <t>Chránič s nadproud.ochr,Ir=250A,AC,1+N,6kA,char.C, Idn=0.03A, In=10A</t>
  </si>
  <si>
    <t>1081</t>
  </si>
  <si>
    <t>Multifukční časové doběhové  relé  cívka 230V, 2pólové 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</si>
  <si>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</si>
  <si>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</si>
  <si>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</si>
  <si>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</si>
  <si>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</si>
  <si>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</si>
  <si>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112</t>
  </si>
  <si>
    <t>Výroba a montáž rozvaděče</t>
  </si>
  <si>
    <t>204</t>
  </si>
  <si>
    <t>Svítidlo typ A 8W, IP20</t>
  </si>
  <si>
    <t>205</t>
  </si>
  <si>
    <t>Svítidlo typ B 12W, IP 44</t>
  </si>
  <si>
    <t>206</t>
  </si>
  <si>
    <t>Svítidlo typ C 4W, IP 44</t>
  </si>
  <si>
    <t>309</t>
  </si>
  <si>
    <t>Vodič CY 6 ZŽ</t>
  </si>
  <si>
    <t>311</t>
  </si>
  <si>
    <t>Kabel CYKY-O 3x1,5 vč. uložení a zapojení, ukončení</t>
  </si>
  <si>
    <t>312</t>
  </si>
  <si>
    <t>Kabel CYKY-J 3x1,5 vč. uložení a zapojení, ukončení</t>
  </si>
  <si>
    <t>314</t>
  </si>
  <si>
    <t>Kabel CYKY-J 3x2,5 vč. uložení a zapojení, ukončení</t>
  </si>
  <si>
    <t>315</t>
  </si>
  <si>
    <t>Kabel CYKY-J 5x2,5 vč. uložení a zapojení, ukončení</t>
  </si>
  <si>
    <t>PŘÍPOJKA.</t>
  </si>
  <si>
    <t>Kabel CYKY-J 5x6 vč. uložení a zapojení, ukončení</t>
  </si>
  <si>
    <t>PŘÍPOJKA ZV</t>
  </si>
  <si>
    <t>Zasekání přívodního kabelu ve zdivu/betonu včetně prostupů mezi patry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</si>
  <si>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</si>
  <si>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</si>
  <si>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</si>
  <si>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</si>
  <si>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</si>
  <si>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</si>
  <si>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</si>
  <si>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</si>
  <si>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</si>
  <si>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</si>
  <si>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523</t>
  </si>
  <si>
    <t>Spínač řaz.6+6 10A 250V bílý IP20 zapuštěný kompletní</t>
  </si>
  <si>
    <t>524</t>
  </si>
  <si>
    <t>Spínač řaz.6 10A 250V bílý IP20 zapuštěný kompletní</t>
  </si>
  <si>
    <t>525</t>
  </si>
  <si>
    <t>Spínač řaz.5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</si>
  <si>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</si>
  <si>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</si>
  <si>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</si>
  <si>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</si>
  <si>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</si>
  <si>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</si>
  <si>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</si>
  <si>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IP20,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</si>
  <si>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</si>
  <si>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</si>
  <si>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</si>
  <si>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</si>
  <si>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532</t>
  </si>
  <si>
    <t>El. topná vložka do žebříku v koupelně, 230V, IP44 , 500W, bílá</t>
  </si>
  <si>
    <t>5322</t>
  </si>
  <si>
    <t>Ventilátor Silent verze, koupelnový s Hygrostatem a časovým doběhem</t>
  </si>
  <si>
    <t>533</t>
  </si>
  <si>
    <t>AUTONOMNÍ HLÁSIČ KOUŘE</t>
  </si>
  <si>
    <t>534</t>
  </si>
  <si>
    <t>Bernard svorka vč. Cu pásku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</si>
  <si>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</si>
  <si>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</si>
  <si>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</si>
  <si>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</si>
  <si>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</si>
  <si>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</si>
  <si>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</si>
  <si>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</si>
  <si>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</si>
  <si>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</si>
  <si>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</si>
  <si>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</si>
  <si>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</si>
  <si>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</si>
  <si>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</si>
  <si>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</si>
  <si>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</si>
  <si>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</si>
  <si>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</si>
  <si>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</si>
  <si>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</si>
  <si>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</si>
  <si>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>Napojení rozvodů STA na stávající</t>
  </si>
  <si>
    <t>551</t>
  </si>
  <si>
    <t>Výstražné tabulky, popis rozvaděče</t>
  </si>
  <si>
    <t>552</t>
  </si>
  <si>
    <t>Prověření a upřesnění trasy přívodu bytu před realizací</t>
  </si>
  <si>
    <t>553</t>
  </si>
  <si>
    <t>Přihlášení energie u poskytovatele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</si>
  <si>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</si>
  <si>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</si>
  <si>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</si>
  <si>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</si>
  <si>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</si>
  <si>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</si>
  <si>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</si>
  <si>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</si>
  <si>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</si>
  <si>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</si>
  <si>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</si>
  <si>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</si>
  <si>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</si>
  <si>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</si>
  <si>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</si>
  <si>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</si>
  <si>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722181212RT8</t>
  </si>
  <si>
    <t>Izolace návleková tl. stěny 9 mm vnitřní průměr do 25 mm</t>
  </si>
  <si>
    <t>722190401R00</t>
  </si>
  <si>
    <t>Vyvedení a upevnění výpustek DN 15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</si>
  <si>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</si>
  <si>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</si>
  <si>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</si>
  <si>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</si>
  <si>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</si>
  <si>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</si>
  <si>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7221319</t>
  </si>
  <si>
    <t>Oprava-potrubí vsazení odbočky DN 32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</si>
  <si>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</si>
  <si>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</si>
  <si>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</si>
  <si>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</si>
  <si>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</si>
  <si>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DN 50</t>
  </si>
  <si>
    <t>72226532</t>
  </si>
  <si>
    <t>Vodoměr domovní SV Enbra</t>
  </si>
  <si>
    <t>998722203R00</t>
  </si>
  <si>
    <t>Přesun hmot pro vnitřní vodovod, výšky do 24 m</t>
  </si>
  <si>
    <t>726211123R00</t>
  </si>
  <si>
    <t>Modul-WC Kombifix Eco, UP320, h 108 cm</t>
  </si>
  <si>
    <t>Včetně dodávky a připevnění montážního prvku vč. napojení na kanalizační popř. vodovodní potrubí.</t>
  </si>
  <si>
    <t>725017161R00</t>
  </si>
  <si>
    <t>Umyvadlo na šrouby , 50 x 41 cm, bílé</t>
  </si>
  <si>
    <t>725249102R00</t>
  </si>
  <si>
    <t>Montáž sprchových mís a vaniček</t>
  </si>
  <si>
    <t>mat.</t>
  </si>
  <si>
    <t>Sprchová vanička čtvrtkruh, 90cm protiskluz, nožičky, panel</t>
  </si>
  <si>
    <t>725249103R00</t>
  </si>
  <si>
    <t>Montáž sprchových koutů</t>
  </si>
  <si>
    <t>Sprchový kout čtvrtkruh posuvný čtyřdílný, bílý 90 cm,výška 185 cm,bezpečnostní transparentní, sk</t>
  </si>
  <si>
    <t>725014161R00</t>
  </si>
  <si>
    <t>Klozet závěsný LYRA Plus včetně sedátka, hl.530 mm</t>
  </si>
  <si>
    <t>28696752R</t>
  </si>
  <si>
    <t>Tlačítko ovládací plastové Sigma20 bílá/chrom/bílá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</si>
  <si>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</si>
  <si>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</si>
  <si>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</si>
  <si>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</si>
  <si>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</si>
  <si>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</si>
  <si>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mat</t>
  </si>
  <si>
    <t>Sprchová souprava chrom, růžice posuvný držák, plast. mýdlenka, hadice 150cm</t>
  </si>
  <si>
    <t>725860251R00</t>
  </si>
  <si>
    <t>Sifon umyvadlový chromovaný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</si>
  <si>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</si>
  <si>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</si>
  <si>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</si>
  <si>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</si>
  <si>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998725203R00</t>
  </si>
  <si>
    <t>Přesun hmot pro zařizovací předměty, výšky do 24 m</t>
  </si>
  <si>
    <t>735171174R00</t>
  </si>
  <si>
    <t>Těleso trub. Koralux Rondo Comfort-M KRTM 1820.600</t>
  </si>
  <si>
    <t>Elektrické topné těleso 500W/230V do zásuvky přes regulátor</t>
  </si>
  <si>
    <t>55137306A</t>
  </si>
  <si>
    <t>Hlavice termostatická</t>
  </si>
  <si>
    <t>HM armatura rohová, bílá, vč. termohlavice pro připojení trubkového tělesa se stř. přip.</t>
  </si>
  <si>
    <t>733161104R00</t>
  </si>
  <si>
    <t>Potrubí měděné  D 15 x 1 mm, polotvrdé</t>
  </si>
  <si>
    <t>722181213RT5</t>
  </si>
  <si>
    <t>Izolace návleková tl. stěny 13 mm vnitřní průměr 15 mm</t>
  </si>
  <si>
    <t>Napuštění, odvzdušnění potrubí a ot. těles tlaková zkouška</t>
  </si>
  <si>
    <t>Nátěry stávajících otopných těles, dvouvrstvý nátěr</t>
  </si>
  <si>
    <t>5</t>
  </si>
  <si>
    <t>Topná zkouška</t>
  </si>
  <si>
    <t>998735203R00</t>
  </si>
  <si>
    <t>Přesun hmot pro otopná tělesa, výšky do 24 m</t>
  </si>
  <si>
    <t>2404</t>
  </si>
  <si>
    <t>Tichý potrubní ventilátor, průtok vzduchu 95m3/h, ze zpětnou klapkou, doběhem a hygrostatem,, provedení s kuličkovými ložisky (max. 37db(A)</t>
  </si>
  <si>
    <t>2407</t>
  </si>
  <si>
    <t>SPIRO potrubí DN 125</t>
  </si>
  <si>
    <t>2408</t>
  </si>
  <si>
    <t>Výfukuvá hlavice DN 125</t>
  </si>
  <si>
    <t>01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</si>
  <si>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</si>
  <si>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</si>
  <si>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</si>
  <si>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</si>
  <si>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</si>
  <si>
    <t>04</t>
  </si>
  <si>
    <t>Zednické výpomoci pro řemesla (vysekání a zapravení drážek)</t>
  </si>
  <si>
    <t>Dokumentace skutečného provedení  pro řemesla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</si>
</sst>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77" t="s">
        <v>41</v>
      </c>
      <c r="B2" s="77"/>
      <c r="C2" s="77"/>
      <c r="D2" s="77"/>
      <c r="E2" s="77"/>
      <c r="F2" s="77"/>
      <c r="G2" s="77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3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90" t="s">
        <v>4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120"/>
      <c r="E11" s="120"/>
      <c r="F11" s="120"/>
      <c r="G11" s="120"/>
      <c r="H11" s="26" t="s">
        <v>42</v>
      </c>
      <c r="I11" s="125"/>
      <c r="J11" s="10"/>
    </row>
    <row r="12" spans="1:15" ht="15.75" customHeight="1" x14ac:dyDescent="0.2">
      <c r="A12" s="3"/>
      <c r="B12" s="39"/>
      <c r="C12" s="24"/>
      <c r="D12" s="121"/>
      <c r="E12" s="121"/>
      <c r="F12" s="121"/>
      <c r="G12" s="121"/>
      <c r="H12" s="26" t="s">
        <v>36</v>
      </c>
      <c r="I12" s="125"/>
      <c r="J12" s="10"/>
    </row>
    <row r="13" spans="1:15" ht="15.75" customHeight="1" x14ac:dyDescent="0.2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hidden="1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96"/>
      <c r="F15" s="96"/>
      <c r="G15" s="97"/>
      <c r="H15" s="97"/>
      <c r="I15" s="97" t="s">
        <v>31</v>
      </c>
      <c r="J15" s="98"/>
    </row>
    <row r="16" spans="1:15" ht="23.25" customHeight="1" x14ac:dyDescent="0.2">
      <c r="A16" s="188" t="s">
        <v>26</v>
      </c>
      <c r="B16" s="55" t="s">
        <v>26</v>
      </c>
      <c r="C16" s="56"/>
      <c r="D16" s="57"/>
      <c r="E16" s="83"/>
      <c r="F16" s="84"/>
      <c r="G16" s="83"/>
      <c r="H16" s="84"/>
      <c r="I16" s="83">
        <f>SUMIF(F51:F79,A16,I51:I79)+SUMIF(F51:F79,"PSU",I51:I79)</f>
        <v>0</v>
      </c>
      <c r="J16" s="85"/>
    </row>
    <row r="17" spans="1:10" ht="23.25" customHeight="1" x14ac:dyDescent="0.2">
      <c r="A17" s="188" t="s">
        <v>27</v>
      </c>
      <c r="B17" s="55" t="s">
        <v>27</v>
      </c>
      <c r="C17" s="56"/>
      <c r="D17" s="57"/>
      <c r="E17" s="83"/>
      <c r="F17" s="84"/>
      <c r="G17" s="83"/>
      <c r="H17" s="84"/>
      <c r="I17" s="83">
        <f>SUMIF(F51:F79,A17,I51:I79)</f>
        <v>0</v>
      </c>
      <c r="J17" s="85"/>
    </row>
    <row r="18" spans="1:10" ht="23.25" customHeight="1" x14ac:dyDescent="0.2">
      <c r="A18" s="188" t="s">
        <v>28</v>
      </c>
      <c r="B18" s="55" t="s">
        <v>28</v>
      </c>
      <c r="C18" s="56"/>
      <c r="D18" s="57"/>
      <c r="E18" s="83"/>
      <c r="F18" s="84"/>
      <c r="G18" s="83"/>
      <c r="H18" s="84"/>
      <c r="I18" s="83">
        <f>SUMIF(F51:F79,A18,I51:I79)</f>
        <v>0</v>
      </c>
      <c r="J18" s="85"/>
    </row>
    <row r="19" spans="1:10" ht="23.25" customHeight="1" x14ac:dyDescent="0.2">
      <c r="A19" s="188" t="s">
        <v>114</v>
      </c>
      <c r="B19" s="55" t="s">
        <v>29</v>
      </c>
      <c r="C19" s="56"/>
      <c r="D19" s="57"/>
      <c r="E19" s="83"/>
      <c r="F19" s="84"/>
      <c r="G19" s="83"/>
      <c r="H19" s="84"/>
      <c r="I19" s="83">
        <f>SUMIF(F51:F79,A19,I51:I79)</f>
        <v>0</v>
      </c>
      <c r="J19" s="85"/>
    </row>
    <row r="20" spans="1:10" ht="23.25" customHeight="1" x14ac:dyDescent="0.2">
      <c r="A20" s="188" t="s">
        <v>113</v>
      </c>
      <c r="B20" s="55" t="s">
        <v>30</v>
      </c>
      <c r="C20" s="56"/>
      <c r="D20" s="57"/>
      <c r="E20" s="83"/>
      <c r="F20" s="84"/>
      <c r="G20" s="83"/>
      <c r="H20" s="84"/>
      <c r="I20" s="83">
        <f>SUMIF(F51:F79,A20,I51:I79)</f>
        <v>0</v>
      </c>
      <c r="J20" s="85"/>
    </row>
    <row r="21" spans="1:10" ht="23.25" customHeight="1" x14ac:dyDescent="0.2">
      <c r="A21" s="3"/>
      <c r="B21" s="72" t="s">
        <v>31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79">
        <f>IF(A24&gt;50, ROUNDUP(A23, 0), ROUNDDOWN(A23, 0))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93">
        <f>IF(A26&gt;50, ROUNDUP(A25, 0), ROUNDDOWN(A25, 0))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95">
        <f>CenaCelkem-(ZakladDPHSni+DPHSni+ZakladDPHZakl+DPHZakl)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25">
      <c r="A28" s="3"/>
      <c r="B28" s="161" t="s">
        <v>25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1" t="s">
        <v>37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43621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/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1" t="s">
        <v>17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 x14ac:dyDescent="0.2">
      <c r="A38" s="130" t="s">
        <v>39</v>
      </c>
      <c r="B38" s="134" t="s">
        <v>18</v>
      </c>
      <c r="C38" s="135" t="s">
        <v>6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19</v>
      </c>
      <c r="I38" s="138" t="s">
        <v>1</v>
      </c>
      <c r="J38" s="139" t="s">
        <v>0</v>
      </c>
    </row>
    <row r="39" spans="1:10" ht="25.5" hidden="1" customHeight="1" x14ac:dyDescent="0.2">
      <c r="A39" s="130">
        <v>1</v>
      </c>
      <c r="B39" s="140" t="s">
        <v>45</v>
      </c>
      <c r="C39" s="141"/>
      <c r="D39" s="142"/>
      <c r="E39" s="142"/>
      <c r="F39" s="143">
        <f>'1 1 Pol'!AE232+'1 2 Pol'!AE82+'1 3 Pol'!AE70</f>
        <v>0</v>
      </c>
      <c r="G39" s="144">
        <f>'1 1 Pol'!AF232+'1 2 Pol'!AF82+'1 3 Pol'!AF70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10" ht="25.5" customHeight="1" x14ac:dyDescent="0.2">
      <c r="A40" s="130">
        <v>2</v>
      </c>
      <c r="B40" s="147" t="s">
        <v>46</v>
      </c>
      <c r="C40" s="148" t="s">
        <v>47</v>
      </c>
      <c r="D40" s="149"/>
      <c r="E40" s="149"/>
      <c r="F40" s="150">
        <f>'1 1 Pol'!AE232+'1 2 Pol'!AE82+'1 3 Pol'!AE70</f>
        <v>0</v>
      </c>
      <c r="G40" s="151">
        <f>'1 1 Pol'!AF232+'1 2 Pol'!AF82+'1 3 Pol'!AF70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10" ht="25.5" customHeight="1" x14ac:dyDescent="0.2">
      <c r="A41" s="130">
        <v>3</v>
      </c>
      <c r="B41" s="153" t="s">
        <v>46</v>
      </c>
      <c r="C41" s="141" t="s">
        <v>48</v>
      </c>
      <c r="D41" s="142"/>
      <c r="E41" s="142"/>
      <c r="F41" s="154">
        <f>'1 1 Pol'!AE232</f>
        <v>0</v>
      </c>
      <c r="G41" s="145">
        <f>'1 1 Pol'!AF232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10" ht="25.5" customHeight="1" x14ac:dyDescent="0.2">
      <c r="A42" s="130">
        <v>3</v>
      </c>
      <c r="B42" s="153" t="s">
        <v>49</v>
      </c>
      <c r="C42" s="141" t="s">
        <v>50</v>
      </c>
      <c r="D42" s="142"/>
      <c r="E42" s="142"/>
      <c r="F42" s="154">
        <f>'1 2 Pol'!AE82</f>
        <v>0</v>
      </c>
      <c r="G42" s="145">
        <f>'1 2 Pol'!AF82</f>
        <v>0</v>
      </c>
      <c r="H42" s="145">
        <f>(F42*SazbaDPH1/100)+(G42*SazbaDPH2/100)</f>
        <v>0</v>
      </c>
      <c r="I42" s="145">
        <f>F42+G42+H42</f>
        <v>0</v>
      </c>
      <c r="J42" s="146" t="str">
        <f>IF(CenaCelkemVypocet=0,"",I42/CenaCelkemVypocet*100)</f>
        <v/>
      </c>
    </row>
    <row r="43" spans="1:10" ht="25.5" customHeight="1" x14ac:dyDescent="0.2">
      <c r="A43" s="130">
        <v>3</v>
      </c>
      <c r="B43" s="153" t="s">
        <v>51</v>
      </c>
      <c r="C43" s="141" t="s">
        <v>52</v>
      </c>
      <c r="D43" s="142"/>
      <c r="E43" s="142"/>
      <c r="F43" s="154">
        <f>'1 3 Pol'!AE70</f>
        <v>0</v>
      </c>
      <c r="G43" s="145">
        <f>'1 3 Pol'!AF70</f>
        <v>0</v>
      </c>
      <c r="H43" s="145">
        <f>(F43*SazbaDPH1/100)+(G43*SazbaDPH2/100)</f>
        <v>0</v>
      </c>
      <c r="I43" s="145">
        <f>F43+G43+H43</f>
        <v>0</v>
      </c>
      <c r="J43" s="146" t="str">
        <f>IF(CenaCelkemVypocet=0,"",I43/CenaCelkemVypocet*100)</f>
        <v/>
      </c>
    </row>
    <row r="44" spans="1:10" ht="25.5" customHeight="1" x14ac:dyDescent="0.2">
      <c r="A44" s="130"/>
      <c r="B44" s="155" t="s">
        <v>53</v>
      </c>
      <c r="C44" s="156"/>
      <c r="D44" s="156"/>
      <c r="E44" s="157"/>
      <c r="F44" s="158">
        <f>SUMIF(A39:A43,"=1",F39:F43)</f>
        <v>0</v>
      </c>
      <c r="G44" s="159">
        <f>SUMIF(A39:A43,"=1",G39:G43)</f>
        <v>0</v>
      </c>
      <c r="H44" s="159">
        <f>SUMIF(A39:A43,"=1",H39:H43)</f>
        <v>0</v>
      </c>
      <c r="I44" s="159">
        <f>SUMIF(A39:A43,"=1",I39:I43)</f>
        <v>0</v>
      </c>
      <c r="J44" s="160">
        <f>SUMIF(A39:A43,"=1",J39:J43)</f>
        <v>0</v>
      </c>
    </row>
    <row r="48" spans="1:10" ht="15.75" x14ac:dyDescent="0.25">
      <c r="B48" s="170" t="s">
        <v>55</v>
      </c>
    </row>
    <row r="50" spans="1:10" ht="25.5" customHeight="1" x14ac:dyDescent="0.2">
      <c r="A50" s="171"/>
      <c r="B50" s="174" t="s">
        <v>18</v>
      </c>
      <c r="C50" s="174" t="s">
        <v>6</v>
      </c>
      <c r="D50" s="175"/>
      <c r="E50" s="175"/>
      <c r="F50" s="176" t="s">
        <v>56</v>
      </c>
      <c r="G50" s="176"/>
      <c r="H50" s="176"/>
      <c r="I50" s="176" t="s">
        <v>31</v>
      </c>
      <c r="J50" s="176" t="s">
        <v>0</v>
      </c>
    </row>
    <row r="51" spans="1:10" ht="25.5" customHeight="1" x14ac:dyDescent="0.2">
      <c r="A51" s="172"/>
      <c r="B51" s="177" t="s">
        <v>57</v>
      </c>
      <c r="C51" s="178" t="s">
        <v>58</v>
      </c>
      <c r="D51" s="179"/>
      <c r="E51" s="179"/>
      <c r="F51" s="184" t="s">
        <v>26</v>
      </c>
      <c r="G51" s="185"/>
      <c r="H51" s="185"/>
      <c r="I51" s="185">
        <f>'1 2 Pol'!G8</f>
        <v>0</v>
      </c>
      <c r="J51" s="182" t="str">
        <f>IF(I80=0,"",I51/I80*100)</f>
        <v/>
      </c>
    </row>
    <row r="52" spans="1:10" ht="25.5" customHeight="1" x14ac:dyDescent="0.2">
      <c r="A52" s="172"/>
      <c r="B52" s="177" t="s">
        <v>59</v>
      </c>
      <c r="C52" s="178" t="s">
        <v>60</v>
      </c>
      <c r="D52" s="179"/>
      <c r="E52" s="179"/>
      <c r="F52" s="184" t="s">
        <v>26</v>
      </c>
      <c r="G52" s="185"/>
      <c r="H52" s="185"/>
      <c r="I52" s="185">
        <f>'1 2 Pol'!G35</f>
        <v>0</v>
      </c>
      <c r="J52" s="182" t="str">
        <f>IF(I80=0,"",I52/I80*100)</f>
        <v/>
      </c>
    </row>
    <row r="53" spans="1:10" ht="25.5" customHeight="1" x14ac:dyDescent="0.2">
      <c r="A53" s="172"/>
      <c r="B53" s="177" t="s">
        <v>61</v>
      </c>
      <c r="C53" s="178" t="s">
        <v>62</v>
      </c>
      <c r="D53" s="179"/>
      <c r="E53" s="179"/>
      <c r="F53" s="184" t="s">
        <v>26</v>
      </c>
      <c r="G53" s="185"/>
      <c r="H53" s="185"/>
      <c r="I53" s="185">
        <f>'1 2 Pol'!G39</f>
        <v>0</v>
      </c>
      <c r="J53" s="182" t="str">
        <f>IF(I80=0,"",I53/I80*100)</f>
        <v/>
      </c>
    </row>
    <row r="54" spans="1:10" ht="25.5" customHeight="1" x14ac:dyDescent="0.2">
      <c r="A54" s="172"/>
      <c r="B54" s="177" t="s">
        <v>63</v>
      </c>
      <c r="C54" s="178" t="s">
        <v>64</v>
      </c>
      <c r="D54" s="179"/>
      <c r="E54" s="179"/>
      <c r="F54" s="184" t="s">
        <v>26</v>
      </c>
      <c r="G54" s="185"/>
      <c r="H54" s="185"/>
      <c r="I54" s="185">
        <f>'1 2 Pol'!G47</f>
        <v>0</v>
      </c>
      <c r="J54" s="182" t="str">
        <f>IF(I80=0,"",I54/I80*100)</f>
        <v/>
      </c>
    </row>
    <row r="55" spans="1:10" ht="25.5" customHeight="1" x14ac:dyDescent="0.2">
      <c r="A55" s="172"/>
      <c r="B55" s="177" t="s">
        <v>65</v>
      </c>
      <c r="C55" s="178" t="s">
        <v>66</v>
      </c>
      <c r="D55" s="179"/>
      <c r="E55" s="179"/>
      <c r="F55" s="184" t="s">
        <v>26</v>
      </c>
      <c r="G55" s="185"/>
      <c r="H55" s="185"/>
      <c r="I55" s="185">
        <f>'1 2 Pol'!G52</f>
        <v>0</v>
      </c>
      <c r="J55" s="182" t="str">
        <f>IF(I80=0,"",I55/I80*100)</f>
        <v/>
      </c>
    </row>
    <row r="56" spans="1:10" ht="25.5" customHeight="1" x14ac:dyDescent="0.2">
      <c r="A56" s="172"/>
      <c r="B56" s="177" t="s">
        <v>67</v>
      </c>
      <c r="C56" s="178" t="s">
        <v>68</v>
      </c>
      <c r="D56" s="179"/>
      <c r="E56" s="179"/>
      <c r="F56" s="184" t="s">
        <v>26</v>
      </c>
      <c r="G56" s="185"/>
      <c r="H56" s="185"/>
      <c r="I56" s="185">
        <f>'1 3 Pol'!G62</f>
        <v>0</v>
      </c>
      <c r="J56" s="182" t="str">
        <f>IF(I80=0,"",I56/I80*100)</f>
        <v/>
      </c>
    </row>
    <row r="57" spans="1:10" ht="25.5" customHeight="1" x14ac:dyDescent="0.2">
      <c r="A57" s="172"/>
      <c r="B57" s="177" t="s">
        <v>51</v>
      </c>
      <c r="C57" s="178" t="s">
        <v>69</v>
      </c>
      <c r="D57" s="179"/>
      <c r="E57" s="179"/>
      <c r="F57" s="184" t="s">
        <v>26</v>
      </c>
      <c r="G57" s="185"/>
      <c r="H57" s="185"/>
      <c r="I57" s="185">
        <f>'1 1 Pol'!G8</f>
        <v>0</v>
      </c>
      <c r="J57" s="182" t="str">
        <f>IF(I80=0,"",I57/I80*100)</f>
        <v/>
      </c>
    </row>
    <row r="58" spans="1:10" ht="25.5" customHeight="1" x14ac:dyDescent="0.2">
      <c r="A58" s="172"/>
      <c r="B58" s="177" t="s">
        <v>70</v>
      </c>
      <c r="C58" s="178" t="s">
        <v>71</v>
      </c>
      <c r="D58" s="179"/>
      <c r="E58" s="179"/>
      <c r="F58" s="184" t="s">
        <v>26</v>
      </c>
      <c r="G58" s="185"/>
      <c r="H58" s="185"/>
      <c r="I58" s="185">
        <f>'1 1 Pol'!G22</f>
        <v>0</v>
      </c>
      <c r="J58" s="182" t="str">
        <f>IF(I80=0,"",I58/I80*100)</f>
        <v/>
      </c>
    </row>
    <row r="59" spans="1:10" ht="25.5" customHeight="1" x14ac:dyDescent="0.2">
      <c r="A59" s="172"/>
      <c r="B59" s="177" t="s">
        <v>72</v>
      </c>
      <c r="C59" s="178" t="s">
        <v>73</v>
      </c>
      <c r="D59" s="179"/>
      <c r="E59" s="179"/>
      <c r="F59" s="184" t="s">
        <v>26</v>
      </c>
      <c r="G59" s="185"/>
      <c r="H59" s="185"/>
      <c r="I59" s="185">
        <f>'1 1 Pol'!G55</f>
        <v>0</v>
      </c>
      <c r="J59" s="182" t="str">
        <f>IF(I80=0,"",I59/I80*100)</f>
        <v/>
      </c>
    </row>
    <row r="60" spans="1:10" ht="25.5" customHeight="1" x14ac:dyDescent="0.2">
      <c r="A60" s="172"/>
      <c r="B60" s="177" t="s">
        <v>74</v>
      </c>
      <c r="C60" s="178" t="s">
        <v>75</v>
      </c>
      <c r="D60" s="179"/>
      <c r="E60" s="179"/>
      <c r="F60" s="184" t="s">
        <v>26</v>
      </c>
      <c r="G60" s="185"/>
      <c r="H60" s="185"/>
      <c r="I60" s="185">
        <f>'1 1 Pol'!G66</f>
        <v>0</v>
      </c>
      <c r="J60" s="182" t="str">
        <f>IF(I80=0,"",I60/I80*100)</f>
        <v/>
      </c>
    </row>
    <row r="61" spans="1:10" ht="25.5" customHeight="1" x14ac:dyDescent="0.2">
      <c r="A61" s="172"/>
      <c r="B61" s="177" t="s">
        <v>76</v>
      </c>
      <c r="C61" s="178" t="s">
        <v>77</v>
      </c>
      <c r="D61" s="179"/>
      <c r="E61" s="179"/>
      <c r="F61" s="184" t="s">
        <v>26</v>
      </c>
      <c r="G61" s="185"/>
      <c r="H61" s="185"/>
      <c r="I61" s="185">
        <f>'1 1 Pol'!G71</f>
        <v>0</v>
      </c>
      <c r="J61" s="182" t="str">
        <f>IF(I80=0,"",I61/I80*100)</f>
        <v/>
      </c>
    </row>
    <row r="62" spans="1:10" ht="25.5" customHeight="1" x14ac:dyDescent="0.2">
      <c r="A62" s="172"/>
      <c r="B62" s="177" t="s">
        <v>78</v>
      </c>
      <c r="C62" s="178" t="s">
        <v>79</v>
      </c>
      <c r="D62" s="179"/>
      <c r="E62" s="179"/>
      <c r="F62" s="184" t="s">
        <v>26</v>
      </c>
      <c r="G62" s="185"/>
      <c r="H62" s="185"/>
      <c r="I62" s="185">
        <f>'1 1 Pol'!G74</f>
        <v>0</v>
      </c>
      <c r="J62" s="182" t="str">
        <f>IF(I80=0,"",I62/I80*100)</f>
        <v/>
      </c>
    </row>
    <row r="63" spans="1:10" ht="25.5" customHeight="1" x14ac:dyDescent="0.2">
      <c r="A63" s="172"/>
      <c r="B63" s="177" t="s">
        <v>80</v>
      </c>
      <c r="C63" s="178" t="s">
        <v>81</v>
      </c>
      <c r="D63" s="179"/>
      <c r="E63" s="179"/>
      <c r="F63" s="184" t="s">
        <v>26</v>
      </c>
      <c r="G63" s="185"/>
      <c r="H63" s="185"/>
      <c r="I63" s="185">
        <f>'1 1 Pol'!G83</f>
        <v>0</v>
      </c>
      <c r="J63" s="182" t="str">
        <f>IF(I80=0,"",I63/I80*100)</f>
        <v/>
      </c>
    </row>
    <row r="64" spans="1:10" ht="25.5" customHeight="1" x14ac:dyDescent="0.2">
      <c r="A64" s="172"/>
      <c r="B64" s="177" t="s">
        <v>82</v>
      </c>
      <c r="C64" s="178" t="s">
        <v>83</v>
      </c>
      <c r="D64" s="179"/>
      <c r="E64" s="179"/>
      <c r="F64" s="184" t="s">
        <v>26</v>
      </c>
      <c r="G64" s="185"/>
      <c r="H64" s="185"/>
      <c r="I64" s="185">
        <f>'1 1 Pol'!G126</f>
        <v>0</v>
      </c>
      <c r="J64" s="182" t="str">
        <f>IF(I80=0,"",I64/I80*100)</f>
        <v/>
      </c>
    </row>
    <row r="65" spans="1:10" ht="25.5" customHeight="1" x14ac:dyDescent="0.2">
      <c r="A65" s="172"/>
      <c r="B65" s="177" t="s">
        <v>84</v>
      </c>
      <c r="C65" s="178" t="s">
        <v>85</v>
      </c>
      <c r="D65" s="179"/>
      <c r="E65" s="179"/>
      <c r="F65" s="184" t="s">
        <v>27</v>
      </c>
      <c r="G65" s="185"/>
      <c r="H65" s="185"/>
      <c r="I65" s="185">
        <f>'1 1 Pol'!G128</f>
        <v>0</v>
      </c>
      <c r="J65" s="182" t="str">
        <f>IF(I80=0,"",I65/I80*100)</f>
        <v/>
      </c>
    </row>
    <row r="66" spans="1:10" ht="25.5" customHeight="1" x14ac:dyDescent="0.2">
      <c r="A66" s="172"/>
      <c r="B66" s="177" t="s">
        <v>86</v>
      </c>
      <c r="C66" s="178" t="s">
        <v>87</v>
      </c>
      <c r="D66" s="179"/>
      <c r="E66" s="179"/>
      <c r="F66" s="184" t="s">
        <v>27</v>
      </c>
      <c r="G66" s="185"/>
      <c r="H66" s="185"/>
      <c r="I66" s="185">
        <f>'1 3 Pol'!G8</f>
        <v>0</v>
      </c>
      <c r="J66" s="182" t="str">
        <f>IF(I80=0,"",I66/I80*100)</f>
        <v/>
      </c>
    </row>
    <row r="67" spans="1:10" ht="25.5" customHeight="1" x14ac:dyDescent="0.2">
      <c r="A67" s="172"/>
      <c r="B67" s="177" t="s">
        <v>88</v>
      </c>
      <c r="C67" s="178" t="s">
        <v>89</v>
      </c>
      <c r="D67" s="179"/>
      <c r="E67" s="179"/>
      <c r="F67" s="184" t="s">
        <v>27</v>
      </c>
      <c r="G67" s="185"/>
      <c r="H67" s="185"/>
      <c r="I67" s="185">
        <f>'1 3 Pol'!G16</f>
        <v>0</v>
      </c>
      <c r="J67" s="182" t="str">
        <f>IF(I80=0,"",I67/I80*100)</f>
        <v/>
      </c>
    </row>
    <row r="68" spans="1:10" ht="25.5" customHeight="1" x14ac:dyDescent="0.2">
      <c r="A68" s="172"/>
      <c r="B68" s="177" t="s">
        <v>90</v>
      </c>
      <c r="C68" s="178" t="s">
        <v>91</v>
      </c>
      <c r="D68" s="179"/>
      <c r="E68" s="179"/>
      <c r="F68" s="184" t="s">
        <v>27</v>
      </c>
      <c r="G68" s="185"/>
      <c r="H68" s="185"/>
      <c r="I68" s="185">
        <f>'1 1 Pol'!G131+'1 3 Pol'!G29</f>
        <v>0</v>
      </c>
      <c r="J68" s="182" t="str">
        <f>IF(I80=0,"",I68/I80*100)</f>
        <v/>
      </c>
    </row>
    <row r="69" spans="1:10" ht="25.5" customHeight="1" x14ac:dyDescent="0.2">
      <c r="A69" s="172"/>
      <c r="B69" s="177" t="s">
        <v>92</v>
      </c>
      <c r="C69" s="178" t="s">
        <v>93</v>
      </c>
      <c r="D69" s="179"/>
      <c r="E69" s="179"/>
      <c r="F69" s="184" t="s">
        <v>27</v>
      </c>
      <c r="G69" s="185"/>
      <c r="H69" s="185"/>
      <c r="I69" s="185">
        <f>'1 3 Pol'!G47</f>
        <v>0</v>
      </c>
      <c r="J69" s="182" t="str">
        <f>IF(I80=0,"",I69/I80*100)</f>
        <v/>
      </c>
    </row>
    <row r="70" spans="1:10" ht="25.5" customHeight="1" x14ac:dyDescent="0.2">
      <c r="A70" s="172"/>
      <c r="B70" s="177" t="s">
        <v>94</v>
      </c>
      <c r="C70" s="178" t="s">
        <v>95</v>
      </c>
      <c r="D70" s="179"/>
      <c r="E70" s="179"/>
      <c r="F70" s="184" t="s">
        <v>27</v>
      </c>
      <c r="G70" s="185"/>
      <c r="H70" s="185"/>
      <c r="I70" s="185">
        <f>'1 1 Pol'!G133</f>
        <v>0</v>
      </c>
      <c r="J70" s="182" t="str">
        <f>IF(I80=0,"",I70/I80*100)</f>
        <v/>
      </c>
    </row>
    <row r="71" spans="1:10" ht="25.5" customHeight="1" x14ac:dyDescent="0.2">
      <c r="A71" s="172"/>
      <c r="B71" s="177" t="s">
        <v>96</v>
      </c>
      <c r="C71" s="178" t="s">
        <v>97</v>
      </c>
      <c r="D71" s="179"/>
      <c r="E71" s="179"/>
      <c r="F71" s="184" t="s">
        <v>27</v>
      </c>
      <c r="G71" s="185"/>
      <c r="H71" s="185"/>
      <c r="I71" s="185">
        <f>'1 1 Pol'!G147</f>
        <v>0</v>
      </c>
      <c r="J71" s="182" t="str">
        <f>IF(I80=0,"",I71/I80*100)</f>
        <v/>
      </c>
    </row>
    <row r="72" spans="1:10" ht="25.5" customHeight="1" x14ac:dyDescent="0.2">
      <c r="A72" s="172"/>
      <c r="B72" s="177" t="s">
        <v>98</v>
      </c>
      <c r="C72" s="178" t="s">
        <v>99</v>
      </c>
      <c r="D72" s="179"/>
      <c r="E72" s="179"/>
      <c r="F72" s="184" t="s">
        <v>27</v>
      </c>
      <c r="G72" s="185"/>
      <c r="H72" s="185"/>
      <c r="I72" s="185">
        <f>'1 1 Pol'!G164</f>
        <v>0</v>
      </c>
      <c r="J72" s="182" t="str">
        <f>IF(I80=0,"",I72/I80*100)</f>
        <v/>
      </c>
    </row>
    <row r="73" spans="1:10" ht="25.5" customHeight="1" x14ac:dyDescent="0.2">
      <c r="A73" s="172"/>
      <c r="B73" s="177" t="s">
        <v>100</v>
      </c>
      <c r="C73" s="178" t="s">
        <v>101</v>
      </c>
      <c r="D73" s="179"/>
      <c r="E73" s="179"/>
      <c r="F73" s="184" t="s">
        <v>27</v>
      </c>
      <c r="G73" s="185"/>
      <c r="H73" s="185"/>
      <c r="I73" s="185">
        <f>'1 1 Pol'!G179</f>
        <v>0</v>
      </c>
      <c r="J73" s="182" t="str">
        <f>IF(I80=0,"",I73/I80*100)</f>
        <v/>
      </c>
    </row>
    <row r="74" spans="1:10" ht="25.5" customHeight="1" x14ac:dyDescent="0.2">
      <c r="A74" s="172"/>
      <c r="B74" s="177" t="s">
        <v>102</v>
      </c>
      <c r="C74" s="178" t="s">
        <v>103</v>
      </c>
      <c r="D74" s="179"/>
      <c r="E74" s="179"/>
      <c r="F74" s="184" t="s">
        <v>27</v>
      </c>
      <c r="G74" s="185"/>
      <c r="H74" s="185"/>
      <c r="I74" s="185">
        <f>'1 1 Pol'!G190</f>
        <v>0</v>
      </c>
      <c r="J74" s="182" t="str">
        <f>IF(I80=0,"",I74/I80*100)</f>
        <v/>
      </c>
    </row>
    <row r="75" spans="1:10" ht="25.5" customHeight="1" x14ac:dyDescent="0.2">
      <c r="A75" s="172"/>
      <c r="B75" s="177" t="s">
        <v>104</v>
      </c>
      <c r="C75" s="178" t="s">
        <v>105</v>
      </c>
      <c r="D75" s="179"/>
      <c r="E75" s="179"/>
      <c r="F75" s="184" t="s">
        <v>27</v>
      </c>
      <c r="G75" s="185"/>
      <c r="H75" s="185"/>
      <c r="I75" s="185">
        <f>'1 1 Pol'!G204</f>
        <v>0</v>
      </c>
      <c r="J75" s="182" t="str">
        <f>IF(I80=0,"",I75/I80*100)</f>
        <v/>
      </c>
    </row>
    <row r="76" spans="1:10" ht="25.5" customHeight="1" x14ac:dyDescent="0.2">
      <c r="A76" s="172"/>
      <c r="B76" s="177" t="s">
        <v>106</v>
      </c>
      <c r="C76" s="178" t="s">
        <v>107</v>
      </c>
      <c r="D76" s="179"/>
      <c r="E76" s="179"/>
      <c r="F76" s="184" t="s">
        <v>27</v>
      </c>
      <c r="G76" s="185"/>
      <c r="H76" s="185"/>
      <c r="I76" s="185">
        <f>'1 1 Pol'!G206</f>
        <v>0</v>
      </c>
      <c r="J76" s="182" t="str">
        <f>IF(I80=0,"",I76/I80*100)</f>
        <v/>
      </c>
    </row>
    <row r="77" spans="1:10" ht="25.5" customHeight="1" x14ac:dyDescent="0.2">
      <c r="A77" s="172"/>
      <c r="B77" s="177" t="s">
        <v>108</v>
      </c>
      <c r="C77" s="178" t="s">
        <v>109</v>
      </c>
      <c r="D77" s="179"/>
      <c r="E77" s="179"/>
      <c r="F77" s="184" t="s">
        <v>28</v>
      </c>
      <c r="G77" s="185"/>
      <c r="H77" s="185"/>
      <c r="I77" s="185">
        <f>'1 3 Pol'!G58</f>
        <v>0</v>
      </c>
      <c r="J77" s="182" t="str">
        <f>IF(I80=0,"",I77/I80*100)</f>
        <v/>
      </c>
    </row>
    <row r="78" spans="1:10" ht="25.5" customHeight="1" x14ac:dyDescent="0.2">
      <c r="A78" s="172"/>
      <c r="B78" s="177" t="s">
        <v>110</v>
      </c>
      <c r="C78" s="178" t="s">
        <v>111</v>
      </c>
      <c r="D78" s="179"/>
      <c r="E78" s="179"/>
      <c r="F78" s="184" t="s">
        <v>112</v>
      </c>
      <c r="G78" s="185"/>
      <c r="H78" s="185"/>
      <c r="I78" s="185">
        <f>'1 1 Pol'!G218</f>
        <v>0</v>
      </c>
      <c r="J78" s="182" t="str">
        <f>IF(I80=0,"",I78/I80*100)</f>
        <v/>
      </c>
    </row>
    <row r="79" spans="1:10" ht="25.5" customHeight="1" x14ac:dyDescent="0.2">
      <c r="A79" s="172"/>
      <c r="B79" s="177" t="s">
        <v>113</v>
      </c>
      <c r="C79" s="178" t="s">
        <v>30</v>
      </c>
      <c r="D79" s="179"/>
      <c r="E79" s="179"/>
      <c r="F79" s="184" t="s">
        <v>113</v>
      </c>
      <c r="G79" s="185"/>
      <c r="H79" s="185"/>
      <c r="I79" s="185">
        <f>'1 1 Pol'!G227+'1 3 Pol'!G67</f>
        <v>0</v>
      </c>
      <c r="J79" s="182" t="str">
        <f>IF(I80=0,"",I79/I80*100)</f>
        <v/>
      </c>
    </row>
    <row r="80" spans="1:10" ht="25.5" customHeight="1" x14ac:dyDescent="0.2">
      <c r="A80" s="173"/>
      <c r="B80" s="180" t="s">
        <v>1</v>
      </c>
      <c r="C80" s="180"/>
      <c r="D80" s="181"/>
      <c r="E80" s="181"/>
      <c r="F80" s="186"/>
      <c r="G80" s="187"/>
      <c r="H80" s="187"/>
      <c r="I80" s="187">
        <f>SUM(I51:I79)</f>
        <v>0</v>
      </c>
      <c r="J80" s="183">
        <f>SUM(J51:J79)</f>
        <v>0</v>
      </c>
    </row>
    <row r="81" spans="6:10" x14ac:dyDescent="0.2">
      <c r="F81" s="128"/>
      <c r="G81" s="127"/>
      <c r="H81" s="128"/>
      <c r="I81" s="127"/>
      <c r="J81" s="129"/>
    </row>
    <row r="82" spans="6:10" x14ac:dyDescent="0.2">
      <c r="F82" s="128"/>
      <c r="G82" s="127"/>
      <c r="H82" s="128"/>
      <c r="I82" s="127"/>
      <c r="J82" s="129"/>
    </row>
    <row r="83" spans="6:10" x14ac:dyDescent="0.2">
      <c r="F83" s="128"/>
      <c r="G83" s="127"/>
      <c r="H83" s="128"/>
      <c r="I83" s="127"/>
      <c r="J83" s="129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8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9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10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0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115</v>
      </c>
    </row>
    <row r="2" spans="1:60" ht="24.95" customHeight="1" x14ac:dyDescent="0.2">
      <c r="A2" s="191" t="s">
        <v>8</v>
      </c>
      <c r="B2" s="75" t="s">
        <v>43</v>
      </c>
      <c r="C2" s="194" t="s">
        <v>44</v>
      </c>
      <c r="D2" s="192"/>
      <c r="E2" s="192"/>
      <c r="F2" s="192"/>
      <c r="G2" s="193"/>
      <c r="AG2" t="s">
        <v>116</v>
      </c>
    </row>
    <row r="3" spans="1:60" ht="24.95" customHeight="1" x14ac:dyDescent="0.2">
      <c r="A3" s="191" t="s">
        <v>9</v>
      </c>
      <c r="B3" s="75" t="s">
        <v>46</v>
      </c>
      <c r="C3" s="194" t="s">
        <v>47</v>
      </c>
      <c r="D3" s="192"/>
      <c r="E3" s="192"/>
      <c r="F3" s="192"/>
      <c r="G3" s="193"/>
      <c r="AC3" s="126" t="s">
        <v>116</v>
      </c>
      <c r="AG3" t="s">
        <v>117</v>
      </c>
    </row>
    <row r="4" spans="1:60" ht="24.95" customHeight="1" x14ac:dyDescent="0.2">
      <c r="A4" s="195" t="s">
        <v>10</v>
      </c>
      <c r="B4" s="196" t="s">
        <v>46</v>
      </c>
      <c r="C4" s="197" t="s">
        <v>48</v>
      </c>
      <c r="D4" s="198"/>
      <c r="E4" s="198"/>
      <c r="F4" s="198"/>
      <c r="G4" s="199"/>
      <c r="AG4" t="s">
        <v>118</v>
      </c>
    </row>
    <row r="5" spans="1:60" x14ac:dyDescent="0.2">
      <c r="D5" s="189"/>
    </row>
    <row r="6" spans="1:60" ht="38.25" x14ac:dyDescent="0.2">
      <c r="A6" s="201" t="s">
        <v>119</v>
      </c>
      <c r="B6" s="203" t="s">
        <v>120</v>
      </c>
      <c r="C6" s="203" t="s">
        <v>121</v>
      </c>
      <c r="D6" s="202" t="s">
        <v>122</v>
      </c>
      <c r="E6" s="201" t="s">
        <v>123</v>
      </c>
      <c r="F6" s="200" t="s">
        <v>124</v>
      </c>
      <c r="G6" s="201" t="s">
        <v>31</v>
      </c>
      <c r="H6" s="204" t="s">
        <v>32</v>
      </c>
      <c r="I6" s="204" t="s">
        <v>125</v>
      </c>
      <c r="J6" s="204" t="s">
        <v>33</v>
      </c>
      <c r="K6" s="204" t="s">
        <v>126</v>
      </c>
      <c r="L6" s="204" t="s">
        <v>127</v>
      </c>
      <c r="M6" s="204" t="s">
        <v>128</v>
      </c>
      <c r="N6" s="204" t="s">
        <v>129</v>
      </c>
      <c r="O6" s="204" t="s">
        <v>130</v>
      </c>
      <c r="P6" s="204" t="s">
        <v>131</v>
      </c>
      <c r="Q6" s="204" t="s">
        <v>132</v>
      </c>
      <c r="R6" s="204" t="s">
        <v>133</v>
      </c>
      <c r="S6" s="204" t="s">
        <v>134</v>
      </c>
      <c r="T6" s="204" t="s">
        <v>135</v>
      </c>
      <c r="U6" s="204" t="s">
        <v>136</v>
      </c>
      <c r="V6" s="204" t="s">
        <v>137</v>
      </c>
      <c r="W6" s="204" t="s">
        <v>138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9" t="s">
        <v>139</v>
      </c>
      <c r="B8" s="230" t="s">
        <v>51</v>
      </c>
      <c r="C8" s="250" t="s">
        <v>69</v>
      </c>
      <c r="D8" s="231"/>
      <c r="E8" s="232"/>
      <c r="F8" s="233"/>
      <c r="G8" s="234">
        <f>SUMIF(AG9:AG21,"&lt;&gt;NOR",G9:G21)</f>
        <v>0</v>
      </c>
      <c r="H8" s="228"/>
      <c r="I8" s="228">
        <f>SUM(I9:I21)</f>
        <v>0</v>
      </c>
      <c r="J8" s="228"/>
      <c r="K8" s="228">
        <f>SUM(K9:K21)</f>
        <v>0</v>
      </c>
      <c r="L8" s="228"/>
      <c r="M8" s="228">
        <f>SUM(M9:M21)</f>
        <v>0</v>
      </c>
      <c r="N8" s="228"/>
      <c r="O8" s="228">
        <f>SUM(O9:O21)</f>
        <v>1.8099999999999998</v>
      </c>
      <c r="P8" s="228"/>
      <c r="Q8" s="228">
        <f>SUM(Q9:Q21)</f>
        <v>0</v>
      </c>
      <c r="R8" s="228"/>
      <c r="S8" s="228"/>
      <c r="T8" s="228"/>
      <c r="U8" s="228"/>
      <c r="V8" s="228">
        <f>SUM(V9:V21)</f>
        <v>30.049999999999997</v>
      </c>
      <c r="W8" s="228"/>
      <c r="AG8" t="s">
        <v>140</v>
      </c>
    </row>
    <row r="9" spans="1:60" outlineLevel="1" x14ac:dyDescent="0.2">
      <c r="A9" s="235">
        <v>1</v>
      </c>
      <c r="B9" s="236" t="s">
        <v>141</v>
      </c>
      <c r="C9" s="251" t="s">
        <v>142</v>
      </c>
      <c r="D9" s="237" t="s">
        <v>143</v>
      </c>
      <c r="E9" s="238">
        <v>0.46125000000000005</v>
      </c>
      <c r="F9" s="239"/>
      <c r="G9" s="240">
        <f>ROUND(E9*F9,2)</f>
        <v>0</v>
      </c>
      <c r="H9" s="225"/>
      <c r="I9" s="224">
        <f>ROUND(E9*H9,2)</f>
        <v>0</v>
      </c>
      <c r="J9" s="225"/>
      <c r="K9" s="224">
        <f>ROUND(E9*J9,2)</f>
        <v>0</v>
      </c>
      <c r="L9" s="224">
        <v>15</v>
      </c>
      <c r="M9" s="224">
        <f>G9*(1+L9/100)</f>
        <v>0</v>
      </c>
      <c r="N9" s="224">
        <v>0.76182000000000005</v>
      </c>
      <c r="O9" s="224">
        <f>ROUND(E9*N9,2)</f>
        <v>0.35</v>
      </c>
      <c r="P9" s="224">
        <v>0</v>
      </c>
      <c r="Q9" s="224">
        <f>ROUND(E9*P9,2)</f>
        <v>0</v>
      </c>
      <c r="R9" s="224"/>
      <c r="S9" s="224" t="s">
        <v>144</v>
      </c>
      <c r="T9" s="224" t="s">
        <v>144</v>
      </c>
      <c r="U9" s="224">
        <v>3.0818800000000004</v>
      </c>
      <c r="V9" s="224">
        <f>ROUND(E9*U9,2)</f>
        <v>1.42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145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">
      <c r="A10" s="222"/>
      <c r="B10" s="223"/>
      <c r="C10" s="252" t="s">
        <v>146</v>
      </c>
      <c r="D10" s="226"/>
      <c r="E10" s="227">
        <v>0.28000000000000003</v>
      </c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147</v>
      </c>
      <c r="AH10" s="205">
        <v>0</v>
      </c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22"/>
      <c r="B11" s="223"/>
      <c r="C11" s="252" t="s">
        <v>148</v>
      </c>
      <c r="D11" s="226"/>
      <c r="E11" s="227">
        <v>0.18000000000000002</v>
      </c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147</v>
      </c>
      <c r="AH11" s="205">
        <v>0</v>
      </c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ht="22.5" outlineLevel="1" x14ac:dyDescent="0.2">
      <c r="A12" s="235">
        <v>2</v>
      </c>
      <c r="B12" s="236" t="s">
        <v>149</v>
      </c>
      <c r="C12" s="251" t="s">
        <v>150</v>
      </c>
      <c r="D12" s="237" t="s">
        <v>151</v>
      </c>
      <c r="E12" s="238">
        <v>8.1922500000000014</v>
      </c>
      <c r="F12" s="239"/>
      <c r="G12" s="240">
        <f>ROUND(E12*F12,2)</f>
        <v>0</v>
      </c>
      <c r="H12" s="225"/>
      <c r="I12" s="224">
        <f>ROUND(E12*H12,2)</f>
        <v>0</v>
      </c>
      <c r="J12" s="225"/>
      <c r="K12" s="224">
        <f>ROUND(E12*J12,2)</f>
        <v>0</v>
      </c>
      <c r="L12" s="224">
        <v>15</v>
      </c>
      <c r="M12" s="224">
        <f>G12*(1+L12/100)</f>
        <v>0</v>
      </c>
      <c r="N12" s="224">
        <v>3.218E-2</v>
      </c>
      <c r="O12" s="224">
        <f>ROUND(E12*N12,2)</f>
        <v>0.26</v>
      </c>
      <c r="P12" s="224">
        <v>0</v>
      </c>
      <c r="Q12" s="224">
        <f>ROUND(E12*P12,2)</f>
        <v>0</v>
      </c>
      <c r="R12" s="224"/>
      <c r="S12" s="224" t="s">
        <v>152</v>
      </c>
      <c r="T12" s="224" t="s">
        <v>153</v>
      </c>
      <c r="U12" s="224">
        <v>1.252</v>
      </c>
      <c r="V12" s="224">
        <f>ROUND(E12*U12,2)</f>
        <v>10.26</v>
      </c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145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">
      <c r="A13" s="222"/>
      <c r="B13" s="223"/>
      <c r="C13" s="252" t="s">
        <v>154</v>
      </c>
      <c r="D13" s="226"/>
      <c r="E13" s="227">
        <v>8.1900000000000013</v>
      </c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147</v>
      </c>
      <c r="AH13" s="205">
        <v>0</v>
      </c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35">
        <v>3</v>
      </c>
      <c r="B14" s="236" t="s">
        <v>155</v>
      </c>
      <c r="C14" s="251" t="s">
        <v>156</v>
      </c>
      <c r="D14" s="237" t="s">
        <v>151</v>
      </c>
      <c r="E14" s="238">
        <v>9.6120000000000001</v>
      </c>
      <c r="F14" s="239"/>
      <c r="G14" s="240">
        <f>ROUND(E14*F14,2)</f>
        <v>0</v>
      </c>
      <c r="H14" s="225"/>
      <c r="I14" s="224">
        <f>ROUND(E14*H14,2)</f>
        <v>0</v>
      </c>
      <c r="J14" s="225"/>
      <c r="K14" s="224">
        <f>ROUND(E14*J14,2)</f>
        <v>0</v>
      </c>
      <c r="L14" s="224">
        <v>15</v>
      </c>
      <c r="M14" s="224">
        <f>G14*(1+L14/100)</f>
        <v>0</v>
      </c>
      <c r="N14" s="224">
        <v>3.9630000000000006E-2</v>
      </c>
      <c r="O14" s="224">
        <f>ROUND(E14*N14,2)</f>
        <v>0.38</v>
      </c>
      <c r="P14" s="224">
        <v>0</v>
      </c>
      <c r="Q14" s="224">
        <f>ROUND(E14*P14,2)</f>
        <v>0</v>
      </c>
      <c r="R14" s="224"/>
      <c r="S14" s="224" t="s">
        <v>152</v>
      </c>
      <c r="T14" s="224" t="s">
        <v>153</v>
      </c>
      <c r="U14" s="224">
        <v>0.46900000000000003</v>
      </c>
      <c r="V14" s="224">
        <f>ROUND(E14*U14,2)</f>
        <v>4.51</v>
      </c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145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22"/>
      <c r="B15" s="223"/>
      <c r="C15" s="252" t="s">
        <v>157</v>
      </c>
      <c r="D15" s="226"/>
      <c r="E15" s="227">
        <v>9.6100000000000012</v>
      </c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147</v>
      </c>
      <c r="AH15" s="205">
        <v>0</v>
      </c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">
      <c r="A16" s="235">
        <v>4</v>
      </c>
      <c r="B16" s="236" t="s">
        <v>158</v>
      </c>
      <c r="C16" s="251" t="s">
        <v>159</v>
      </c>
      <c r="D16" s="237" t="s">
        <v>151</v>
      </c>
      <c r="E16" s="238">
        <v>11.748000000000001</v>
      </c>
      <c r="F16" s="239"/>
      <c r="G16" s="240">
        <f>ROUND(E16*F16,2)</f>
        <v>0</v>
      </c>
      <c r="H16" s="225"/>
      <c r="I16" s="224">
        <f>ROUND(E16*H16,2)</f>
        <v>0</v>
      </c>
      <c r="J16" s="225"/>
      <c r="K16" s="224">
        <f>ROUND(E16*J16,2)</f>
        <v>0</v>
      </c>
      <c r="L16" s="224">
        <v>15</v>
      </c>
      <c r="M16" s="224">
        <f>G16*(1+L16/100)</f>
        <v>0</v>
      </c>
      <c r="N16" s="224">
        <v>5.2510000000000001E-2</v>
      </c>
      <c r="O16" s="224">
        <f>ROUND(E16*N16,2)</f>
        <v>0.62</v>
      </c>
      <c r="P16" s="224">
        <v>0</v>
      </c>
      <c r="Q16" s="224">
        <f>ROUND(E16*P16,2)</f>
        <v>0</v>
      </c>
      <c r="R16" s="224"/>
      <c r="S16" s="224" t="s">
        <v>152</v>
      </c>
      <c r="T16" s="224" t="s">
        <v>153</v>
      </c>
      <c r="U16" s="224">
        <v>0.52915000000000001</v>
      </c>
      <c r="V16" s="224">
        <f>ROUND(E16*U16,2)</f>
        <v>6.22</v>
      </c>
      <c r="W16" s="22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145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">
      <c r="A17" s="222"/>
      <c r="B17" s="223"/>
      <c r="C17" s="252" t="s">
        <v>160</v>
      </c>
      <c r="D17" s="226"/>
      <c r="E17" s="227">
        <v>11.75</v>
      </c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147</v>
      </c>
      <c r="AH17" s="205">
        <v>0</v>
      </c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">
      <c r="A18" s="235">
        <v>5</v>
      </c>
      <c r="B18" s="236" t="s">
        <v>161</v>
      </c>
      <c r="C18" s="251" t="s">
        <v>162</v>
      </c>
      <c r="D18" s="237" t="s">
        <v>163</v>
      </c>
      <c r="E18" s="238">
        <v>16.020000000000003</v>
      </c>
      <c r="F18" s="239"/>
      <c r="G18" s="240">
        <f>ROUND(E18*F18,2)</f>
        <v>0</v>
      </c>
      <c r="H18" s="225"/>
      <c r="I18" s="224">
        <f>ROUND(E18*H18,2)</f>
        <v>0</v>
      </c>
      <c r="J18" s="225"/>
      <c r="K18" s="224">
        <f>ROUND(E18*J18,2)</f>
        <v>0</v>
      </c>
      <c r="L18" s="224">
        <v>15</v>
      </c>
      <c r="M18" s="224">
        <f>G18*(1+L18/100)</f>
        <v>0</v>
      </c>
      <c r="N18" s="224">
        <v>1.0200000000000001E-3</v>
      </c>
      <c r="O18" s="224">
        <f>ROUND(E18*N18,2)</f>
        <v>0.02</v>
      </c>
      <c r="P18" s="224">
        <v>0</v>
      </c>
      <c r="Q18" s="224">
        <f>ROUND(E18*P18,2)</f>
        <v>0</v>
      </c>
      <c r="R18" s="224"/>
      <c r="S18" s="224" t="s">
        <v>152</v>
      </c>
      <c r="T18" s="224" t="s">
        <v>153</v>
      </c>
      <c r="U18" s="224">
        <v>0.36000000000000004</v>
      </c>
      <c r="V18" s="224">
        <f>ROUND(E18*U18,2)</f>
        <v>5.77</v>
      </c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145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">
      <c r="A19" s="222"/>
      <c r="B19" s="223"/>
      <c r="C19" s="252" t="s">
        <v>164</v>
      </c>
      <c r="D19" s="226"/>
      <c r="E19" s="227">
        <v>16.020000000000003</v>
      </c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147</v>
      </c>
      <c r="AH19" s="205">
        <v>0</v>
      </c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35">
        <v>6</v>
      </c>
      <c r="B20" s="236" t="s">
        <v>165</v>
      </c>
      <c r="C20" s="251" t="s">
        <v>166</v>
      </c>
      <c r="D20" s="237" t="s">
        <v>151</v>
      </c>
      <c r="E20" s="238">
        <v>2.403</v>
      </c>
      <c r="F20" s="239"/>
      <c r="G20" s="240">
        <f>ROUND(E20*F20,2)</f>
        <v>0</v>
      </c>
      <c r="H20" s="225"/>
      <c r="I20" s="224">
        <f>ROUND(E20*H20,2)</f>
        <v>0</v>
      </c>
      <c r="J20" s="225"/>
      <c r="K20" s="224">
        <f>ROUND(E20*J20,2)</f>
        <v>0</v>
      </c>
      <c r="L20" s="224">
        <v>15</v>
      </c>
      <c r="M20" s="224">
        <f>G20*(1+L20/100)</f>
        <v>0</v>
      </c>
      <c r="N20" s="224">
        <v>7.3920000000000013E-2</v>
      </c>
      <c r="O20" s="224">
        <f>ROUND(E20*N20,2)</f>
        <v>0.18</v>
      </c>
      <c r="P20" s="224">
        <v>0</v>
      </c>
      <c r="Q20" s="224">
        <f>ROUND(E20*P20,2)</f>
        <v>0</v>
      </c>
      <c r="R20" s="224"/>
      <c r="S20" s="224" t="s">
        <v>144</v>
      </c>
      <c r="T20" s="224" t="s">
        <v>144</v>
      </c>
      <c r="U20" s="224">
        <v>0.77700000000000002</v>
      </c>
      <c r="V20" s="224">
        <f>ROUND(E20*U20,2)</f>
        <v>1.87</v>
      </c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145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">
      <c r="A21" s="222"/>
      <c r="B21" s="223"/>
      <c r="C21" s="252" t="s">
        <v>167</v>
      </c>
      <c r="D21" s="226"/>
      <c r="E21" s="227">
        <v>2.4000000000000004</v>
      </c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147</v>
      </c>
      <c r="AH21" s="205">
        <v>0</v>
      </c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x14ac:dyDescent="0.2">
      <c r="A22" s="229" t="s">
        <v>139</v>
      </c>
      <c r="B22" s="230" t="s">
        <v>70</v>
      </c>
      <c r="C22" s="250" t="s">
        <v>71</v>
      </c>
      <c r="D22" s="231"/>
      <c r="E22" s="232"/>
      <c r="F22" s="233"/>
      <c r="G22" s="234">
        <f>SUMIF(AG23:AG54,"&lt;&gt;NOR",G23:G54)</f>
        <v>0</v>
      </c>
      <c r="H22" s="228"/>
      <c r="I22" s="228">
        <f>SUM(I23:I54)</f>
        <v>0</v>
      </c>
      <c r="J22" s="228"/>
      <c r="K22" s="228">
        <f>SUM(K23:K54)</f>
        <v>0</v>
      </c>
      <c r="L22" s="228"/>
      <c r="M22" s="228">
        <f>SUM(M23:M54)</f>
        <v>0</v>
      </c>
      <c r="N22" s="228"/>
      <c r="O22" s="228">
        <f>SUM(O23:O54)</f>
        <v>3.17</v>
      </c>
      <c r="P22" s="228"/>
      <c r="Q22" s="228">
        <f>SUM(Q23:Q54)</f>
        <v>0</v>
      </c>
      <c r="R22" s="228"/>
      <c r="S22" s="228"/>
      <c r="T22" s="228"/>
      <c r="U22" s="228"/>
      <c r="V22" s="228">
        <f>SUM(V23:V54)</f>
        <v>120.63</v>
      </c>
      <c r="W22" s="228"/>
      <c r="AG22" t="s">
        <v>140</v>
      </c>
    </row>
    <row r="23" spans="1:60" outlineLevel="1" x14ac:dyDescent="0.2">
      <c r="A23" s="235">
        <v>7</v>
      </c>
      <c r="B23" s="236" t="s">
        <v>168</v>
      </c>
      <c r="C23" s="251" t="s">
        <v>169</v>
      </c>
      <c r="D23" s="237" t="s">
        <v>151</v>
      </c>
      <c r="E23" s="238">
        <v>4.0794000000000006</v>
      </c>
      <c r="F23" s="239"/>
      <c r="G23" s="240">
        <f>ROUND(E23*F23,2)</f>
        <v>0</v>
      </c>
      <c r="H23" s="225"/>
      <c r="I23" s="224">
        <f>ROUND(E23*H23,2)</f>
        <v>0</v>
      </c>
      <c r="J23" s="225"/>
      <c r="K23" s="224">
        <f>ROUND(E23*J23,2)</f>
        <v>0</v>
      </c>
      <c r="L23" s="224">
        <v>15</v>
      </c>
      <c r="M23" s="224">
        <f>G23*(1+L23/100)</f>
        <v>0</v>
      </c>
      <c r="N23" s="224">
        <v>2.6000000000000002E-2</v>
      </c>
      <c r="O23" s="224">
        <f>ROUND(E23*N23,2)</f>
        <v>0.11</v>
      </c>
      <c r="P23" s="224">
        <v>0</v>
      </c>
      <c r="Q23" s="224">
        <f>ROUND(E23*P23,2)</f>
        <v>0</v>
      </c>
      <c r="R23" s="224"/>
      <c r="S23" s="224" t="s">
        <v>152</v>
      </c>
      <c r="T23" s="224" t="s">
        <v>153</v>
      </c>
      <c r="U23" s="224">
        <v>0.42000000000000004</v>
      </c>
      <c r="V23" s="224">
        <f>ROUND(E23*U23,2)</f>
        <v>1.71</v>
      </c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145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">
      <c r="A24" s="222"/>
      <c r="B24" s="223"/>
      <c r="C24" s="252" t="s">
        <v>170</v>
      </c>
      <c r="D24" s="226"/>
      <c r="E24" s="227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147</v>
      </c>
      <c r="AH24" s="205">
        <v>0</v>
      </c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">
      <c r="A25" s="222"/>
      <c r="B25" s="223"/>
      <c r="C25" s="252" t="s">
        <v>171</v>
      </c>
      <c r="D25" s="226"/>
      <c r="E25" s="227">
        <v>2.0100000000000002</v>
      </c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147</v>
      </c>
      <c r="AH25" s="205">
        <v>0</v>
      </c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">
      <c r="A26" s="222"/>
      <c r="B26" s="223"/>
      <c r="C26" s="252" t="s">
        <v>172</v>
      </c>
      <c r="D26" s="226"/>
      <c r="E26" s="227">
        <v>2.0700000000000003</v>
      </c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147</v>
      </c>
      <c r="AH26" s="205">
        <v>0</v>
      </c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ht="22.5" outlineLevel="1" x14ac:dyDescent="0.2">
      <c r="A27" s="235">
        <v>8</v>
      </c>
      <c r="B27" s="236" t="s">
        <v>173</v>
      </c>
      <c r="C27" s="251" t="s">
        <v>174</v>
      </c>
      <c r="D27" s="237" t="s">
        <v>151</v>
      </c>
      <c r="E27" s="238">
        <v>72.67</v>
      </c>
      <c r="F27" s="239"/>
      <c r="G27" s="240">
        <f>ROUND(E27*F27,2)</f>
        <v>0</v>
      </c>
      <c r="H27" s="225"/>
      <c r="I27" s="224">
        <f>ROUND(E27*H27,2)</f>
        <v>0</v>
      </c>
      <c r="J27" s="225"/>
      <c r="K27" s="224">
        <f>ROUND(E27*J27,2)</f>
        <v>0</v>
      </c>
      <c r="L27" s="224">
        <v>15</v>
      </c>
      <c r="M27" s="224">
        <f>G27*(1+L27/100)</f>
        <v>0</v>
      </c>
      <c r="N27" s="224">
        <v>4.1200000000000004E-3</v>
      </c>
      <c r="O27" s="224">
        <f>ROUND(E27*N27,2)</f>
        <v>0.3</v>
      </c>
      <c r="P27" s="224">
        <v>0</v>
      </c>
      <c r="Q27" s="224">
        <f>ROUND(E27*P27,2)</f>
        <v>0</v>
      </c>
      <c r="R27" s="224"/>
      <c r="S27" s="224" t="s">
        <v>152</v>
      </c>
      <c r="T27" s="224" t="s">
        <v>153</v>
      </c>
      <c r="U27" s="224">
        <v>0.19351000000000002</v>
      </c>
      <c r="V27" s="224">
        <f>ROUND(E27*U27,2)</f>
        <v>14.06</v>
      </c>
      <c r="W27" s="22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145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">
      <c r="A28" s="222"/>
      <c r="B28" s="223"/>
      <c r="C28" s="252" t="s">
        <v>175</v>
      </c>
      <c r="D28" s="226"/>
      <c r="E28" s="227">
        <v>72.67</v>
      </c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147</v>
      </c>
      <c r="AH28" s="205">
        <v>0</v>
      </c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ht="22.5" outlineLevel="1" x14ac:dyDescent="0.2">
      <c r="A29" s="235">
        <v>9</v>
      </c>
      <c r="B29" s="236" t="s">
        <v>176</v>
      </c>
      <c r="C29" s="251" t="s">
        <v>177</v>
      </c>
      <c r="D29" s="237" t="s">
        <v>163</v>
      </c>
      <c r="E29" s="238">
        <v>17.408000000000001</v>
      </c>
      <c r="F29" s="239"/>
      <c r="G29" s="240">
        <f>ROUND(E29*F29,2)</f>
        <v>0</v>
      </c>
      <c r="H29" s="225"/>
      <c r="I29" s="224">
        <f>ROUND(E29*H29,2)</f>
        <v>0</v>
      </c>
      <c r="J29" s="225"/>
      <c r="K29" s="224">
        <f>ROUND(E29*J29,2)</f>
        <v>0</v>
      </c>
      <c r="L29" s="224">
        <v>15</v>
      </c>
      <c r="M29" s="224">
        <f>G29*(1+L29/100)</f>
        <v>0</v>
      </c>
      <c r="N29" s="224">
        <v>2.3800000000000002E-3</v>
      </c>
      <c r="O29" s="224">
        <f>ROUND(E29*N29,2)</f>
        <v>0.04</v>
      </c>
      <c r="P29" s="224">
        <v>0</v>
      </c>
      <c r="Q29" s="224">
        <f>ROUND(E29*P29,2)</f>
        <v>0</v>
      </c>
      <c r="R29" s="224"/>
      <c r="S29" s="224" t="s">
        <v>144</v>
      </c>
      <c r="T29" s="224" t="s">
        <v>144</v>
      </c>
      <c r="U29" s="224">
        <v>0.18233000000000002</v>
      </c>
      <c r="V29" s="224">
        <f>ROUND(E29*U29,2)</f>
        <v>3.17</v>
      </c>
      <c r="W29" s="22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145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">
      <c r="A30" s="222"/>
      <c r="B30" s="223"/>
      <c r="C30" s="252" t="s">
        <v>178</v>
      </c>
      <c r="D30" s="226"/>
      <c r="E30" s="227">
        <v>3.1100000000000003</v>
      </c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147</v>
      </c>
      <c r="AH30" s="205">
        <v>0</v>
      </c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">
      <c r="A31" s="222"/>
      <c r="B31" s="223"/>
      <c r="C31" s="252" t="s">
        <v>179</v>
      </c>
      <c r="D31" s="226"/>
      <c r="E31" s="227">
        <v>6.7</v>
      </c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147</v>
      </c>
      <c r="AH31" s="205">
        <v>0</v>
      </c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">
      <c r="A32" s="222"/>
      <c r="B32" s="223"/>
      <c r="C32" s="252" t="s">
        <v>180</v>
      </c>
      <c r="D32" s="226"/>
      <c r="E32" s="227">
        <v>7.6000000000000005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147</v>
      </c>
      <c r="AH32" s="205">
        <v>0</v>
      </c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ht="22.5" outlineLevel="1" x14ac:dyDescent="0.2">
      <c r="A33" s="235">
        <v>10</v>
      </c>
      <c r="B33" s="236" t="s">
        <v>181</v>
      </c>
      <c r="C33" s="251" t="s">
        <v>182</v>
      </c>
      <c r="D33" s="237" t="s">
        <v>151</v>
      </c>
      <c r="E33" s="238">
        <v>174.20691000000002</v>
      </c>
      <c r="F33" s="239"/>
      <c r="G33" s="240">
        <f>ROUND(E33*F33,2)</f>
        <v>0</v>
      </c>
      <c r="H33" s="225"/>
      <c r="I33" s="224">
        <f>ROUND(E33*H33,2)</f>
        <v>0</v>
      </c>
      <c r="J33" s="225"/>
      <c r="K33" s="224">
        <f>ROUND(E33*J33,2)</f>
        <v>0</v>
      </c>
      <c r="L33" s="224">
        <v>15</v>
      </c>
      <c r="M33" s="224">
        <f>G33*(1+L33/100)</f>
        <v>0</v>
      </c>
      <c r="N33" s="224">
        <v>1.038E-2</v>
      </c>
      <c r="O33" s="224">
        <f>ROUND(E33*N33,2)</f>
        <v>1.81</v>
      </c>
      <c r="P33" s="224">
        <v>0</v>
      </c>
      <c r="Q33" s="224">
        <f>ROUND(E33*P33,2)</f>
        <v>0</v>
      </c>
      <c r="R33" s="224"/>
      <c r="S33" s="224" t="s">
        <v>152</v>
      </c>
      <c r="T33" s="224" t="s">
        <v>153</v>
      </c>
      <c r="U33" s="224">
        <v>0.33688000000000001</v>
      </c>
      <c r="V33" s="224">
        <f>ROUND(E33*U33,2)</f>
        <v>58.69</v>
      </c>
      <c r="W33" s="22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145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ht="22.5" outlineLevel="1" x14ac:dyDescent="0.2">
      <c r="A34" s="222"/>
      <c r="B34" s="223"/>
      <c r="C34" s="252" t="s">
        <v>183</v>
      </c>
      <c r="D34" s="226"/>
      <c r="E34" s="227">
        <v>21.180000000000003</v>
      </c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147</v>
      </c>
      <c r="AH34" s="205">
        <v>0</v>
      </c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">
      <c r="A35" s="222"/>
      <c r="B35" s="223"/>
      <c r="C35" s="252" t="s">
        <v>184</v>
      </c>
      <c r="D35" s="226"/>
      <c r="E35" s="227">
        <v>1.9800000000000002</v>
      </c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147</v>
      </c>
      <c r="AH35" s="205">
        <v>0</v>
      </c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outlineLevel="1" x14ac:dyDescent="0.2">
      <c r="A36" s="222"/>
      <c r="B36" s="223"/>
      <c r="C36" s="252" t="s">
        <v>185</v>
      </c>
      <c r="D36" s="226"/>
      <c r="E36" s="227">
        <v>0.88</v>
      </c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147</v>
      </c>
      <c r="AH36" s="205">
        <v>0</v>
      </c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 x14ac:dyDescent="0.2">
      <c r="A37" s="222"/>
      <c r="B37" s="223"/>
      <c r="C37" s="252" t="s">
        <v>186</v>
      </c>
      <c r="D37" s="226"/>
      <c r="E37" s="227">
        <v>25.51</v>
      </c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147</v>
      </c>
      <c r="AH37" s="205">
        <v>0</v>
      </c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">
      <c r="A38" s="222"/>
      <c r="B38" s="223"/>
      <c r="C38" s="252" t="s">
        <v>187</v>
      </c>
      <c r="D38" s="226"/>
      <c r="E38" s="227">
        <v>36.020000000000003</v>
      </c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147</v>
      </c>
      <c r="AH38" s="205">
        <v>0</v>
      </c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outlineLevel="1" x14ac:dyDescent="0.2">
      <c r="A39" s="222"/>
      <c r="B39" s="223"/>
      <c r="C39" s="252" t="s">
        <v>188</v>
      </c>
      <c r="D39" s="226"/>
      <c r="E39" s="227">
        <v>9.5500000000000007</v>
      </c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147</v>
      </c>
      <c r="AH39" s="205">
        <v>0</v>
      </c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outlineLevel="1" x14ac:dyDescent="0.2">
      <c r="A40" s="222"/>
      <c r="B40" s="223"/>
      <c r="C40" s="252" t="s">
        <v>189</v>
      </c>
      <c r="D40" s="226"/>
      <c r="E40" s="227">
        <v>34.56</v>
      </c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147</v>
      </c>
      <c r="AH40" s="205">
        <v>0</v>
      </c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outlineLevel="1" x14ac:dyDescent="0.2">
      <c r="A41" s="222"/>
      <c r="B41" s="223"/>
      <c r="C41" s="252" t="s">
        <v>190</v>
      </c>
      <c r="D41" s="226"/>
      <c r="E41" s="227">
        <v>44.52</v>
      </c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147</v>
      </c>
      <c r="AH41" s="205">
        <v>0</v>
      </c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outlineLevel="1" x14ac:dyDescent="0.2">
      <c r="A42" s="235">
        <v>11</v>
      </c>
      <c r="B42" s="236" t="s">
        <v>191</v>
      </c>
      <c r="C42" s="251" t="s">
        <v>192</v>
      </c>
      <c r="D42" s="237" t="s">
        <v>151</v>
      </c>
      <c r="E42" s="238">
        <v>26.159280000000003</v>
      </c>
      <c r="F42" s="239"/>
      <c r="G42" s="240">
        <f>ROUND(E42*F42,2)</f>
        <v>0</v>
      </c>
      <c r="H42" s="225"/>
      <c r="I42" s="224">
        <f>ROUND(E42*H42,2)</f>
        <v>0</v>
      </c>
      <c r="J42" s="225"/>
      <c r="K42" s="224">
        <f>ROUND(E42*J42,2)</f>
        <v>0</v>
      </c>
      <c r="L42" s="224">
        <v>15</v>
      </c>
      <c r="M42" s="224">
        <f>G42*(1+L42/100)</f>
        <v>0</v>
      </c>
      <c r="N42" s="224">
        <v>1.3120000000000001E-2</v>
      </c>
      <c r="O42" s="224">
        <f>ROUND(E42*N42,2)</f>
        <v>0.34</v>
      </c>
      <c r="P42" s="224">
        <v>0</v>
      </c>
      <c r="Q42" s="224">
        <f>ROUND(E42*P42,2)</f>
        <v>0</v>
      </c>
      <c r="R42" s="224"/>
      <c r="S42" s="224" t="s">
        <v>152</v>
      </c>
      <c r="T42" s="224" t="s">
        <v>153</v>
      </c>
      <c r="U42" s="224">
        <v>0.47000000000000003</v>
      </c>
      <c r="V42" s="224">
        <f>ROUND(E42*U42,2)</f>
        <v>12.29</v>
      </c>
      <c r="W42" s="22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145</v>
      </c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">
      <c r="A43" s="222"/>
      <c r="B43" s="223"/>
      <c r="C43" s="252" t="s">
        <v>184</v>
      </c>
      <c r="D43" s="226"/>
      <c r="E43" s="227">
        <v>1.9800000000000002</v>
      </c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147</v>
      </c>
      <c r="AH43" s="205">
        <v>0</v>
      </c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outlineLevel="1" x14ac:dyDescent="0.2">
      <c r="A44" s="222"/>
      <c r="B44" s="223"/>
      <c r="C44" s="252" t="s">
        <v>193</v>
      </c>
      <c r="D44" s="226"/>
      <c r="E44" s="227">
        <v>2.9400000000000004</v>
      </c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147</v>
      </c>
      <c r="AH44" s="205">
        <v>0</v>
      </c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outlineLevel="1" x14ac:dyDescent="0.2">
      <c r="A45" s="222"/>
      <c r="B45" s="223"/>
      <c r="C45" s="252" t="s">
        <v>194</v>
      </c>
      <c r="D45" s="226"/>
      <c r="E45" s="227">
        <v>12.020000000000001</v>
      </c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147</v>
      </c>
      <c r="AH45" s="205">
        <v>0</v>
      </c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outlineLevel="1" x14ac:dyDescent="0.2">
      <c r="A46" s="222"/>
      <c r="B46" s="223"/>
      <c r="C46" s="252" t="s">
        <v>195</v>
      </c>
      <c r="D46" s="226"/>
      <c r="E46" s="227">
        <v>9.2200000000000006</v>
      </c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147</v>
      </c>
      <c r="AH46" s="205">
        <v>0</v>
      </c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outlineLevel="1" x14ac:dyDescent="0.2">
      <c r="A47" s="235">
        <v>12</v>
      </c>
      <c r="B47" s="236" t="s">
        <v>196</v>
      </c>
      <c r="C47" s="251" t="s">
        <v>197</v>
      </c>
      <c r="D47" s="237" t="s">
        <v>151</v>
      </c>
      <c r="E47" s="238">
        <v>11.040000000000001</v>
      </c>
      <c r="F47" s="239"/>
      <c r="G47" s="240">
        <f>ROUND(E47*F47,2)</f>
        <v>0</v>
      </c>
      <c r="H47" s="225"/>
      <c r="I47" s="224">
        <f>ROUND(E47*H47,2)</f>
        <v>0</v>
      </c>
      <c r="J47" s="225"/>
      <c r="K47" s="224">
        <f>ROUND(E47*J47,2)</f>
        <v>0</v>
      </c>
      <c r="L47" s="224">
        <v>15</v>
      </c>
      <c r="M47" s="224">
        <f>G47*(1+L47/100)</f>
        <v>0</v>
      </c>
      <c r="N47" s="224">
        <v>3.2030000000000003E-2</v>
      </c>
      <c r="O47" s="224">
        <f>ROUND(E47*N47,2)</f>
        <v>0.35</v>
      </c>
      <c r="P47" s="224">
        <v>0</v>
      </c>
      <c r="Q47" s="224">
        <f>ROUND(E47*P47,2)</f>
        <v>0</v>
      </c>
      <c r="R47" s="224"/>
      <c r="S47" s="224" t="s">
        <v>152</v>
      </c>
      <c r="T47" s="224" t="s">
        <v>153</v>
      </c>
      <c r="U47" s="224">
        <v>0.81600000000000006</v>
      </c>
      <c r="V47" s="224">
        <f>ROUND(E47*U47,2)</f>
        <v>9.01</v>
      </c>
      <c r="W47" s="224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145</v>
      </c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outlineLevel="1" x14ac:dyDescent="0.2">
      <c r="A48" s="222"/>
      <c r="B48" s="223"/>
      <c r="C48" s="252" t="s">
        <v>198</v>
      </c>
      <c r="D48" s="226"/>
      <c r="E48" s="227">
        <v>11.040000000000001</v>
      </c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147</v>
      </c>
      <c r="AH48" s="205">
        <v>0</v>
      </c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ht="22.5" outlineLevel="1" x14ac:dyDescent="0.2">
      <c r="A49" s="235">
        <v>13</v>
      </c>
      <c r="B49" s="236" t="s">
        <v>199</v>
      </c>
      <c r="C49" s="251" t="s">
        <v>200</v>
      </c>
      <c r="D49" s="237" t="s">
        <v>151</v>
      </c>
      <c r="E49" s="238">
        <v>59.94068</v>
      </c>
      <c r="F49" s="239"/>
      <c r="G49" s="240">
        <f>ROUND(E49*F49,2)</f>
        <v>0</v>
      </c>
      <c r="H49" s="225"/>
      <c r="I49" s="224">
        <f>ROUND(E49*H49,2)</f>
        <v>0</v>
      </c>
      <c r="J49" s="225"/>
      <c r="K49" s="224">
        <f>ROUND(E49*J49,2)</f>
        <v>0</v>
      </c>
      <c r="L49" s="224">
        <v>15</v>
      </c>
      <c r="M49" s="224">
        <f>G49*(1+L49/100)</f>
        <v>0</v>
      </c>
      <c r="N49" s="224">
        <v>3.6700000000000001E-3</v>
      </c>
      <c r="O49" s="224">
        <f>ROUND(E49*N49,2)</f>
        <v>0.22</v>
      </c>
      <c r="P49" s="224">
        <v>0</v>
      </c>
      <c r="Q49" s="224">
        <f>ROUND(E49*P49,2)</f>
        <v>0</v>
      </c>
      <c r="R49" s="224"/>
      <c r="S49" s="224" t="s">
        <v>152</v>
      </c>
      <c r="T49" s="224" t="s">
        <v>153</v>
      </c>
      <c r="U49" s="224">
        <v>0.36200000000000004</v>
      </c>
      <c r="V49" s="224">
        <f>ROUND(E49*U49,2)</f>
        <v>21.7</v>
      </c>
      <c r="W49" s="22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145</v>
      </c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outlineLevel="1" x14ac:dyDescent="0.2">
      <c r="A50" s="222"/>
      <c r="B50" s="223"/>
      <c r="C50" s="252" t="s">
        <v>201</v>
      </c>
      <c r="D50" s="226"/>
      <c r="E50" s="227">
        <v>4.95</v>
      </c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147</v>
      </c>
      <c r="AH50" s="205">
        <v>0</v>
      </c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outlineLevel="1" x14ac:dyDescent="0.2">
      <c r="A51" s="222"/>
      <c r="B51" s="223"/>
      <c r="C51" s="252" t="s">
        <v>202</v>
      </c>
      <c r="D51" s="226"/>
      <c r="E51" s="227">
        <v>13.75</v>
      </c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147</v>
      </c>
      <c r="AH51" s="205">
        <v>0</v>
      </c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">
      <c r="A52" s="222"/>
      <c r="B52" s="223"/>
      <c r="C52" s="252" t="s">
        <v>194</v>
      </c>
      <c r="D52" s="226"/>
      <c r="E52" s="227">
        <v>12.020000000000001</v>
      </c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147</v>
      </c>
      <c r="AH52" s="205">
        <v>0</v>
      </c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outlineLevel="1" x14ac:dyDescent="0.2">
      <c r="A53" s="222"/>
      <c r="B53" s="223"/>
      <c r="C53" s="252" t="s">
        <v>195</v>
      </c>
      <c r="D53" s="226"/>
      <c r="E53" s="227">
        <v>9.2200000000000006</v>
      </c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147</v>
      </c>
      <c r="AH53" s="205">
        <v>0</v>
      </c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outlineLevel="1" x14ac:dyDescent="0.2">
      <c r="A54" s="222"/>
      <c r="B54" s="223"/>
      <c r="C54" s="252" t="s">
        <v>203</v>
      </c>
      <c r="D54" s="226"/>
      <c r="E54" s="227">
        <v>20</v>
      </c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147</v>
      </c>
      <c r="AH54" s="205">
        <v>0</v>
      </c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x14ac:dyDescent="0.2">
      <c r="A55" s="229" t="s">
        <v>139</v>
      </c>
      <c r="B55" s="230" t="s">
        <v>72</v>
      </c>
      <c r="C55" s="250" t="s">
        <v>73</v>
      </c>
      <c r="D55" s="231"/>
      <c r="E55" s="232"/>
      <c r="F55" s="233"/>
      <c r="G55" s="234">
        <f>SUMIF(AG56:AG65,"&lt;&gt;NOR",G56:G65)</f>
        <v>0</v>
      </c>
      <c r="H55" s="228"/>
      <c r="I55" s="228">
        <f>SUM(I56:I65)</f>
        <v>0</v>
      </c>
      <c r="J55" s="228"/>
      <c r="K55" s="228">
        <f>SUM(K56:K65)</f>
        <v>0</v>
      </c>
      <c r="L55" s="228"/>
      <c r="M55" s="228">
        <f>SUM(M56:M65)</f>
        <v>0</v>
      </c>
      <c r="N55" s="228"/>
      <c r="O55" s="228">
        <f>SUM(O56:O65)</f>
        <v>0.41000000000000003</v>
      </c>
      <c r="P55" s="228"/>
      <c r="Q55" s="228">
        <f>SUM(Q56:Q65)</f>
        <v>0</v>
      </c>
      <c r="R55" s="228"/>
      <c r="S55" s="228"/>
      <c r="T55" s="228"/>
      <c r="U55" s="228"/>
      <c r="V55" s="228">
        <f>SUM(V56:V65)</f>
        <v>9.3099999999999987</v>
      </c>
      <c r="W55" s="228"/>
      <c r="AG55" t="s">
        <v>140</v>
      </c>
    </row>
    <row r="56" spans="1:60" outlineLevel="1" x14ac:dyDescent="0.2">
      <c r="A56" s="235">
        <v>14</v>
      </c>
      <c r="B56" s="236" t="s">
        <v>204</v>
      </c>
      <c r="C56" s="251" t="s">
        <v>205</v>
      </c>
      <c r="D56" s="237" t="s">
        <v>151</v>
      </c>
      <c r="E56" s="238">
        <v>18.270000000000003</v>
      </c>
      <c r="F56" s="239"/>
      <c r="G56" s="240">
        <f>ROUND(E56*F56,2)</f>
        <v>0</v>
      </c>
      <c r="H56" s="225"/>
      <c r="I56" s="224">
        <f>ROUND(E56*H56,2)</f>
        <v>0</v>
      </c>
      <c r="J56" s="225"/>
      <c r="K56" s="224">
        <f>ROUND(E56*J56,2)</f>
        <v>0</v>
      </c>
      <c r="L56" s="224">
        <v>15</v>
      </c>
      <c r="M56" s="224">
        <f>G56*(1+L56/100)</f>
        <v>0</v>
      </c>
      <c r="N56" s="224">
        <v>2.1000000000000001E-4</v>
      </c>
      <c r="O56" s="224">
        <f>ROUND(E56*N56,2)</f>
        <v>0</v>
      </c>
      <c r="P56" s="224">
        <v>0</v>
      </c>
      <c r="Q56" s="224">
        <f>ROUND(E56*P56,2)</f>
        <v>0</v>
      </c>
      <c r="R56" s="224"/>
      <c r="S56" s="224" t="s">
        <v>152</v>
      </c>
      <c r="T56" s="224" t="s">
        <v>153</v>
      </c>
      <c r="U56" s="224">
        <v>9.0000000000000011E-2</v>
      </c>
      <c r="V56" s="224">
        <f>ROUND(E56*U56,2)</f>
        <v>1.64</v>
      </c>
      <c r="W56" s="22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145</v>
      </c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 x14ac:dyDescent="0.2">
      <c r="A57" s="222"/>
      <c r="B57" s="223"/>
      <c r="C57" s="252" t="s">
        <v>206</v>
      </c>
      <c r="D57" s="226"/>
      <c r="E57" s="227">
        <v>2.8000000000000003</v>
      </c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147</v>
      </c>
      <c r="AH57" s="205">
        <v>0</v>
      </c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outlineLevel="1" x14ac:dyDescent="0.2">
      <c r="A58" s="222"/>
      <c r="B58" s="223"/>
      <c r="C58" s="252" t="s">
        <v>207</v>
      </c>
      <c r="D58" s="226"/>
      <c r="E58" s="227">
        <v>0.8600000000000001</v>
      </c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147</v>
      </c>
      <c r="AH58" s="205">
        <v>0</v>
      </c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outlineLevel="1" x14ac:dyDescent="0.2">
      <c r="A59" s="222"/>
      <c r="B59" s="223"/>
      <c r="C59" s="252" t="s">
        <v>208</v>
      </c>
      <c r="D59" s="226"/>
      <c r="E59" s="227">
        <v>14.610000000000001</v>
      </c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147</v>
      </c>
      <c r="AH59" s="205">
        <v>0</v>
      </c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ht="22.5" outlineLevel="1" x14ac:dyDescent="0.2">
      <c r="A60" s="235">
        <v>15</v>
      </c>
      <c r="B60" s="236" t="s">
        <v>209</v>
      </c>
      <c r="C60" s="251" t="s">
        <v>210</v>
      </c>
      <c r="D60" s="237" t="s">
        <v>151</v>
      </c>
      <c r="E60" s="238">
        <v>18.270000000000003</v>
      </c>
      <c r="F60" s="239"/>
      <c r="G60" s="240">
        <f>ROUND(E60*F60,2)</f>
        <v>0</v>
      </c>
      <c r="H60" s="225"/>
      <c r="I60" s="224">
        <f>ROUND(E60*H60,2)</f>
        <v>0</v>
      </c>
      <c r="J60" s="225"/>
      <c r="K60" s="224">
        <f>ROUND(E60*J60,2)</f>
        <v>0</v>
      </c>
      <c r="L60" s="224">
        <v>15</v>
      </c>
      <c r="M60" s="224">
        <f>G60*(1+L60/100)</f>
        <v>0</v>
      </c>
      <c r="N60" s="224">
        <v>1.8060000000000003E-2</v>
      </c>
      <c r="O60" s="224">
        <f>ROUND(E60*N60,2)</f>
        <v>0.33</v>
      </c>
      <c r="P60" s="224">
        <v>0</v>
      </c>
      <c r="Q60" s="224">
        <f>ROUND(E60*P60,2)</f>
        <v>0</v>
      </c>
      <c r="R60" s="224"/>
      <c r="S60" s="224" t="s">
        <v>152</v>
      </c>
      <c r="T60" s="224" t="s">
        <v>153</v>
      </c>
      <c r="U60" s="224">
        <v>0.37200000000000005</v>
      </c>
      <c r="V60" s="224">
        <f>ROUND(E60*U60,2)</f>
        <v>6.8</v>
      </c>
      <c r="W60" s="224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145</v>
      </c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outlineLevel="1" x14ac:dyDescent="0.2">
      <c r="A61" s="222"/>
      <c r="B61" s="223"/>
      <c r="C61" s="252" t="s">
        <v>206</v>
      </c>
      <c r="D61" s="226"/>
      <c r="E61" s="227">
        <v>2.8000000000000003</v>
      </c>
      <c r="F61" s="224"/>
      <c r="G61" s="224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147</v>
      </c>
      <c r="AH61" s="205">
        <v>0</v>
      </c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outlineLevel="1" x14ac:dyDescent="0.2">
      <c r="A62" s="222"/>
      <c r="B62" s="223"/>
      <c r="C62" s="252" t="s">
        <v>207</v>
      </c>
      <c r="D62" s="226"/>
      <c r="E62" s="227">
        <v>0.8600000000000001</v>
      </c>
      <c r="F62" s="224"/>
      <c r="G62" s="224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147</v>
      </c>
      <c r="AH62" s="205">
        <v>0</v>
      </c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outlineLevel="1" x14ac:dyDescent="0.2">
      <c r="A63" s="222"/>
      <c r="B63" s="223"/>
      <c r="C63" s="252" t="s">
        <v>208</v>
      </c>
      <c r="D63" s="226"/>
      <c r="E63" s="227">
        <v>14.610000000000001</v>
      </c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147</v>
      </c>
      <c r="AH63" s="205">
        <v>0</v>
      </c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ht="22.5" outlineLevel="1" x14ac:dyDescent="0.2">
      <c r="A64" s="235">
        <v>16</v>
      </c>
      <c r="B64" s="236" t="s">
        <v>211</v>
      </c>
      <c r="C64" s="251" t="s">
        <v>212</v>
      </c>
      <c r="D64" s="237" t="s">
        <v>151</v>
      </c>
      <c r="E64" s="238">
        <v>2.1700000000000004</v>
      </c>
      <c r="F64" s="239"/>
      <c r="G64" s="240">
        <f>ROUND(E64*F64,2)</f>
        <v>0</v>
      </c>
      <c r="H64" s="225"/>
      <c r="I64" s="224">
        <f>ROUND(E64*H64,2)</f>
        <v>0</v>
      </c>
      <c r="J64" s="225"/>
      <c r="K64" s="224">
        <f>ROUND(E64*J64,2)</f>
        <v>0</v>
      </c>
      <c r="L64" s="224">
        <v>15</v>
      </c>
      <c r="M64" s="224">
        <f>G64*(1+L64/100)</f>
        <v>0</v>
      </c>
      <c r="N64" s="224">
        <v>3.5910000000000004E-2</v>
      </c>
      <c r="O64" s="224">
        <f>ROUND(E64*N64,2)</f>
        <v>0.08</v>
      </c>
      <c r="P64" s="224">
        <v>0</v>
      </c>
      <c r="Q64" s="224">
        <f>ROUND(E64*P64,2)</f>
        <v>0</v>
      </c>
      <c r="R64" s="224"/>
      <c r="S64" s="224" t="s">
        <v>152</v>
      </c>
      <c r="T64" s="224" t="s">
        <v>153</v>
      </c>
      <c r="U64" s="224">
        <v>0.40300000000000002</v>
      </c>
      <c r="V64" s="224">
        <f>ROUND(E64*U64,2)</f>
        <v>0.87</v>
      </c>
      <c r="W64" s="22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145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">
      <c r="A65" s="222"/>
      <c r="B65" s="223"/>
      <c r="C65" s="252" t="s">
        <v>213</v>
      </c>
      <c r="D65" s="226"/>
      <c r="E65" s="227">
        <v>2.1700000000000004</v>
      </c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147</v>
      </c>
      <c r="AH65" s="205">
        <v>0</v>
      </c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x14ac:dyDescent="0.2">
      <c r="A66" s="229" t="s">
        <v>139</v>
      </c>
      <c r="B66" s="230" t="s">
        <v>74</v>
      </c>
      <c r="C66" s="250" t="s">
        <v>75</v>
      </c>
      <c r="D66" s="231"/>
      <c r="E66" s="232"/>
      <c r="F66" s="233"/>
      <c r="G66" s="234">
        <f>SUMIF(AG67:AG70,"&lt;&gt;NOR",G67:G70)</f>
        <v>0</v>
      </c>
      <c r="H66" s="228"/>
      <c r="I66" s="228">
        <f>SUM(I67:I70)</f>
        <v>0</v>
      </c>
      <c r="J66" s="228"/>
      <c r="K66" s="228">
        <f>SUM(K67:K70)</f>
        <v>0</v>
      </c>
      <c r="L66" s="228"/>
      <c r="M66" s="228">
        <f>SUM(M67:M70)</f>
        <v>0</v>
      </c>
      <c r="N66" s="228"/>
      <c r="O66" s="228">
        <f>SUM(O67:O70)</f>
        <v>8.9999999999999983E-2</v>
      </c>
      <c r="P66" s="228"/>
      <c r="Q66" s="228">
        <f>SUM(Q67:Q70)</f>
        <v>0</v>
      </c>
      <c r="R66" s="228"/>
      <c r="S66" s="228"/>
      <c r="T66" s="228"/>
      <c r="U66" s="228"/>
      <c r="V66" s="228">
        <f>SUM(V67:V70)</f>
        <v>4</v>
      </c>
      <c r="W66" s="228"/>
      <c r="AG66" t="s">
        <v>140</v>
      </c>
    </row>
    <row r="67" spans="1:60" outlineLevel="1" x14ac:dyDescent="0.2">
      <c r="A67" s="241">
        <v>17</v>
      </c>
      <c r="B67" s="242" t="s">
        <v>214</v>
      </c>
      <c r="C67" s="253" t="s">
        <v>215</v>
      </c>
      <c r="D67" s="243" t="s">
        <v>216</v>
      </c>
      <c r="E67" s="244">
        <v>2</v>
      </c>
      <c r="F67" s="245"/>
      <c r="G67" s="246">
        <f>ROUND(E67*F67,2)</f>
        <v>0</v>
      </c>
      <c r="H67" s="225"/>
      <c r="I67" s="224">
        <f>ROUND(E67*H67,2)</f>
        <v>0</v>
      </c>
      <c r="J67" s="225"/>
      <c r="K67" s="224">
        <f>ROUND(E67*J67,2)</f>
        <v>0</v>
      </c>
      <c r="L67" s="224">
        <v>15</v>
      </c>
      <c r="M67" s="224">
        <f>G67*(1+L67/100)</f>
        <v>0</v>
      </c>
      <c r="N67" s="224">
        <v>2.9300000000000003E-3</v>
      </c>
      <c r="O67" s="224">
        <f>ROUND(E67*N67,2)</f>
        <v>0.01</v>
      </c>
      <c r="P67" s="224">
        <v>0</v>
      </c>
      <c r="Q67" s="224">
        <f>ROUND(E67*P67,2)</f>
        <v>0</v>
      </c>
      <c r="R67" s="224"/>
      <c r="S67" s="224" t="s">
        <v>152</v>
      </c>
      <c r="T67" s="224" t="s">
        <v>153</v>
      </c>
      <c r="U67" s="224">
        <v>0.95000000000000007</v>
      </c>
      <c r="V67" s="224">
        <f>ROUND(E67*U67,2)</f>
        <v>1.9</v>
      </c>
      <c r="W67" s="224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145</v>
      </c>
      <c r="AH67" s="205"/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ht="22.5" outlineLevel="1" x14ac:dyDescent="0.2">
      <c r="A68" s="241">
        <v>18</v>
      </c>
      <c r="B68" s="242" t="s">
        <v>217</v>
      </c>
      <c r="C68" s="253" t="s">
        <v>218</v>
      </c>
      <c r="D68" s="243" t="s">
        <v>216</v>
      </c>
      <c r="E68" s="244">
        <v>1</v>
      </c>
      <c r="F68" s="245"/>
      <c r="G68" s="246">
        <f>ROUND(E68*F68,2)</f>
        <v>0</v>
      </c>
      <c r="H68" s="225"/>
      <c r="I68" s="224">
        <f>ROUND(E68*H68,2)</f>
        <v>0</v>
      </c>
      <c r="J68" s="225"/>
      <c r="K68" s="224">
        <f>ROUND(E68*J68,2)</f>
        <v>0</v>
      </c>
      <c r="L68" s="224">
        <v>15</v>
      </c>
      <c r="M68" s="224">
        <f>G68*(1+L68/100)</f>
        <v>0</v>
      </c>
      <c r="N68" s="224">
        <v>6.4010000000000011E-2</v>
      </c>
      <c r="O68" s="224">
        <f>ROUND(E68*N68,2)</f>
        <v>0.06</v>
      </c>
      <c r="P68" s="224">
        <v>0</v>
      </c>
      <c r="Q68" s="224">
        <f>ROUND(E68*P68,2)</f>
        <v>0</v>
      </c>
      <c r="R68" s="224"/>
      <c r="S68" s="224" t="s">
        <v>152</v>
      </c>
      <c r="T68" s="224" t="s">
        <v>153</v>
      </c>
      <c r="U68" s="224">
        <v>2.0970000000000004</v>
      </c>
      <c r="V68" s="224">
        <f>ROUND(E68*U68,2)</f>
        <v>2.1</v>
      </c>
      <c r="W68" s="224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145</v>
      </c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ht="33.75" outlineLevel="1" x14ac:dyDescent="0.2">
      <c r="A69" s="241">
        <v>19</v>
      </c>
      <c r="B69" s="242" t="s">
        <v>219</v>
      </c>
      <c r="C69" s="253" t="s">
        <v>220</v>
      </c>
      <c r="D69" s="243" t="s">
        <v>216</v>
      </c>
      <c r="E69" s="244">
        <v>1</v>
      </c>
      <c r="F69" s="245"/>
      <c r="G69" s="246">
        <f>ROUND(E69*F69,2)</f>
        <v>0</v>
      </c>
      <c r="H69" s="225"/>
      <c r="I69" s="224">
        <f>ROUND(E69*H69,2)</f>
        <v>0</v>
      </c>
      <c r="J69" s="225"/>
      <c r="K69" s="224">
        <f>ROUND(E69*J69,2)</f>
        <v>0</v>
      </c>
      <c r="L69" s="224">
        <v>15</v>
      </c>
      <c r="M69" s="224">
        <f>G69*(1+L69/100)</f>
        <v>0</v>
      </c>
      <c r="N69" s="224">
        <v>1.4030000000000001E-2</v>
      </c>
      <c r="O69" s="224">
        <f>ROUND(E69*N69,2)</f>
        <v>0.01</v>
      </c>
      <c r="P69" s="224">
        <v>0</v>
      </c>
      <c r="Q69" s="224">
        <f>ROUND(E69*P69,2)</f>
        <v>0</v>
      </c>
      <c r="R69" s="224"/>
      <c r="S69" s="224" t="s">
        <v>152</v>
      </c>
      <c r="T69" s="224" t="s">
        <v>153</v>
      </c>
      <c r="U69" s="224">
        <v>0</v>
      </c>
      <c r="V69" s="224">
        <f>ROUND(E69*U69,2)</f>
        <v>0</v>
      </c>
      <c r="W69" s="224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221</v>
      </c>
      <c r="AH69" s="205"/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ht="33.75" outlineLevel="1" x14ac:dyDescent="0.2">
      <c r="A70" s="241">
        <v>20</v>
      </c>
      <c r="B70" s="242" t="s">
        <v>222</v>
      </c>
      <c r="C70" s="253" t="s">
        <v>223</v>
      </c>
      <c r="D70" s="243" t="s">
        <v>216</v>
      </c>
      <c r="E70" s="244">
        <v>1</v>
      </c>
      <c r="F70" s="245"/>
      <c r="G70" s="246">
        <f>ROUND(E70*F70,2)</f>
        <v>0</v>
      </c>
      <c r="H70" s="225"/>
      <c r="I70" s="224">
        <f>ROUND(E70*H70,2)</f>
        <v>0</v>
      </c>
      <c r="J70" s="225"/>
      <c r="K70" s="224">
        <f>ROUND(E70*J70,2)</f>
        <v>0</v>
      </c>
      <c r="L70" s="224">
        <v>15</v>
      </c>
      <c r="M70" s="224">
        <f>G70*(1+L70/100)</f>
        <v>0</v>
      </c>
      <c r="N70" s="224">
        <v>1.4400000000000001E-2</v>
      </c>
      <c r="O70" s="224">
        <f>ROUND(E70*N70,2)</f>
        <v>0.01</v>
      </c>
      <c r="P70" s="224">
        <v>0</v>
      </c>
      <c r="Q70" s="224">
        <f>ROUND(E70*P70,2)</f>
        <v>0</v>
      </c>
      <c r="R70" s="224"/>
      <c r="S70" s="224" t="s">
        <v>152</v>
      </c>
      <c r="T70" s="224" t="s">
        <v>153</v>
      </c>
      <c r="U70" s="224">
        <v>0</v>
      </c>
      <c r="V70" s="224">
        <f>ROUND(E70*U70,2)</f>
        <v>0</v>
      </c>
      <c r="W70" s="224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221</v>
      </c>
      <c r="AH70" s="205"/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x14ac:dyDescent="0.2">
      <c r="A71" s="229" t="s">
        <v>139</v>
      </c>
      <c r="B71" s="230" t="s">
        <v>76</v>
      </c>
      <c r="C71" s="250" t="s">
        <v>77</v>
      </c>
      <c r="D71" s="231"/>
      <c r="E71" s="232"/>
      <c r="F71" s="233"/>
      <c r="G71" s="234">
        <f>SUMIF(AG72:AG73,"&lt;&gt;NOR",G72:G73)</f>
        <v>0</v>
      </c>
      <c r="H71" s="228"/>
      <c r="I71" s="228">
        <f>SUM(I72:I73)</f>
        <v>0</v>
      </c>
      <c r="J71" s="228"/>
      <c r="K71" s="228">
        <f>SUM(K72:K73)</f>
        <v>0</v>
      </c>
      <c r="L71" s="228"/>
      <c r="M71" s="228">
        <f>SUM(M72:M73)</f>
        <v>0</v>
      </c>
      <c r="N71" s="228"/>
      <c r="O71" s="228">
        <f>SUM(O72:O73)</f>
        <v>0.11</v>
      </c>
      <c r="P71" s="228"/>
      <c r="Q71" s="228">
        <f>SUM(Q72:Q73)</f>
        <v>0</v>
      </c>
      <c r="R71" s="228"/>
      <c r="S71" s="228"/>
      <c r="T71" s="228"/>
      <c r="U71" s="228"/>
      <c r="V71" s="228">
        <f>SUM(V72:V73)</f>
        <v>15.55</v>
      </c>
      <c r="W71" s="228"/>
      <c r="AG71" t="s">
        <v>140</v>
      </c>
    </row>
    <row r="72" spans="1:60" outlineLevel="1" x14ac:dyDescent="0.2">
      <c r="A72" s="235">
        <v>21</v>
      </c>
      <c r="B72" s="236" t="s">
        <v>224</v>
      </c>
      <c r="C72" s="251" t="s">
        <v>225</v>
      </c>
      <c r="D72" s="237" t="s">
        <v>151</v>
      </c>
      <c r="E72" s="238">
        <v>72.67</v>
      </c>
      <c r="F72" s="239"/>
      <c r="G72" s="240">
        <f>ROUND(E72*F72,2)</f>
        <v>0</v>
      </c>
      <c r="H72" s="225"/>
      <c r="I72" s="224">
        <f>ROUND(E72*H72,2)</f>
        <v>0</v>
      </c>
      <c r="J72" s="225"/>
      <c r="K72" s="224">
        <f>ROUND(E72*J72,2)</f>
        <v>0</v>
      </c>
      <c r="L72" s="224">
        <v>15</v>
      </c>
      <c r="M72" s="224">
        <f>G72*(1+L72/100)</f>
        <v>0</v>
      </c>
      <c r="N72" s="224">
        <v>1.58E-3</v>
      </c>
      <c r="O72" s="224">
        <f>ROUND(E72*N72,2)</f>
        <v>0.11</v>
      </c>
      <c r="P72" s="224">
        <v>0</v>
      </c>
      <c r="Q72" s="224">
        <f>ROUND(E72*P72,2)</f>
        <v>0</v>
      </c>
      <c r="R72" s="224"/>
      <c r="S72" s="224" t="s">
        <v>144</v>
      </c>
      <c r="T72" s="224" t="s">
        <v>144</v>
      </c>
      <c r="U72" s="224">
        <v>0.21400000000000002</v>
      </c>
      <c r="V72" s="224">
        <f>ROUND(E72*U72,2)</f>
        <v>15.55</v>
      </c>
      <c r="W72" s="224"/>
      <c r="X72" s="205"/>
      <c r="Y72" s="205"/>
      <c r="Z72" s="205"/>
      <c r="AA72" s="205"/>
      <c r="AB72" s="205"/>
      <c r="AC72" s="205"/>
      <c r="AD72" s="205"/>
      <c r="AE72" s="205"/>
      <c r="AF72" s="205"/>
      <c r="AG72" s="205" t="s">
        <v>226</v>
      </c>
      <c r="AH72" s="205"/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outlineLevel="1" x14ac:dyDescent="0.2">
      <c r="A73" s="222"/>
      <c r="B73" s="223"/>
      <c r="C73" s="252" t="s">
        <v>175</v>
      </c>
      <c r="D73" s="226"/>
      <c r="E73" s="227">
        <v>72.67</v>
      </c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05"/>
      <c r="Y73" s="205"/>
      <c r="Z73" s="205"/>
      <c r="AA73" s="205"/>
      <c r="AB73" s="205"/>
      <c r="AC73" s="205"/>
      <c r="AD73" s="205"/>
      <c r="AE73" s="205"/>
      <c r="AF73" s="205"/>
      <c r="AG73" s="205" t="s">
        <v>147</v>
      </c>
      <c r="AH73" s="205">
        <v>0</v>
      </c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</row>
    <row r="74" spans="1:60" ht="25.5" x14ac:dyDescent="0.2">
      <c r="A74" s="229" t="s">
        <v>139</v>
      </c>
      <c r="B74" s="230" t="s">
        <v>78</v>
      </c>
      <c r="C74" s="250" t="s">
        <v>79</v>
      </c>
      <c r="D74" s="231"/>
      <c r="E74" s="232"/>
      <c r="F74" s="233"/>
      <c r="G74" s="234">
        <f>SUMIF(AG75:AG82,"&lt;&gt;NOR",G75:G82)</f>
        <v>0</v>
      </c>
      <c r="H74" s="228"/>
      <c r="I74" s="228">
        <f>SUM(I75:I82)</f>
        <v>0</v>
      </c>
      <c r="J74" s="228"/>
      <c r="K74" s="228">
        <f>SUM(K75:K82)</f>
        <v>0</v>
      </c>
      <c r="L74" s="228"/>
      <c r="M74" s="228">
        <f>SUM(M75:M82)</f>
        <v>0</v>
      </c>
      <c r="N74" s="228"/>
      <c r="O74" s="228">
        <f>SUM(O75:O82)</f>
        <v>0</v>
      </c>
      <c r="P74" s="228"/>
      <c r="Q74" s="228">
        <f>SUM(Q75:Q82)</f>
        <v>0</v>
      </c>
      <c r="R74" s="228"/>
      <c r="S74" s="228"/>
      <c r="T74" s="228"/>
      <c r="U74" s="228"/>
      <c r="V74" s="228">
        <f>SUM(V75:V82)</f>
        <v>0</v>
      </c>
      <c r="W74" s="228"/>
      <c r="AG74" t="s">
        <v>140</v>
      </c>
    </row>
    <row r="75" spans="1:60" outlineLevel="1" x14ac:dyDescent="0.2">
      <c r="A75" s="235">
        <v>22</v>
      </c>
      <c r="B75" s="236" t="s">
        <v>227</v>
      </c>
      <c r="C75" s="251" t="s">
        <v>228</v>
      </c>
      <c r="D75" s="237" t="s">
        <v>151</v>
      </c>
      <c r="E75" s="238">
        <v>72.67</v>
      </c>
      <c r="F75" s="239"/>
      <c r="G75" s="240">
        <f>ROUND(E75*F75,2)</f>
        <v>0</v>
      </c>
      <c r="H75" s="225"/>
      <c r="I75" s="224">
        <f>ROUND(E75*H75,2)</f>
        <v>0</v>
      </c>
      <c r="J75" s="225"/>
      <c r="K75" s="224">
        <f>ROUND(E75*J75,2)</f>
        <v>0</v>
      </c>
      <c r="L75" s="224">
        <v>15</v>
      </c>
      <c r="M75" s="224">
        <f>G75*(1+L75/100)</f>
        <v>0</v>
      </c>
      <c r="N75" s="224">
        <v>0</v>
      </c>
      <c r="O75" s="224">
        <f>ROUND(E75*N75,2)</f>
        <v>0</v>
      </c>
      <c r="P75" s="224">
        <v>0</v>
      </c>
      <c r="Q75" s="224">
        <f>ROUND(E75*P75,2)</f>
        <v>0</v>
      </c>
      <c r="R75" s="224"/>
      <c r="S75" s="224" t="s">
        <v>152</v>
      </c>
      <c r="T75" s="224" t="s">
        <v>153</v>
      </c>
      <c r="U75" s="224">
        <v>0</v>
      </c>
      <c r="V75" s="224">
        <f>ROUND(E75*U75,2)</f>
        <v>0</v>
      </c>
      <c r="W75" s="224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226</v>
      </c>
      <c r="AH75" s="205"/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 x14ac:dyDescent="0.2">
      <c r="A76" s="222"/>
      <c r="B76" s="223"/>
      <c r="C76" s="252" t="s">
        <v>206</v>
      </c>
      <c r="D76" s="226"/>
      <c r="E76" s="227">
        <v>2.8000000000000003</v>
      </c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05"/>
      <c r="Y76" s="205"/>
      <c r="Z76" s="205"/>
      <c r="AA76" s="205"/>
      <c r="AB76" s="205"/>
      <c r="AC76" s="205"/>
      <c r="AD76" s="205"/>
      <c r="AE76" s="205"/>
      <c r="AF76" s="205"/>
      <c r="AG76" s="205" t="s">
        <v>147</v>
      </c>
      <c r="AH76" s="205">
        <v>0</v>
      </c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outlineLevel="1" x14ac:dyDescent="0.2">
      <c r="A77" s="222"/>
      <c r="B77" s="223"/>
      <c r="C77" s="252" t="s">
        <v>207</v>
      </c>
      <c r="D77" s="226"/>
      <c r="E77" s="227">
        <v>0.8600000000000001</v>
      </c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05"/>
      <c r="Y77" s="205"/>
      <c r="Z77" s="205"/>
      <c r="AA77" s="205"/>
      <c r="AB77" s="205"/>
      <c r="AC77" s="205"/>
      <c r="AD77" s="205"/>
      <c r="AE77" s="205"/>
      <c r="AF77" s="205"/>
      <c r="AG77" s="205" t="s">
        <v>147</v>
      </c>
      <c r="AH77" s="205">
        <v>0</v>
      </c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outlineLevel="1" x14ac:dyDescent="0.2">
      <c r="A78" s="222"/>
      <c r="B78" s="223"/>
      <c r="C78" s="252" t="s">
        <v>208</v>
      </c>
      <c r="D78" s="226"/>
      <c r="E78" s="227">
        <v>14.610000000000001</v>
      </c>
      <c r="F78" s="224"/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224"/>
      <c r="R78" s="224"/>
      <c r="S78" s="224"/>
      <c r="T78" s="224"/>
      <c r="U78" s="224"/>
      <c r="V78" s="224"/>
      <c r="W78" s="224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147</v>
      </c>
      <c r="AH78" s="205">
        <v>0</v>
      </c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outlineLevel="1" x14ac:dyDescent="0.2">
      <c r="A79" s="222"/>
      <c r="B79" s="223"/>
      <c r="C79" s="252" t="s">
        <v>229</v>
      </c>
      <c r="D79" s="226"/>
      <c r="E79" s="227">
        <v>54.400000000000006</v>
      </c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05"/>
      <c r="Y79" s="205"/>
      <c r="Z79" s="205"/>
      <c r="AA79" s="205"/>
      <c r="AB79" s="205"/>
      <c r="AC79" s="205"/>
      <c r="AD79" s="205"/>
      <c r="AE79" s="205"/>
      <c r="AF79" s="205"/>
      <c r="AG79" s="205" t="s">
        <v>147</v>
      </c>
      <c r="AH79" s="205">
        <v>0</v>
      </c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outlineLevel="1" x14ac:dyDescent="0.2">
      <c r="A80" s="241">
        <v>23</v>
      </c>
      <c r="B80" s="242" t="s">
        <v>230</v>
      </c>
      <c r="C80" s="253" t="s">
        <v>231</v>
      </c>
      <c r="D80" s="243" t="s">
        <v>232</v>
      </c>
      <c r="E80" s="244">
        <v>1</v>
      </c>
      <c r="F80" s="245"/>
      <c r="G80" s="246">
        <f>ROUND(E80*F80,2)</f>
        <v>0</v>
      </c>
      <c r="H80" s="225"/>
      <c r="I80" s="224">
        <f>ROUND(E80*H80,2)</f>
        <v>0</v>
      </c>
      <c r="J80" s="225"/>
      <c r="K80" s="224">
        <f>ROUND(E80*J80,2)</f>
        <v>0</v>
      </c>
      <c r="L80" s="224">
        <v>15</v>
      </c>
      <c r="M80" s="224">
        <f>G80*(1+L80/100)</f>
        <v>0</v>
      </c>
      <c r="N80" s="224">
        <v>0</v>
      </c>
      <c r="O80" s="224">
        <f>ROUND(E80*N80,2)</f>
        <v>0</v>
      </c>
      <c r="P80" s="224">
        <v>0</v>
      </c>
      <c r="Q80" s="224">
        <f>ROUND(E80*P80,2)</f>
        <v>0</v>
      </c>
      <c r="R80" s="224"/>
      <c r="S80" s="224" t="s">
        <v>152</v>
      </c>
      <c r="T80" s="224" t="s">
        <v>153</v>
      </c>
      <c r="U80" s="224">
        <v>0</v>
      </c>
      <c r="V80" s="224">
        <f>ROUND(E80*U80,2)</f>
        <v>0</v>
      </c>
      <c r="W80" s="224"/>
      <c r="X80" s="205"/>
      <c r="Y80" s="205"/>
      <c r="Z80" s="205"/>
      <c r="AA80" s="205"/>
      <c r="AB80" s="205"/>
      <c r="AC80" s="205"/>
      <c r="AD80" s="205"/>
      <c r="AE80" s="205"/>
      <c r="AF80" s="205"/>
      <c r="AG80" s="205" t="s">
        <v>145</v>
      </c>
      <c r="AH80" s="205"/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ht="22.5" outlineLevel="1" x14ac:dyDescent="0.2">
      <c r="A81" s="241">
        <v>24</v>
      </c>
      <c r="B81" s="242" t="s">
        <v>233</v>
      </c>
      <c r="C81" s="253" t="s">
        <v>234</v>
      </c>
      <c r="D81" s="243" t="s">
        <v>232</v>
      </c>
      <c r="E81" s="244">
        <v>1</v>
      </c>
      <c r="F81" s="245"/>
      <c r="G81" s="246">
        <f>ROUND(E81*F81,2)</f>
        <v>0</v>
      </c>
      <c r="H81" s="225"/>
      <c r="I81" s="224">
        <f>ROUND(E81*H81,2)</f>
        <v>0</v>
      </c>
      <c r="J81" s="225"/>
      <c r="K81" s="224">
        <f>ROUND(E81*J81,2)</f>
        <v>0</v>
      </c>
      <c r="L81" s="224">
        <v>15</v>
      </c>
      <c r="M81" s="224">
        <f>G81*(1+L81/100)</f>
        <v>0</v>
      </c>
      <c r="N81" s="224">
        <v>0</v>
      </c>
      <c r="O81" s="224">
        <f>ROUND(E81*N81,2)</f>
        <v>0</v>
      </c>
      <c r="P81" s="224">
        <v>0</v>
      </c>
      <c r="Q81" s="224">
        <f>ROUND(E81*P81,2)</f>
        <v>0</v>
      </c>
      <c r="R81" s="224"/>
      <c r="S81" s="224" t="s">
        <v>152</v>
      </c>
      <c r="T81" s="224" t="s">
        <v>153</v>
      </c>
      <c r="U81" s="224">
        <v>0</v>
      </c>
      <c r="V81" s="224">
        <f>ROUND(E81*U81,2)</f>
        <v>0</v>
      </c>
      <c r="W81" s="224"/>
      <c r="X81" s="205"/>
      <c r="Y81" s="205"/>
      <c r="Z81" s="205"/>
      <c r="AA81" s="205"/>
      <c r="AB81" s="205"/>
      <c r="AC81" s="205"/>
      <c r="AD81" s="205"/>
      <c r="AE81" s="205"/>
      <c r="AF81" s="205"/>
      <c r="AG81" s="205" t="s">
        <v>145</v>
      </c>
      <c r="AH81" s="205"/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outlineLevel="1" x14ac:dyDescent="0.2">
      <c r="A82" s="241">
        <v>25</v>
      </c>
      <c r="B82" s="242" t="s">
        <v>235</v>
      </c>
      <c r="C82" s="253" t="s">
        <v>236</v>
      </c>
      <c r="D82" s="243" t="s">
        <v>232</v>
      </c>
      <c r="E82" s="244">
        <v>1</v>
      </c>
      <c r="F82" s="245"/>
      <c r="G82" s="246">
        <f>ROUND(E82*F82,2)</f>
        <v>0</v>
      </c>
      <c r="H82" s="225"/>
      <c r="I82" s="224">
        <f>ROUND(E82*H82,2)</f>
        <v>0</v>
      </c>
      <c r="J82" s="225"/>
      <c r="K82" s="224">
        <f>ROUND(E82*J82,2)</f>
        <v>0</v>
      </c>
      <c r="L82" s="224">
        <v>15</v>
      </c>
      <c r="M82" s="224">
        <f>G82*(1+L82/100)</f>
        <v>0</v>
      </c>
      <c r="N82" s="224">
        <v>0</v>
      </c>
      <c r="O82" s="224">
        <f>ROUND(E82*N82,2)</f>
        <v>0</v>
      </c>
      <c r="P82" s="224">
        <v>0</v>
      </c>
      <c r="Q82" s="224">
        <f>ROUND(E82*P82,2)</f>
        <v>0</v>
      </c>
      <c r="R82" s="224"/>
      <c r="S82" s="224" t="s">
        <v>152</v>
      </c>
      <c r="T82" s="224" t="s">
        <v>153</v>
      </c>
      <c r="U82" s="224">
        <v>0</v>
      </c>
      <c r="V82" s="224">
        <f>ROUND(E82*U82,2)</f>
        <v>0</v>
      </c>
      <c r="W82" s="224"/>
      <c r="X82" s="205"/>
      <c r="Y82" s="205"/>
      <c r="Z82" s="205"/>
      <c r="AA82" s="205"/>
      <c r="AB82" s="205"/>
      <c r="AC82" s="205"/>
      <c r="AD82" s="205"/>
      <c r="AE82" s="205"/>
      <c r="AF82" s="205"/>
      <c r="AG82" s="205" t="s">
        <v>145</v>
      </c>
      <c r="AH82" s="205"/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05"/>
      <c r="BB82" s="205"/>
      <c r="BC82" s="205"/>
      <c r="BD82" s="205"/>
      <c r="BE82" s="205"/>
      <c r="BF82" s="205"/>
      <c r="BG82" s="205"/>
      <c r="BH82" s="205"/>
    </row>
    <row r="83" spans="1:60" x14ac:dyDescent="0.2">
      <c r="A83" s="229" t="s">
        <v>139</v>
      </c>
      <c r="B83" s="230" t="s">
        <v>80</v>
      </c>
      <c r="C83" s="250" t="s">
        <v>81</v>
      </c>
      <c r="D83" s="231"/>
      <c r="E83" s="232"/>
      <c r="F83" s="233"/>
      <c r="G83" s="234">
        <f>SUMIF(AG84:AG125,"&lt;&gt;NOR",G84:G125)</f>
        <v>0</v>
      </c>
      <c r="H83" s="228"/>
      <c r="I83" s="228">
        <f>SUM(I84:I125)</f>
        <v>0</v>
      </c>
      <c r="J83" s="228"/>
      <c r="K83" s="228">
        <f>SUM(K84:K125)</f>
        <v>0</v>
      </c>
      <c r="L83" s="228"/>
      <c r="M83" s="228">
        <f>SUM(M84:M125)</f>
        <v>0</v>
      </c>
      <c r="N83" s="228"/>
      <c r="O83" s="228">
        <f>SUM(O84:O125)</f>
        <v>0</v>
      </c>
      <c r="P83" s="228"/>
      <c r="Q83" s="228">
        <f>SUM(Q84:Q125)</f>
        <v>4.2599999999999989</v>
      </c>
      <c r="R83" s="228"/>
      <c r="S83" s="228"/>
      <c r="T83" s="228"/>
      <c r="U83" s="228"/>
      <c r="V83" s="228">
        <f>SUM(V84:V125)</f>
        <v>625.57999999999993</v>
      </c>
      <c r="W83" s="228"/>
      <c r="AG83" t="s">
        <v>140</v>
      </c>
    </row>
    <row r="84" spans="1:60" outlineLevel="1" x14ac:dyDescent="0.2">
      <c r="A84" s="235">
        <v>26</v>
      </c>
      <c r="B84" s="236" t="s">
        <v>237</v>
      </c>
      <c r="C84" s="251" t="s">
        <v>238</v>
      </c>
      <c r="D84" s="237" t="s">
        <v>151</v>
      </c>
      <c r="E84" s="238">
        <v>18.270000000000003</v>
      </c>
      <c r="F84" s="239"/>
      <c r="G84" s="240">
        <f>ROUND(E84*F84,2)</f>
        <v>0</v>
      </c>
      <c r="H84" s="225"/>
      <c r="I84" s="224">
        <f>ROUND(E84*H84,2)</f>
        <v>0</v>
      </c>
      <c r="J84" s="225"/>
      <c r="K84" s="224">
        <f>ROUND(E84*J84,2)</f>
        <v>0</v>
      </c>
      <c r="L84" s="224">
        <v>15</v>
      </c>
      <c r="M84" s="224">
        <f>G84*(1+L84/100)</f>
        <v>0</v>
      </c>
      <c r="N84" s="224">
        <v>0</v>
      </c>
      <c r="O84" s="224">
        <f>ROUND(E84*N84,2)</f>
        <v>0</v>
      </c>
      <c r="P84" s="224">
        <v>1.26E-2</v>
      </c>
      <c r="Q84" s="224">
        <f>ROUND(E84*P84,2)</f>
        <v>0.23</v>
      </c>
      <c r="R84" s="224"/>
      <c r="S84" s="224" t="s">
        <v>144</v>
      </c>
      <c r="T84" s="224" t="s">
        <v>144</v>
      </c>
      <c r="U84" s="224">
        <v>0.33</v>
      </c>
      <c r="V84" s="224">
        <f>ROUND(E84*U84,2)</f>
        <v>6.03</v>
      </c>
      <c r="W84" s="224"/>
      <c r="X84" s="205"/>
      <c r="Y84" s="205"/>
      <c r="Z84" s="205"/>
      <c r="AA84" s="205"/>
      <c r="AB84" s="205"/>
      <c r="AC84" s="205"/>
      <c r="AD84" s="205"/>
      <c r="AE84" s="205"/>
      <c r="AF84" s="205"/>
      <c r="AG84" s="205" t="s">
        <v>145</v>
      </c>
      <c r="AH84" s="205"/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spans="1:60" outlineLevel="1" x14ac:dyDescent="0.2">
      <c r="A85" s="222"/>
      <c r="B85" s="223"/>
      <c r="C85" s="252" t="s">
        <v>206</v>
      </c>
      <c r="D85" s="226"/>
      <c r="E85" s="227">
        <v>2.8000000000000003</v>
      </c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05"/>
      <c r="Y85" s="205"/>
      <c r="Z85" s="205"/>
      <c r="AA85" s="205"/>
      <c r="AB85" s="205"/>
      <c r="AC85" s="205"/>
      <c r="AD85" s="205"/>
      <c r="AE85" s="205"/>
      <c r="AF85" s="205"/>
      <c r="AG85" s="205" t="s">
        <v>147</v>
      </c>
      <c r="AH85" s="205">
        <v>0</v>
      </c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05"/>
      <c r="BB85" s="205"/>
      <c r="BC85" s="205"/>
      <c r="BD85" s="205"/>
      <c r="BE85" s="205"/>
      <c r="BF85" s="205"/>
      <c r="BG85" s="205"/>
      <c r="BH85" s="205"/>
    </row>
    <row r="86" spans="1:60" outlineLevel="1" x14ac:dyDescent="0.2">
      <c r="A86" s="222"/>
      <c r="B86" s="223"/>
      <c r="C86" s="252" t="s">
        <v>207</v>
      </c>
      <c r="D86" s="226"/>
      <c r="E86" s="227">
        <v>0.8600000000000001</v>
      </c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05"/>
      <c r="Y86" s="205"/>
      <c r="Z86" s="205"/>
      <c r="AA86" s="205"/>
      <c r="AB86" s="205"/>
      <c r="AC86" s="205"/>
      <c r="AD86" s="205"/>
      <c r="AE86" s="205"/>
      <c r="AF86" s="205"/>
      <c r="AG86" s="205" t="s">
        <v>147</v>
      </c>
      <c r="AH86" s="205">
        <v>0</v>
      </c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</row>
    <row r="87" spans="1:60" outlineLevel="1" x14ac:dyDescent="0.2">
      <c r="A87" s="222"/>
      <c r="B87" s="223"/>
      <c r="C87" s="252" t="s">
        <v>208</v>
      </c>
      <c r="D87" s="226"/>
      <c r="E87" s="227">
        <v>14.610000000000001</v>
      </c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05"/>
      <c r="Y87" s="205"/>
      <c r="Z87" s="205"/>
      <c r="AA87" s="205"/>
      <c r="AB87" s="205"/>
      <c r="AC87" s="205"/>
      <c r="AD87" s="205"/>
      <c r="AE87" s="205"/>
      <c r="AF87" s="205"/>
      <c r="AG87" s="205" t="s">
        <v>147</v>
      </c>
      <c r="AH87" s="205">
        <v>0</v>
      </c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5"/>
      <c r="AY87" s="205"/>
      <c r="AZ87" s="205"/>
      <c r="BA87" s="205"/>
      <c r="BB87" s="205"/>
      <c r="BC87" s="205"/>
      <c r="BD87" s="205"/>
      <c r="BE87" s="205"/>
      <c r="BF87" s="205"/>
      <c r="BG87" s="205"/>
      <c r="BH87" s="205"/>
    </row>
    <row r="88" spans="1:60" outlineLevel="1" x14ac:dyDescent="0.2">
      <c r="A88" s="241">
        <v>27</v>
      </c>
      <c r="B88" s="242" t="s">
        <v>239</v>
      </c>
      <c r="C88" s="253" t="s">
        <v>240</v>
      </c>
      <c r="D88" s="243" t="s">
        <v>216</v>
      </c>
      <c r="E88" s="244">
        <v>10</v>
      </c>
      <c r="F88" s="245"/>
      <c r="G88" s="246">
        <f>ROUND(E88*F88,2)</f>
        <v>0</v>
      </c>
      <c r="H88" s="225"/>
      <c r="I88" s="224">
        <f>ROUND(E88*H88,2)</f>
        <v>0</v>
      </c>
      <c r="J88" s="225"/>
      <c r="K88" s="224">
        <f>ROUND(E88*J88,2)</f>
        <v>0</v>
      </c>
      <c r="L88" s="224">
        <v>15</v>
      </c>
      <c r="M88" s="224">
        <f>G88*(1+L88/100)</f>
        <v>0</v>
      </c>
      <c r="N88" s="224">
        <v>0</v>
      </c>
      <c r="O88" s="224">
        <f>ROUND(E88*N88,2)</f>
        <v>0</v>
      </c>
      <c r="P88" s="224">
        <v>0</v>
      </c>
      <c r="Q88" s="224">
        <f>ROUND(E88*P88,2)</f>
        <v>0</v>
      </c>
      <c r="R88" s="224"/>
      <c r="S88" s="224" t="s">
        <v>144</v>
      </c>
      <c r="T88" s="224" t="s">
        <v>144</v>
      </c>
      <c r="U88" s="224">
        <v>0.05</v>
      </c>
      <c r="V88" s="224">
        <f>ROUND(E88*U88,2)</f>
        <v>0.5</v>
      </c>
      <c r="W88" s="224"/>
      <c r="X88" s="205"/>
      <c r="Y88" s="205"/>
      <c r="Z88" s="205"/>
      <c r="AA88" s="205"/>
      <c r="AB88" s="205"/>
      <c r="AC88" s="205"/>
      <c r="AD88" s="205"/>
      <c r="AE88" s="205"/>
      <c r="AF88" s="205"/>
      <c r="AG88" s="205" t="s">
        <v>145</v>
      </c>
      <c r="AH88" s="205"/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05"/>
      <c r="BB88" s="205"/>
      <c r="BC88" s="205"/>
      <c r="BD88" s="205"/>
      <c r="BE88" s="205"/>
      <c r="BF88" s="205"/>
      <c r="BG88" s="205"/>
      <c r="BH88" s="205"/>
    </row>
    <row r="89" spans="1:60" outlineLevel="1" x14ac:dyDescent="0.2">
      <c r="A89" s="235">
        <v>28</v>
      </c>
      <c r="B89" s="236" t="s">
        <v>241</v>
      </c>
      <c r="C89" s="251" t="s">
        <v>242</v>
      </c>
      <c r="D89" s="237" t="s">
        <v>151</v>
      </c>
      <c r="E89" s="238">
        <v>3.2</v>
      </c>
      <c r="F89" s="239"/>
      <c r="G89" s="240">
        <f>ROUND(E89*F89,2)</f>
        <v>0</v>
      </c>
      <c r="H89" s="225"/>
      <c r="I89" s="224">
        <f>ROUND(E89*H89,2)</f>
        <v>0</v>
      </c>
      <c r="J89" s="225"/>
      <c r="K89" s="224">
        <f>ROUND(E89*J89,2)</f>
        <v>0</v>
      </c>
      <c r="L89" s="224">
        <v>15</v>
      </c>
      <c r="M89" s="224">
        <f>G89*(1+L89/100)</f>
        <v>0</v>
      </c>
      <c r="N89" s="224">
        <v>1.17E-3</v>
      </c>
      <c r="O89" s="224">
        <f>ROUND(E89*N89,2)</f>
        <v>0</v>
      </c>
      <c r="P89" s="224">
        <v>7.6000000000000012E-2</v>
      </c>
      <c r="Q89" s="224">
        <f>ROUND(E89*P89,2)</f>
        <v>0.24</v>
      </c>
      <c r="R89" s="224"/>
      <c r="S89" s="224" t="s">
        <v>144</v>
      </c>
      <c r="T89" s="224" t="s">
        <v>144</v>
      </c>
      <c r="U89" s="224">
        <v>0.93900000000000006</v>
      </c>
      <c r="V89" s="224">
        <f>ROUND(E89*U89,2)</f>
        <v>3</v>
      </c>
      <c r="W89" s="224"/>
      <c r="X89" s="205"/>
      <c r="Y89" s="205"/>
      <c r="Z89" s="205"/>
      <c r="AA89" s="205"/>
      <c r="AB89" s="205"/>
      <c r="AC89" s="205"/>
      <c r="AD89" s="205"/>
      <c r="AE89" s="205"/>
      <c r="AF89" s="205"/>
      <c r="AG89" s="205" t="s">
        <v>145</v>
      </c>
      <c r="AH89" s="205"/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</row>
    <row r="90" spans="1:60" outlineLevel="1" x14ac:dyDescent="0.2">
      <c r="A90" s="222"/>
      <c r="B90" s="223"/>
      <c r="C90" s="252" t="s">
        <v>243</v>
      </c>
      <c r="D90" s="226"/>
      <c r="E90" s="227">
        <v>3.2</v>
      </c>
      <c r="F90" s="224"/>
      <c r="G90" s="224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05"/>
      <c r="Y90" s="205"/>
      <c r="Z90" s="205"/>
      <c r="AA90" s="205"/>
      <c r="AB90" s="205"/>
      <c r="AC90" s="205"/>
      <c r="AD90" s="205"/>
      <c r="AE90" s="205"/>
      <c r="AF90" s="205"/>
      <c r="AG90" s="205" t="s">
        <v>147</v>
      </c>
      <c r="AH90" s="205">
        <v>0</v>
      </c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spans="1:60" outlineLevel="1" x14ac:dyDescent="0.2">
      <c r="A91" s="235">
        <v>29</v>
      </c>
      <c r="B91" s="236" t="s">
        <v>244</v>
      </c>
      <c r="C91" s="251" t="s">
        <v>245</v>
      </c>
      <c r="D91" s="237" t="s">
        <v>151</v>
      </c>
      <c r="E91" s="238">
        <v>2.7675000000000001</v>
      </c>
      <c r="F91" s="239"/>
      <c r="G91" s="240">
        <f>ROUND(E91*F91,2)</f>
        <v>0</v>
      </c>
      <c r="H91" s="225"/>
      <c r="I91" s="224">
        <f>ROUND(E91*H91,2)</f>
        <v>0</v>
      </c>
      <c r="J91" s="225"/>
      <c r="K91" s="224">
        <f>ROUND(E91*J91,2)</f>
        <v>0</v>
      </c>
      <c r="L91" s="224">
        <v>15</v>
      </c>
      <c r="M91" s="224">
        <f>G91*(1+L91/100)</f>
        <v>0</v>
      </c>
      <c r="N91" s="224">
        <v>1E-3</v>
      </c>
      <c r="O91" s="224">
        <f>ROUND(E91*N91,2)</f>
        <v>0</v>
      </c>
      <c r="P91" s="224">
        <v>6.3E-2</v>
      </c>
      <c r="Q91" s="224">
        <f>ROUND(E91*P91,2)</f>
        <v>0.17</v>
      </c>
      <c r="R91" s="224"/>
      <c r="S91" s="224" t="s">
        <v>144</v>
      </c>
      <c r="T91" s="224" t="s">
        <v>144</v>
      </c>
      <c r="U91" s="224">
        <v>0.71800000000000008</v>
      </c>
      <c r="V91" s="224">
        <f>ROUND(E91*U91,2)</f>
        <v>1.99</v>
      </c>
      <c r="W91" s="224"/>
      <c r="X91" s="205"/>
      <c r="Y91" s="205"/>
      <c r="Z91" s="205"/>
      <c r="AA91" s="205"/>
      <c r="AB91" s="205"/>
      <c r="AC91" s="205"/>
      <c r="AD91" s="205"/>
      <c r="AE91" s="205"/>
      <c r="AF91" s="205"/>
      <c r="AG91" s="205" t="s">
        <v>145</v>
      </c>
      <c r="AH91" s="205"/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205"/>
      <c r="BG91" s="205"/>
      <c r="BH91" s="205"/>
    </row>
    <row r="92" spans="1:60" outlineLevel="1" x14ac:dyDescent="0.2">
      <c r="A92" s="222"/>
      <c r="B92" s="223"/>
      <c r="C92" s="252" t="s">
        <v>246</v>
      </c>
      <c r="D92" s="226"/>
      <c r="E92" s="227">
        <v>2.77</v>
      </c>
      <c r="F92" s="224"/>
      <c r="G92" s="224"/>
      <c r="H92" s="224"/>
      <c r="I92" s="224"/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05"/>
      <c r="Y92" s="205"/>
      <c r="Z92" s="205"/>
      <c r="AA92" s="205"/>
      <c r="AB92" s="205"/>
      <c r="AC92" s="205"/>
      <c r="AD92" s="205"/>
      <c r="AE92" s="205"/>
      <c r="AF92" s="205"/>
      <c r="AG92" s="205" t="s">
        <v>147</v>
      </c>
      <c r="AH92" s="205">
        <v>0</v>
      </c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205"/>
      <c r="BE92" s="205"/>
      <c r="BF92" s="205"/>
      <c r="BG92" s="205"/>
      <c r="BH92" s="205"/>
    </row>
    <row r="93" spans="1:60" outlineLevel="1" x14ac:dyDescent="0.2">
      <c r="A93" s="235">
        <v>30</v>
      </c>
      <c r="B93" s="236" t="s">
        <v>247</v>
      </c>
      <c r="C93" s="251" t="s">
        <v>248</v>
      </c>
      <c r="D93" s="237" t="s">
        <v>151</v>
      </c>
      <c r="E93" s="238">
        <v>1.6020000000000001</v>
      </c>
      <c r="F93" s="239"/>
      <c r="G93" s="240">
        <f>ROUND(E93*F93,2)</f>
        <v>0</v>
      </c>
      <c r="H93" s="225"/>
      <c r="I93" s="224">
        <f>ROUND(E93*H93,2)</f>
        <v>0</v>
      </c>
      <c r="J93" s="225"/>
      <c r="K93" s="224">
        <f>ROUND(E93*J93,2)</f>
        <v>0</v>
      </c>
      <c r="L93" s="224">
        <v>15</v>
      </c>
      <c r="M93" s="224">
        <f>G93*(1+L93/100)</f>
        <v>0</v>
      </c>
      <c r="N93" s="224">
        <v>5.4000000000000001E-4</v>
      </c>
      <c r="O93" s="224">
        <f>ROUND(E93*N93,2)</f>
        <v>0</v>
      </c>
      <c r="P93" s="224">
        <v>0.18000000000000002</v>
      </c>
      <c r="Q93" s="224">
        <f>ROUND(E93*P93,2)</f>
        <v>0.28999999999999998</v>
      </c>
      <c r="R93" s="224"/>
      <c r="S93" s="224" t="s">
        <v>152</v>
      </c>
      <c r="T93" s="224" t="s">
        <v>153</v>
      </c>
      <c r="U93" s="224">
        <v>0.30900000000000005</v>
      </c>
      <c r="V93" s="224">
        <f>ROUND(E93*U93,2)</f>
        <v>0.5</v>
      </c>
      <c r="W93" s="224"/>
      <c r="X93" s="205"/>
      <c r="Y93" s="205"/>
      <c r="Z93" s="205"/>
      <c r="AA93" s="205"/>
      <c r="AB93" s="205"/>
      <c r="AC93" s="205"/>
      <c r="AD93" s="205"/>
      <c r="AE93" s="205"/>
      <c r="AF93" s="205"/>
      <c r="AG93" s="205" t="s">
        <v>145</v>
      </c>
      <c r="AH93" s="205"/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205"/>
      <c r="BE93" s="205"/>
      <c r="BF93" s="205"/>
      <c r="BG93" s="205"/>
      <c r="BH93" s="205"/>
    </row>
    <row r="94" spans="1:60" outlineLevel="1" x14ac:dyDescent="0.2">
      <c r="A94" s="222"/>
      <c r="B94" s="223"/>
      <c r="C94" s="252" t="s">
        <v>249</v>
      </c>
      <c r="D94" s="226"/>
      <c r="E94" s="227">
        <v>1.6</v>
      </c>
      <c r="F94" s="224"/>
      <c r="G94" s="224"/>
      <c r="H94" s="224"/>
      <c r="I94" s="224"/>
      <c r="J94" s="224"/>
      <c r="K94" s="224"/>
      <c r="L94" s="224"/>
      <c r="M94" s="224"/>
      <c r="N94" s="224"/>
      <c r="O94" s="224"/>
      <c r="P94" s="224"/>
      <c r="Q94" s="224"/>
      <c r="R94" s="224"/>
      <c r="S94" s="224"/>
      <c r="T94" s="224"/>
      <c r="U94" s="224"/>
      <c r="V94" s="224"/>
      <c r="W94" s="224"/>
      <c r="X94" s="205"/>
      <c r="Y94" s="205"/>
      <c r="Z94" s="205"/>
      <c r="AA94" s="205"/>
      <c r="AB94" s="205"/>
      <c r="AC94" s="205"/>
      <c r="AD94" s="205"/>
      <c r="AE94" s="205"/>
      <c r="AF94" s="205"/>
      <c r="AG94" s="205" t="s">
        <v>147</v>
      </c>
      <c r="AH94" s="205">
        <v>0</v>
      </c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</row>
    <row r="95" spans="1:60" outlineLevel="1" x14ac:dyDescent="0.2">
      <c r="A95" s="235">
        <v>31</v>
      </c>
      <c r="B95" s="236" t="s">
        <v>250</v>
      </c>
      <c r="C95" s="251" t="s">
        <v>251</v>
      </c>
      <c r="D95" s="237" t="s">
        <v>151</v>
      </c>
      <c r="E95" s="238">
        <v>72.67</v>
      </c>
      <c r="F95" s="239"/>
      <c r="G95" s="240">
        <f>ROUND(E95*F95,2)</f>
        <v>0</v>
      </c>
      <c r="H95" s="225"/>
      <c r="I95" s="224">
        <f>ROUND(E95*H95,2)</f>
        <v>0</v>
      </c>
      <c r="J95" s="225"/>
      <c r="K95" s="224">
        <f>ROUND(E95*J95,2)</f>
        <v>0</v>
      </c>
      <c r="L95" s="224">
        <v>15</v>
      </c>
      <c r="M95" s="224">
        <f>G95*(1+L95/100)</f>
        <v>0</v>
      </c>
      <c r="N95" s="224">
        <v>0</v>
      </c>
      <c r="O95" s="224">
        <f>ROUND(E95*N95,2)</f>
        <v>0</v>
      </c>
      <c r="P95" s="224">
        <v>4.0000000000000001E-3</v>
      </c>
      <c r="Q95" s="224">
        <f>ROUND(E95*P95,2)</f>
        <v>0.28999999999999998</v>
      </c>
      <c r="R95" s="224"/>
      <c r="S95" s="224" t="s">
        <v>144</v>
      </c>
      <c r="T95" s="224" t="s">
        <v>144</v>
      </c>
      <c r="U95" s="224">
        <v>3.0000000000000002E-2</v>
      </c>
      <c r="V95" s="224">
        <f>ROUND(E95*U95,2)</f>
        <v>2.1800000000000002</v>
      </c>
      <c r="W95" s="224"/>
      <c r="X95" s="205"/>
      <c r="Y95" s="205"/>
      <c r="Z95" s="205"/>
      <c r="AA95" s="205"/>
      <c r="AB95" s="205"/>
      <c r="AC95" s="205"/>
      <c r="AD95" s="205"/>
      <c r="AE95" s="205"/>
      <c r="AF95" s="205"/>
      <c r="AG95" s="205" t="s">
        <v>145</v>
      </c>
      <c r="AH95" s="205"/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5"/>
      <c r="AY95" s="205"/>
      <c r="AZ95" s="205"/>
      <c r="BA95" s="205"/>
      <c r="BB95" s="205"/>
      <c r="BC95" s="205"/>
      <c r="BD95" s="205"/>
      <c r="BE95" s="205"/>
      <c r="BF95" s="205"/>
      <c r="BG95" s="205"/>
      <c r="BH95" s="205"/>
    </row>
    <row r="96" spans="1:60" outlineLevel="1" x14ac:dyDescent="0.2">
      <c r="A96" s="222"/>
      <c r="B96" s="223"/>
      <c r="C96" s="252" t="s">
        <v>252</v>
      </c>
      <c r="D96" s="226"/>
      <c r="E96" s="227">
        <v>72.67</v>
      </c>
      <c r="F96" s="224"/>
      <c r="G96" s="224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05"/>
      <c r="Y96" s="205"/>
      <c r="Z96" s="205"/>
      <c r="AA96" s="205"/>
      <c r="AB96" s="205"/>
      <c r="AC96" s="205"/>
      <c r="AD96" s="205"/>
      <c r="AE96" s="205"/>
      <c r="AF96" s="205"/>
      <c r="AG96" s="205" t="s">
        <v>147</v>
      </c>
      <c r="AH96" s="205">
        <v>5</v>
      </c>
      <c r="AI96" s="205"/>
      <c r="AJ96" s="205"/>
      <c r="AK96" s="205"/>
      <c r="AL96" s="205"/>
      <c r="AM96" s="205"/>
      <c r="AN96" s="205"/>
      <c r="AO96" s="205"/>
      <c r="AP96" s="205"/>
      <c r="AQ96" s="205"/>
      <c r="AR96" s="205"/>
      <c r="AS96" s="205"/>
      <c r="AT96" s="205"/>
      <c r="AU96" s="205"/>
      <c r="AV96" s="205"/>
      <c r="AW96" s="205"/>
      <c r="AX96" s="205"/>
      <c r="AY96" s="205"/>
      <c r="AZ96" s="205"/>
      <c r="BA96" s="205"/>
      <c r="BB96" s="205"/>
      <c r="BC96" s="205"/>
      <c r="BD96" s="205"/>
      <c r="BE96" s="205"/>
      <c r="BF96" s="205"/>
      <c r="BG96" s="205"/>
      <c r="BH96" s="205"/>
    </row>
    <row r="97" spans="1:60" outlineLevel="1" x14ac:dyDescent="0.2">
      <c r="A97" s="235">
        <v>32</v>
      </c>
      <c r="B97" s="236" t="s">
        <v>253</v>
      </c>
      <c r="C97" s="251" t="s">
        <v>254</v>
      </c>
      <c r="D97" s="237" t="s">
        <v>151</v>
      </c>
      <c r="E97" s="238">
        <v>174.20691000000002</v>
      </c>
      <c r="F97" s="239"/>
      <c r="G97" s="240">
        <f>ROUND(E97*F97,2)</f>
        <v>0</v>
      </c>
      <c r="H97" s="225"/>
      <c r="I97" s="224">
        <f>ROUND(E97*H97,2)</f>
        <v>0</v>
      </c>
      <c r="J97" s="225"/>
      <c r="K97" s="224">
        <f>ROUND(E97*J97,2)</f>
        <v>0</v>
      </c>
      <c r="L97" s="224">
        <v>15</v>
      </c>
      <c r="M97" s="224">
        <f>G97*(1+L97/100)</f>
        <v>0</v>
      </c>
      <c r="N97" s="224">
        <v>0</v>
      </c>
      <c r="O97" s="224">
        <f>ROUND(E97*N97,2)</f>
        <v>0</v>
      </c>
      <c r="P97" s="224">
        <v>0.01</v>
      </c>
      <c r="Q97" s="224">
        <f>ROUND(E97*P97,2)</f>
        <v>1.74</v>
      </c>
      <c r="R97" s="224"/>
      <c r="S97" s="224" t="s">
        <v>144</v>
      </c>
      <c r="T97" s="224" t="s">
        <v>144</v>
      </c>
      <c r="U97" s="224">
        <v>0.08</v>
      </c>
      <c r="V97" s="224">
        <f>ROUND(E97*U97,2)</f>
        <v>13.94</v>
      </c>
      <c r="W97" s="224"/>
      <c r="X97" s="205"/>
      <c r="Y97" s="205"/>
      <c r="Z97" s="205"/>
      <c r="AA97" s="205"/>
      <c r="AB97" s="205"/>
      <c r="AC97" s="205"/>
      <c r="AD97" s="205"/>
      <c r="AE97" s="205"/>
      <c r="AF97" s="205"/>
      <c r="AG97" s="205" t="s">
        <v>145</v>
      </c>
      <c r="AH97" s="205"/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</row>
    <row r="98" spans="1:60" outlineLevel="1" x14ac:dyDescent="0.2">
      <c r="A98" s="222"/>
      <c r="B98" s="223"/>
      <c r="C98" s="252" t="s">
        <v>255</v>
      </c>
      <c r="D98" s="226"/>
      <c r="E98" s="227">
        <v>174.21</v>
      </c>
      <c r="F98" s="224"/>
      <c r="G98" s="224"/>
      <c r="H98" s="224"/>
      <c r="I98" s="224"/>
      <c r="J98" s="224"/>
      <c r="K98" s="224"/>
      <c r="L98" s="224"/>
      <c r="M98" s="224"/>
      <c r="N98" s="224"/>
      <c r="O98" s="224"/>
      <c r="P98" s="224"/>
      <c r="Q98" s="224"/>
      <c r="R98" s="224"/>
      <c r="S98" s="224"/>
      <c r="T98" s="224"/>
      <c r="U98" s="224"/>
      <c r="V98" s="224"/>
      <c r="W98" s="224"/>
      <c r="X98" s="205"/>
      <c r="Y98" s="205"/>
      <c r="Z98" s="205"/>
      <c r="AA98" s="205"/>
      <c r="AB98" s="205"/>
      <c r="AC98" s="205"/>
      <c r="AD98" s="205"/>
      <c r="AE98" s="205"/>
      <c r="AF98" s="205"/>
      <c r="AG98" s="205" t="s">
        <v>147</v>
      </c>
      <c r="AH98" s="205">
        <v>5</v>
      </c>
      <c r="AI98" s="205"/>
      <c r="AJ98" s="205"/>
      <c r="AK98" s="205"/>
      <c r="AL98" s="205"/>
      <c r="AM98" s="205"/>
      <c r="AN98" s="205"/>
      <c r="AO98" s="205"/>
      <c r="AP98" s="205"/>
      <c r="AQ98" s="205"/>
      <c r="AR98" s="205"/>
      <c r="AS98" s="205"/>
      <c r="AT98" s="205"/>
      <c r="AU98" s="205"/>
      <c r="AV98" s="205"/>
      <c r="AW98" s="205"/>
      <c r="AX98" s="205"/>
      <c r="AY98" s="205"/>
      <c r="AZ98" s="205"/>
      <c r="BA98" s="205"/>
      <c r="BB98" s="205"/>
      <c r="BC98" s="205"/>
      <c r="BD98" s="205"/>
      <c r="BE98" s="205"/>
      <c r="BF98" s="205"/>
      <c r="BG98" s="205"/>
      <c r="BH98" s="205"/>
    </row>
    <row r="99" spans="1:60" outlineLevel="1" x14ac:dyDescent="0.2">
      <c r="A99" s="235">
        <v>33</v>
      </c>
      <c r="B99" s="236" t="s">
        <v>256</v>
      </c>
      <c r="C99" s="251" t="s">
        <v>257</v>
      </c>
      <c r="D99" s="237" t="s">
        <v>151</v>
      </c>
      <c r="E99" s="238">
        <v>15.119400000000001</v>
      </c>
      <c r="F99" s="239"/>
      <c r="G99" s="240">
        <f>ROUND(E99*F99,2)</f>
        <v>0</v>
      </c>
      <c r="H99" s="225"/>
      <c r="I99" s="224">
        <f>ROUND(E99*H99,2)</f>
        <v>0</v>
      </c>
      <c r="J99" s="225"/>
      <c r="K99" s="224">
        <f>ROUND(E99*J99,2)</f>
        <v>0</v>
      </c>
      <c r="L99" s="224">
        <v>15</v>
      </c>
      <c r="M99" s="224">
        <f>G99*(1+L99/100)</f>
        <v>0</v>
      </c>
      <c r="N99" s="224">
        <v>0</v>
      </c>
      <c r="O99" s="224">
        <f>ROUND(E99*N99,2)</f>
        <v>0</v>
      </c>
      <c r="P99" s="224">
        <v>4.6000000000000006E-2</v>
      </c>
      <c r="Q99" s="224">
        <f>ROUND(E99*P99,2)</f>
        <v>0.7</v>
      </c>
      <c r="R99" s="224"/>
      <c r="S99" s="224" t="s">
        <v>144</v>
      </c>
      <c r="T99" s="224" t="s">
        <v>144</v>
      </c>
      <c r="U99" s="224">
        <v>0.26</v>
      </c>
      <c r="V99" s="224">
        <f>ROUND(E99*U99,2)</f>
        <v>3.93</v>
      </c>
      <c r="W99" s="224"/>
      <c r="X99" s="205"/>
      <c r="Y99" s="205"/>
      <c r="Z99" s="205"/>
      <c r="AA99" s="205"/>
      <c r="AB99" s="205"/>
      <c r="AC99" s="205"/>
      <c r="AD99" s="205"/>
      <c r="AE99" s="205"/>
      <c r="AF99" s="205"/>
      <c r="AG99" s="205" t="s">
        <v>226</v>
      </c>
      <c r="AH99" s="205"/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/>
      <c r="BB99" s="205"/>
      <c r="BC99" s="205"/>
      <c r="BD99" s="205"/>
      <c r="BE99" s="205"/>
      <c r="BF99" s="205"/>
      <c r="BG99" s="205"/>
      <c r="BH99" s="205"/>
    </row>
    <row r="100" spans="1:60" outlineLevel="1" x14ac:dyDescent="0.2">
      <c r="A100" s="222"/>
      <c r="B100" s="223"/>
      <c r="C100" s="252" t="s">
        <v>171</v>
      </c>
      <c r="D100" s="226"/>
      <c r="E100" s="227">
        <v>2.0100000000000002</v>
      </c>
      <c r="F100" s="224"/>
      <c r="G100" s="224"/>
      <c r="H100" s="224"/>
      <c r="I100" s="224"/>
      <c r="J100" s="224"/>
      <c r="K100" s="224"/>
      <c r="L100" s="224"/>
      <c r="M100" s="224"/>
      <c r="N100" s="224"/>
      <c r="O100" s="224"/>
      <c r="P100" s="224"/>
      <c r="Q100" s="224"/>
      <c r="R100" s="224"/>
      <c r="S100" s="224"/>
      <c r="T100" s="224"/>
      <c r="U100" s="224"/>
      <c r="V100" s="224"/>
      <c r="W100" s="224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5" t="s">
        <v>147</v>
      </c>
      <c r="AH100" s="205">
        <v>0</v>
      </c>
      <c r="AI100" s="205"/>
      <c r="AJ100" s="205"/>
      <c r="AK100" s="205"/>
      <c r="AL100" s="205"/>
      <c r="AM100" s="205"/>
      <c r="AN100" s="205"/>
      <c r="AO100" s="205"/>
      <c r="AP100" s="205"/>
      <c r="AQ100" s="205"/>
      <c r="AR100" s="205"/>
      <c r="AS100" s="205"/>
      <c r="AT100" s="205"/>
      <c r="AU100" s="205"/>
      <c r="AV100" s="205"/>
      <c r="AW100" s="205"/>
      <c r="AX100" s="205"/>
      <c r="AY100" s="205"/>
      <c r="AZ100" s="205"/>
      <c r="BA100" s="205"/>
      <c r="BB100" s="205"/>
      <c r="BC100" s="205"/>
      <c r="BD100" s="205"/>
      <c r="BE100" s="205"/>
      <c r="BF100" s="205"/>
      <c r="BG100" s="205"/>
      <c r="BH100" s="205"/>
    </row>
    <row r="101" spans="1:60" outlineLevel="1" x14ac:dyDescent="0.2">
      <c r="A101" s="222"/>
      <c r="B101" s="223"/>
      <c r="C101" s="252" t="s">
        <v>172</v>
      </c>
      <c r="D101" s="226"/>
      <c r="E101" s="227">
        <v>2.0700000000000003</v>
      </c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5" t="s">
        <v>147</v>
      </c>
      <c r="AH101" s="205">
        <v>0</v>
      </c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5"/>
      <c r="AY101" s="205"/>
      <c r="AZ101" s="205"/>
      <c r="BA101" s="205"/>
      <c r="BB101" s="205"/>
      <c r="BC101" s="205"/>
      <c r="BD101" s="205"/>
      <c r="BE101" s="205"/>
      <c r="BF101" s="205"/>
      <c r="BG101" s="205"/>
      <c r="BH101" s="205"/>
    </row>
    <row r="102" spans="1:60" outlineLevel="1" x14ac:dyDescent="0.2">
      <c r="A102" s="222"/>
      <c r="B102" s="223"/>
      <c r="C102" s="252" t="s">
        <v>198</v>
      </c>
      <c r="D102" s="226"/>
      <c r="E102" s="227">
        <v>11.040000000000001</v>
      </c>
      <c r="F102" s="224"/>
      <c r="G102" s="224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05"/>
      <c r="Y102" s="205"/>
      <c r="Z102" s="205"/>
      <c r="AA102" s="205"/>
      <c r="AB102" s="205"/>
      <c r="AC102" s="205"/>
      <c r="AD102" s="205"/>
      <c r="AE102" s="205"/>
      <c r="AF102" s="205"/>
      <c r="AG102" s="205" t="s">
        <v>147</v>
      </c>
      <c r="AH102" s="205">
        <v>0</v>
      </c>
      <c r="AI102" s="205"/>
      <c r="AJ102" s="205"/>
      <c r="AK102" s="205"/>
      <c r="AL102" s="205"/>
      <c r="AM102" s="205"/>
      <c r="AN102" s="205"/>
      <c r="AO102" s="205"/>
      <c r="AP102" s="205"/>
      <c r="AQ102" s="205"/>
      <c r="AR102" s="205"/>
      <c r="AS102" s="205"/>
      <c r="AT102" s="205"/>
      <c r="AU102" s="205"/>
      <c r="AV102" s="205"/>
      <c r="AW102" s="205"/>
      <c r="AX102" s="205"/>
      <c r="AY102" s="205"/>
      <c r="AZ102" s="205"/>
      <c r="BA102" s="205"/>
      <c r="BB102" s="205"/>
      <c r="BC102" s="205"/>
      <c r="BD102" s="205"/>
      <c r="BE102" s="205"/>
      <c r="BF102" s="205"/>
      <c r="BG102" s="205"/>
      <c r="BH102" s="205"/>
    </row>
    <row r="103" spans="1:60" outlineLevel="1" x14ac:dyDescent="0.2">
      <c r="A103" s="235">
        <v>34</v>
      </c>
      <c r="B103" s="236" t="s">
        <v>258</v>
      </c>
      <c r="C103" s="251" t="s">
        <v>259</v>
      </c>
      <c r="D103" s="237" t="s">
        <v>151</v>
      </c>
      <c r="E103" s="238">
        <v>15.119400000000001</v>
      </c>
      <c r="F103" s="239"/>
      <c r="G103" s="240">
        <f>ROUND(E103*F103,2)</f>
        <v>0</v>
      </c>
      <c r="H103" s="225"/>
      <c r="I103" s="224">
        <f>ROUND(E103*H103,2)</f>
        <v>0</v>
      </c>
      <c r="J103" s="225"/>
      <c r="K103" s="224">
        <f>ROUND(E103*J103,2)</f>
        <v>0</v>
      </c>
      <c r="L103" s="224">
        <v>15</v>
      </c>
      <c r="M103" s="224">
        <f>G103*(1+L103/100)</f>
        <v>0</v>
      </c>
      <c r="N103" s="224">
        <v>0</v>
      </c>
      <c r="O103" s="224">
        <f>ROUND(E103*N103,2)</f>
        <v>0</v>
      </c>
      <c r="P103" s="224">
        <v>1.4E-2</v>
      </c>
      <c r="Q103" s="224">
        <f>ROUND(E103*P103,2)</f>
        <v>0.21</v>
      </c>
      <c r="R103" s="224"/>
      <c r="S103" s="224" t="s">
        <v>144</v>
      </c>
      <c r="T103" s="224" t="s">
        <v>144</v>
      </c>
      <c r="U103" s="224">
        <v>0.22</v>
      </c>
      <c r="V103" s="224">
        <f>ROUND(E103*U103,2)</f>
        <v>3.33</v>
      </c>
      <c r="W103" s="224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5" t="s">
        <v>145</v>
      </c>
      <c r="AH103" s="205"/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205"/>
      <c r="BE103" s="205"/>
      <c r="BF103" s="205"/>
      <c r="BG103" s="205"/>
      <c r="BH103" s="205"/>
    </row>
    <row r="104" spans="1:60" outlineLevel="1" x14ac:dyDescent="0.2">
      <c r="A104" s="222"/>
      <c r="B104" s="223"/>
      <c r="C104" s="252" t="s">
        <v>260</v>
      </c>
      <c r="D104" s="226"/>
      <c r="E104" s="227">
        <v>15.120000000000001</v>
      </c>
      <c r="F104" s="224"/>
      <c r="G104" s="224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 t="s">
        <v>147</v>
      </c>
      <c r="AH104" s="205">
        <v>5</v>
      </c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</row>
    <row r="105" spans="1:60" outlineLevel="1" x14ac:dyDescent="0.2">
      <c r="A105" s="235">
        <v>35</v>
      </c>
      <c r="B105" s="236" t="s">
        <v>261</v>
      </c>
      <c r="C105" s="251" t="s">
        <v>262</v>
      </c>
      <c r="D105" s="237" t="s">
        <v>151</v>
      </c>
      <c r="E105" s="238">
        <v>4.8720000000000008</v>
      </c>
      <c r="F105" s="239"/>
      <c r="G105" s="240">
        <f>ROUND(E105*F105,2)</f>
        <v>0</v>
      </c>
      <c r="H105" s="225"/>
      <c r="I105" s="224">
        <f>ROUND(E105*H105,2)</f>
        <v>0</v>
      </c>
      <c r="J105" s="225"/>
      <c r="K105" s="224">
        <f>ROUND(E105*J105,2)</f>
        <v>0</v>
      </c>
      <c r="L105" s="224">
        <v>15</v>
      </c>
      <c r="M105" s="224">
        <f>G105*(1+L105/100)</f>
        <v>0</v>
      </c>
      <c r="N105" s="224">
        <v>0</v>
      </c>
      <c r="O105" s="224">
        <f>ROUND(E105*N105,2)</f>
        <v>0</v>
      </c>
      <c r="P105" s="224">
        <v>0</v>
      </c>
      <c r="Q105" s="224">
        <f>ROUND(E105*P105,2)</f>
        <v>0</v>
      </c>
      <c r="R105" s="224"/>
      <c r="S105" s="224" t="s">
        <v>152</v>
      </c>
      <c r="T105" s="224" t="s">
        <v>153</v>
      </c>
      <c r="U105" s="224">
        <v>1.9200000000000002</v>
      </c>
      <c r="V105" s="224">
        <f>ROUND(E105*U105,2)</f>
        <v>9.35</v>
      </c>
      <c r="W105" s="224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05" t="s">
        <v>226</v>
      </c>
      <c r="AH105" s="205"/>
      <c r="AI105" s="205"/>
      <c r="AJ105" s="205"/>
      <c r="AK105" s="205"/>
      <c r="AL105" s="205"/>
      <c r="AM105" s="205"/>
      <c r="AN105" s="205"/>
      <c r="AO105" s="205"/>
      <c r="AP105" s="205"/>
      <c r="AQ105" s="205"/>
      <c r="AR105" s="205"/>
      <c r="AS105" s="205"/>
      <c r="AT105" s="205"/>
      <c r="AU105" s="205"/>
      <c r="AV105" s="205"/>
      <c r="AW105" s="205"/>
      <c r="AX105" s="205"/>
      <c r="AY105" s="205"/>
      <c r="AZ105" s="205"/>
      <c r="BA105" s="205"/>
      <c r="BB105" s="205"/>
      <c r="BC105" s="205"/>
      <c r="BD105" s="205"/>
      <c r="BE105" s="205"/>
      <c r="BF105" s="205"/>
      <c r="BG105" s="205"/>
      <c r="BH105" s="205"/>
    </row>
    <row r="106" spans="1:60" outlineLevel="1" x14ac:dyDescent="0.2">
      <c r="A106" s="222"/>
      <c r="B106" s="223"/>
      <c r="C106" s="252" t="s">
        <v>263</v>
      </c>
      <c r="D106" s="226"/>
      <c r="E106" s="227">
        <v>1.9680000000000002</v>
      </c>
      <c r="F106" s="224"/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05"/>
      <c r="Y106" s="205"/>
      <c r="Z106" s="205"/>
      <c r="AA106" s="205"/>
      <c r="AB106" s="205"/>
      <c r="AC106" s="205"/>
      <c r="AD106" s="205"/>
      <c r="AE106" s="205"/>
      <c r="AF106" s="205"/>
      <c r="AG106" s="205" t="s">
        <v>147</v>
      </c>
      <c r="AH106" s="205">
        <v>0</v>
      </c>
      <c r="AI106" s="205"/>
      <c r="AJ106" s="205"/>
      <c r="AK106" s="205"/>
      <c r="AL106" s="205"/>
      <c r="AM106" s="205"/>
      <c r="AN106" s="205"/>
      <c r="AO106" s="205"/>
      <c r="AP106" s="205"/>
      <c r="AQ106" s="205"/>
      <c r="AR106" s="205"/>
      <c r="AS106" s="205"/>
      <c r="AT106" s="205"/>
      <c r="AU106" s="205"/>
      <c r="AV106" s="205"/>
      <c r="AW106" s="205"/>
      <c r="AX106" s="205"/>
      <c r="AY106" s="205"/>
      <c r="AZ106" s="205"/>
      <c r="BA106" s="205"/>
      <c r="BB106" s="205"/>
      <c r="BC106" s="205"/>
      <c r="BD106" s="205"/>
      <c r="BE106" s="205"/>
      <c r="BF106" s="205"/>
      <c r="BG106" s="205"/>
      <c r="BH106" s="205"/>
    </row>
    <row r="107" spans="1:60" outlineLevel="1" x14ac:dyDescent="0.2">
      <c r="A107" s="222"/>
      <c r="B107" s="223"/>
      <c r="C107" s="252" t="s">
        <v>264</v>
      </c>
      <c r="D107" s="226"/>
      <c r="E107" s="227">
        <v>2.9040000000000004</v>
      </c>
      <c r="F107" s="224"/>
      <c r="G107" s="224"/>
      <c r="H107" s="224"/>
      <c r="I107" s="224"/>
      <c r="J107" s="224"/>
      <c r="K107" s="224"/>
      <c r="L107" s="224"/>
      <c r="M107" s="224"/>
      <c r="N107" s="224"/>
      <c r="O107" s="224"/>
      <c r="P107" s="224"/>
      <c r="Q107" s="224"/>
      <c r="R107" s="224"/>
      <c r="S107" s="224"/>
      <c r="T107" s="224"/>
      <c r="U107" s="224"/>
      <c r="V107" s="224"/>
      <c r="W107" s="224"/>
      <c r="X107" s="205"/>
      <c r="Y107" s="205"/>
      <c r="Z107" s="205"/>
      <c r="AA107" s="205"/>
      <c r="AB107" s="205"/>
      <c r="AC107" s="205"/>
      <c r="AD107" s="205"/>
      <c r="AE107" s="205"/>
      <c r="AF107" s="205"/>
      <c r="AG107" s="205" t="s">
        <v>147</v>
      </c>
      <c r="AH107" s="205">
        <v>0</v>
      </c>
      <c r="AI107" s="205"/>
      <c r="AJ107" s="205"/>
      <c r="AK107" s="205"/>
      <c r="AL107" s="205"/>
      <c r="AM107" s="205"/>
      <c r="AN107" s="205"/>
      <c r="AO107" s="205"/>
      <c r="AP107" s="205"/>
      <c r="AQ107" s="205"/>
      <c r="AR107" s="205"/>
      <c r="AS107" s="205"/>
      <c r="AT107" s="205"/>
      <c r="AU107" s="205"/>
      <c r="AV107" s="205"/>
      <c r="AW107" s="205"/>
      <c r="AX107" s="205"/>
      <c r="AY107" s="205"/>
      <c r="AZ107" s="205"/>
      <c r="BA107" s="205"/>
      <c r="BB107" s="205"/>
      <c r="BC107" s="205"/>
      <c r="BD107" s="205"/>
      <c r="BE107" s="205"/>
      <c r="BF107" s="205"/>
      <c r="BG107" s="205"/>
      <c r="BH107" s="205"/>
    </row>
    <row r="108" spans="1:60" outlineLevel="1" x14ac:dyDescent="0.2">
      <c r="A108" s="241">
        <v>36</v>
      </c>
      <c r="B108" s="242" t="s">
        <v>265</v>
      </c>
      <c r="C108" s="253" t="s">
        <v>266</v>
      </c>
      <c r="D108" s="243" t="s">
        <v>232</v>
      </c>
      <c r="E108" s="244">
        <v>1</v>
      </c>
      <c r="F108" s="245"/>
      <c r="G108" s="246">
        <f>ROUND(E108*F108,2)</f>
        <v>0</v>
      </c>
      <c r="H108" s="225"/>
      <c r="I108" s="224">
        <f>ROUND(E108*H108,2)</f>
        <v>0</v>
      </c>
      <c r="J108" s="225"/>
      <c r="K108" s="224">
        <f>ROUND(E108*J108,2)</f>
        <v>0</v>
      </c>
      <c r="L108" s="224">
        <v>15</v>
      </c>
      <c r="M108" s="224">
        <f>G108*(1+L108/100)</f>
        <v>0</v>
      </c>
      <c r="N108" s="224">
        <v>0</v>
      </c>
      <c r="O108" s="224">
        <f>ROUND(E108*N108,2)</f>
        <v>0</v>
      </c>
      <c r="P108" s="224">
        <v>2.4500000000000001E-2</v>
      </c>
      <c r="Q108" s="224">
        <f>ROUND(E108*P108,2)</f>
        <v>0.02</v>
      </c>
      <c r="R108" s="224"/>
      <c r="S108" s="224" t="s">
        <v>144</v>
      </c>
      <c r="T108" s="224" t="s">
        <v>144</v>
      </c>
      <c r="U108" s="224">
        <v>0.38300000000000001</v>
      </c>
      <c r="V108" s="224">
        <f>ROUND(E108*U108,2)</f>
        <v>0.38</v>
      </c>
      <c r="W108" s="224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05" t="s">
        <v>145</v>
      </c>
      <c r="AH108" s="205"/>
      <c r="AI108" s="205"/>
      <c r="AJ108" s="205"/>
      <c r="AK108" s="205"/>
      <c r="AL108" s="205"/>
      <c r="AM108" s="205"/>
      <c r="AN108" s="205"/>
      <c r="AO108" s="205"/>
      <c r="AP108" s="205"/>
      <c r="AQ108" s="205"/>
      <c r="AR108" s="205"/>
      <c r="AS108" s="205"/>
      <c r="AT108" s="205"/>
      <c r="AU108" s="205"/>
      <c r="AV108" s="205"/>
      <c r="AW108" s="205"/>
      <c r="AX108" s="205"/>
      <c r="AY108" s="205"/>
      <c r="AZ108" s="205"/>
      <c r="BA108" s="205"/>
      <c r="BB108" s="205"/>
      <c r="BC108" s="205"/>
      <c r="BD108" s="205"/>
      <c r="BE108" s="205"/>
      <c r="BF108" s="205"/>
      <c r="BG108" s="205"/>
      <c r="BH108" s="205"/>
    </row>
    <row r="109" spans="1:60" outlineLevel="1" x14ac:dyDescent="0.2">
      <c r="A109" s="241">
        <v>37</v>
      </c>
      <c r="B109" s="242" t="s">
        <v>267</v>
      </c>
      <c r="C109" s="253" t="s">
        <v>268</v>
      </c>
      <c r="D109" s="243" t="s">
        <v>216</v>
      </c>
      <c r="E109" s="244">
        <v>1</v>
      </c>
      <c r="F109" s="245"/>
      <c r="G109" s="246">
        <f>ROUND(E109*F109,2)</f>
        <v>0</v>
      </c>
      <c r="H109" s="225"/>
      <c r="I109" s="224">
        <f>ROUND(E109*H109,2)</f>
        <v>0</v>
      </c>
      <c r="J109" s="225"/>
      <c r="K109" s="224">
        <f>ROUND(E109*J109,2)</f>
        <v>0</v>
      </c>
      <c r="L109" s="224">
        <v>15</v>
      </c>
      <c r="M109" s="224">
        <f>G109*(1+L109/100)</f>
        <v>0</v>
      </c>
      <c r="N109" s="224">
        <v>0</v>
      </c>
      <c r="O109" s="224">
        <f>ROUND(E109*N109,2)</f>
        <v>0</v>
      </c>
      <c r="P109" s="224">
        <v>1.9330000000000003E-2</v>
      </c>
      <c r="Q109" s="224">
        <f>ROUND(E109*P109,2)</f>
        <v>0.02</v>
      </c>
      <c r="R109" s="224"/>
      <c r="S109" s="224" t="s">
        <v>152</v>
      </c>
      <c r="T109" s="224" t="s">
        <v>153</v>
      </c>
      <c r="U109" s="224">
        <v>300.86600000000004</v>
      </c>
      <c r="V109" s="224">
        <f>ROUND(E109*U109,2)</f>
        <v>300.87</v>
      </c>
      <c r="W109" s="224"/>
      <c r="X109" s="205"/>
      <c r="Y109" s="205"/>
      <c r="Z109" s="205"/>
      <c r="AA109" s="205"/>
      <c r="AB109" s="205"/>
      <c r="AC109" s="205"/>
      <c r="AD109" s="205"/>
      <c r="AE109" s="205"/>
      <c r="AF109" s="205"/>
      <c r="AG109" s="205" t="s">
        <v>145</v>
      </c>
      <c r="AH109" s="205"/>
      <c r="AI109" s="205"/>
      <c r="AJ109" s="205"/>
      <c r="AK109" s="205"/>
      <c r="AL109" s="205"/>
      <c r="AM109" s="205"/>
      <c r="AN109" s="205"/>
      <c r="AO109" s="205"/>
      <c r="AP109" s="205"/>
      <c r="AQ109" s="205"/>
      <c r="AR109" s="205"/>
      <c r="AS109" s="205"/>
      <c r="AT109" s="205"/>
      <c r="AU109" s="205"/>
      <c r="AV109" s="205"/>
      <c r="AW109" s="205"/>
      <c r="AX109" s="205"/>
      <c r="AY109" s="205"/>
      <c r="AZ109" s="205"/>
      <c r="BA109" s="205"/>
      <c r="BB109" s="205"/>
      <c r="BC109" s="205"/>
      <c r="BD109" s="205"/>
      <c r="BE109" s="205"/>
      <c r="BF109" s="205"/>
      <c r="BG109" s="205"/>
      <c r="BH109" s="205"/>
    </row>
    <row r="110" spans="1:60" outlineLevel="1" x14ac:dyDescent="0.2">
      <c r="A110" s="241">
        <v>38</v>
      </c>
      <c r="B110" s="242" t="s">
        <v>269</v>
      </c>
      <c r="C110" s="253" t="s">
        <v>270</v>
      </c>
      <c r="D110" s="243" t="s">
        <v>216</v>
      </c>
      <c r="E110" s="244">
        <v>1</v>
      </c>
      <c r="F110" s="245"/>
      <c r="G110" s="246">
        <f>ROUND(E110*F110,2)</f>
        <v>0</v>
      </c>
      <c r="H110" s="225"/>
      <c r="I110" s="224">
        <f>ROUND(E110*H110,2)</f>
        <v>0</v>
      </c>
      <c r="J110" s="225"/>
      <c r="K110" s="224">
        <f>ROUND(E110*J110,2)</f>
        <v>0</v>
      </c>
      <c r="L110" s="224">
        <v>15</v>
      </c>
      <c r="M110" s="224">
        <f>G110*(1+L110/100)</f>
        <v>0</v>
      </c>
      <c r="N110" s="224">
        <v>0</v>
      </c>
      <c r="O110" s="224">
        <f>ROUND(E110*N110,2)</f>
        <v>0</v>
      </c>
      <c r="P110" s="224">
        <v>3.1870000000000002E-2</v>
      </c>
      <c r="Q110" s="224">
        <f>ROUND(E110*P110,2)</f>
        <v>0.03</v>
      </c>
      <c r="R110" s="224"/>
      <c r="S110" s="224" t="s">
        <v>152</v>
      </c>
      <c r="T110" s="224" t="s">
        <v>153</v>
      </c>
      <c r="U110" s="224">
        <v>266.68800000000005</v>
      </c>
      <c r="V110" s="224">
        <f>ROUND(E110*U110,2)</f>
        <v>266.69</v>
      </c>
      <c r="W110" s="224"/>
      <c r="X110" s="205"/>
      <c r="Y110" s="205"/>
      <c r="Z110" s="205"/>
      <c r="AA110" s="205"/>
      <c r="AB110" s="205"/>
      <c r="AC110" s="205"/>
      <c r="AD110" s="205"/>
      <c r="AE110" s="205"/>
      <c r="AF110" s="205"/>
      <c r="AG110" s="205" t="s">
        <v>145</v>
      </c>
      <c r="AH110" s="205"/>
      <c r="AI110" s="205"/>
      <c r="AJ110" s="205"/>
      <c r="AK110" s="205"/>
      <c r="AL110" s="205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5"/>
      <c r="AY110" s="205"/>
      <c r="AZ110" s="205"/>
      <c r="BA110" s="205"/>
      <c r="BB110" s="205"/>
      <c r="BC110" s="205"/>
      <c r="BD110" s="205"/>
      <c r="BE110" s="205"/>
      <c r="BF110" s="205"/>
      <c r="BG110" s="205"/>
      <c r="BH110" s="205"/>
    </row>
    <row r="111" spans="1:60" outlineLevel="1" x14ac:dyDescent="0.2">
      <c r="A111" s="241">
        <v>39</v>
      </c>
      <c r="B111" s="242" t="s">
        <v>271</v>
      </c>
      <c r="C111" s="253" t="s">
        <v>272</v>
      </c>
      <c r="D111" s="243" t="s">
        <v>232</v>
      </c>
      <c r="E111" s="244">
        <v>1</v>
      </c>
      <c r="F111" s="245"/>
      <c r="G111" s="246">
        <f>ROUND(E111*F111,2)</f>
        <v>0</v>
      </c>
      <c r="H111" s="225"/>
      <c r="I111" s="224">
        <f>ROUND(E111*H111,2)</f>
        <v>0</v>
      </c>
      <c r="J111" s="225"/>
      <c r="K111" s="224">
        <f>ROUND(E111*J111,2)</f>
        <v>0</v>
      </c>
      <c r="L111" s="224">
        <v>15</v>
      </c>
      <c r="M111" s="224">
        <f>G111*(1+L111/100)</f>
        <v>0</v>
      </c>
      <c r="N111" s="224">
        <v>0</v>
      </c>
      <c r="O111" s="224">
        <f>ROUND(E111*N111,2)</f>
        <v>0</v>
      </c>
      <c r="P111" s="224">
        <v>6.7000000000000004E-2</v>
      </c>
      <c r="Q111" s="224">
        <f>ROUND(E111*P111,2)</f>
        <v>7.0000000000000007E-2</v>
      </c>
      <c r="R111" s="224"/>
      <c r="S111" s="224" t="s">
        <v>144</v>
      </c>
      <c r="T111" s="224" t="s">
        <v>144</v>
      </c>
      <c r="U111" s="224">
        <v>0.31000000000000005</v>
      </c>
      <c r="V111" s="224">
        <f>ROUND(E111*U111,2)</f>
        <v>0.31</v>
      </c>
      <c r="W111" s="224"/>
      <c r="X111" s="205"/>
      <c r="Y111" s="205"/>
      <c r="Z111" s="205"/>
      <c r="AA111" s="205"/>
      <c r="AB111" s="205"/>
      <c r="AC111" s="205"/>
      <c r="AD111" s="205"/>
      <c r="AE111" s="205"/>
      <c r="AF111" s="205"/>
      <c r="AG111" s="205" t="s">
        <v>145</v>
      </c>
      <c r="AH111" s="205"/>
      <c r="AI111" s="205"/>
      <c r="AJ111" s="205"/>
      <c r="AK111" s="205"/>
      <c r="AL111" s="205"/>
      <c r="AM111" s="205"/>
      <c r="AN111" s="205"/>
      <c r="AO111" s="205"/>
      <c r="AP111" s="205"/>
      <c r="AQ111" s="205"/>
      <c r="AR111" s="205"/>
      <c r="AS111" s="205"/>
      <c r="AT111" s="205"/>
      <c r="AU111" s="205"/>
      <c r="AV111" s="205"/>
      <c r="AW111" s="205"/>
      <c r="AX111" s="205"/>
      <c r="AY111" s="205"/>
      <c r="AZ111" s="205"/>
      <c r="BA111" s="205"/>
      <c r="BB111" s="205"/>
      <c r="BC111" s="205"/>
      <c r="BD111" s="205"/>
      <c r="BE111" s="205"/>
      <c r="BF111" s="205"/>
      <c r="BG111" s="205"/>
      <c r="BH111" s="205"/>
    </row>
    <row r="112" spans="1:60" outlineLevel="1" x14ac:dyDescent="0.2">
      <c r="A112" s="241">
        <v>40</v>
      </c>
      <c r="B112" s="242" t="s">
        <v>273</v>
      </c>
      <c r="C112" s="253" t="s">
        <v>274</v>
      </c>
      <c r="D112" s="243" t="s">
        <v>232</v>
      </c>
      <c r="E112" s="244">
        <v>1</v>
      </c>
      <c r="F112" s="245"/>
      <c r="G112" s="246">
        <f>ROUND(E112*F112,2)</f>
        <v>0</v>
      </c>
      <c r="H112" s="225"/>
      <c r="I112" s="224">
        <f>ROUND(E112*H112,2)</f>
        <v>0</v>
      </c>
      <c r="J112" s="225"/>
      <c r="K112" s="224">
        <f>ROUND(E112*J112,2)</f>
        <v>0</v>
      </c>
      <c r="L112" s="224">
        <v>15</v>
      </c>
      <c r="M112" s="224">
        <f>G112*(1+L112/100)</f>
        <v>0</v>
      </c>
      <c r="N112" s="224">
        <v>0</v>
      </c>
      <c r="O112" s="224">
        <f>ROUND(E112*N112,2)</f>
        <v>0</v>
      </c>
      <c r="P112" s="224">
        <v>1.5600000000000002E-3</v>
      </c>
      <c r="Q112" s="224">
        <f>ROUND(E112*P112,2)</f>
        <v>0</v>
      </c>
      <c r="R112" s="224"/>
      <c r="S112" s="224" t="s">
        <v>144</v>
      </c>
      <c r="T112" s="224" t="s">
        <v>144</v>
      </c>
      <c r="U112" s="224">
        <v>0.21700000000000003</v>
      </c>
      <c r="V112" s="224">
        <f>ROUND(E112*U112,2)</f>
        <v>0.22</v>
      </c>
      <c r="W112" s="224"/>
      <c r="X112" s="205"/>
      <c r="Y112" s="205"/>
      <c r="Z112" s="205"/>
      <c r="AA112" s="205"/>
      <c r="AB112" s="205"/>
      <c r="AC112" s="205"/>
      <c r="AD112" s="205"/>
      <c r="AE112" s="205"/>
      <c r="AF112" s="205"/>
      <c r="AG112" s="205" t="s">
        <v>145</v>
      </c>
      <c r="AH112" s="205"/>
      <c r="AI112" s="205"/>
      <c r="AJ112" s="205"/>
      <c r="AK112" s="205"/>
      <c r="AL112" s="205"/>
      <c r="AM112" s="205"/>
      <c r="AN112" s="205"/>
      <c r="AO112" s="205"/>
      <c r="AP112" s="205"/>
      <c r="AQ112" s="205"/>
      <c r="AR112" s="205"/>
      <c r="AS112" s="205"/>
      <c r="AT112" s="205"/>
      <c r="AU112" s="205"/>
      <c r="AV112" s="205"/>
      <c r="AW112" s="205"/>
      <c r="AX112" s="205"/>
      <c r="AY112" s="205"/>
      <c r="AZ112" s="205"/>
      <c r="BA112" s="205"/>
      <c r="BB112" s="205"/>
      <c r="BC112" s="205"/>
      <c r="BD112" s="205"/>
      <c r="BE112" s="205"/>
      <c r="BF112" s="205"/>
      <c r="BG112" s="205"/>
      <c r="BH112" s="205"/>
    </row>
    <row r="113" spans="1:60" outlineLevel="1" x14ac:dyDescent="0.2">
      <c r="A113" s="241">
        <v>41</v>
      </c>
      <c r="B113" s="242" t="s">
        <v>275</v>
      </c>
      <c r="C113" s="253" t="s">
        <v>276</v>
      </c>
      <c r="D113" s="243" t="s">
        <v>216</v>
      </c>
      <c r="E113" s="244">
        <v>8</v>
      </c>
      <c r="F113" s="245"/>
      <c r="G113" s="246">
        <f>ROUND(E113*F113,2)</f>
        <v>0</v>
      </c>
      <c r="H113" s="225"/>
      <c r="I113" s="224">
        <f>ROUND(E113*H113,2)</f>
        <v>0</v>
      </c>
      <c r="J113" s="225"/>
      <c r="K113" s="224">
        <f>ROUND(E113*J113,2)</f>
        <v>0</v>
      </c>
      <c r="L113" s="224">
        <v>15</v>
      </c>
      <c r="M113" s="224">
        <f>G113*(1+L113/100)</f>
        <v>0</v>
      </c>
      <c r="N113" s="224">
        <v>0</v>
      </c>
      <c r="O113" s="224">
        <f>ROUND(E113*N113,2)</f>
        <v>0</v>
      </c>
      <c r="P113" s="224">
        <v>1.8000000000000002E-3</v>
      </c>
      <c r="Q113" s="224">
        <f>ROUND(E113*P113,2)</f>
        <v>0.01</v>
      </c>
      <c r="R113" s="224"/>
      <c r="S113" s="224" t="s">
        <v>144</v>
      </c>
      <c r="T113" s="224" t="s">
        <v>144</v>
      </c>
      <c r="U113" s="224">
        <v>0.11</v>
      </c>
      <c r="V113" s="224">
        <f>ROUND(E113*U113,2)</f>
        <v>0.88</v>
      </c>
      <c r="W113" s="224"/>
      <c r="X113" s="205"/>
      <c r="Y113" s="205"/>
      <c r="Z113" s="205"/>
      <c r="AA113" s="205"/>
      <c r="AB113" s="205"/>
      <c r="AC113" s="205"/>
      <c r="AD113" s="205"/>
      <c r="AE113" s="205"/>
      <c r="AF113" s="205"/>
      <c r="AG113" s="205" t="s">
        <v>145</v>
      </c>
      <c r="AH113" s="205"/>
      <c r="AI113" s="205"/>
      <c r="AJ113" s="205"/>
      <c r="AK113" s="205"/>
      <c r="AL113" s="205"/>
      <c r="AM113" s="205"/>
      <c r="AN113" s="205"/>
      <c r="AO113" s="205"/>
      <c r="AP113" s="205"/>
      <c r="AQ113" s="205"/>
      <c r="AR113" s="205"/>
      <c r="AS113" s="205"/>
      <c r="AT113" s="205"/>
      <c r="AU113" s="205"/>
      <c r="AV113" s="205"/>
      <c r="AW113" s="205"/>
      <c r="AX113" s="205"/>
      <c r="AY113" s="205"/>
      <c r="AZ113" s="205"/>
      <c r="BA113" s="205"/>
      <c r="BB113" s="205"/>
      <c r="BC113" s="205"/>
      <c r="BD113" s="205"/>
      <c r="BE113" s="205"/>
      <c r="BF113" s="205"/>
      <c r="BG113" s="205"/>
      <c r="BH113" s="205"/>
    </row>
    <row r="114" spans="1:60" outlineLevel="1" x14ac:dyDescent="0.2">
      <c r="A114" s="241">
        <v>42</v>
      </c>
      <c r="B114" s="242" t="s">
        <v>277</v>
      </c>
      <c r="C114" s="253" t="s">
        <v>278</v>
      </c>
      <c r="D114" s="243" t="s">
        <v>216</v>
      </c>
      <c r="E114" s="244">
        <v>1</v>
      </c>
      <c r="F114" s="245"/>
      <c r="G114" s="246">
        <f>ROUND(E114*F114,2)</f>
        <v>0</v>
      </c>
      <c r="H114" s="225"/>
      <c r="I114" s="224">
        <f>ROUND(E114*H114,2)</f>
        <v>0</v>
      </c>
      <c r="J114" s="225"/>
      <c r="K114" s="224">
        <f>ROUND(E114*J114,2)</f>
        <v>0</v>
      </c>
      <c r="L114" s="224">
        <v>15</v>
      </c>
      <c r="M114" s="224">
        <f>G114*(1+L114/100)</f>
        <v>0</v>
      </c>
      <c r="N114" s="224">
        <v>0</v>
      </c>
      <c r="O114" s="224">
        <f>ROUND(E114*N114,2)</f>
        <v>0</v>
      </c>
      <c r="P114" s="224">
        <v>2.2300000000000002E-3</v>
      </c>
      <c r="Q114" s="224">
        <f>ROUND(E114*P114,2)</f>
        <v>0</v>
      </c>
      <c r="R114" s="224"/>
      <c r="S114" s="224" t="s">
        <v>144</v>
      </c>
      <c r="T114" s="224" t="s">
        <v>144</v>
      </c>
      <c r="U114" s="224">
        <v>0.15000000000000002</v>
      </c>
      <c r="V114" s="224">
        <f>ROUND(E114*U114,2)</f>
        <v>0.15</v>
      </c>
      <c r="W114" s="224"/>
      <c r="X114" s="205"/>
      <c r="Y114" s="205"/>
      <c r="Z114" s="205"/>
      <c r="AA114" s="205"/>
      <c r="AB114" s="205"/>
      <c r="AC114" s="205"/>
      <c r="AD114" s="205"/>
      <c r="AE114" s="205"/>
      <c r="AF114" s="205"/>
      <c r="AG114" s="205" t="s">
        <v>145</v>
      </c>
      <c r="AH114" s="205"/>
      <c r="AI114" s="205"/>
      <c r="AJ114" s="205"/>
      <c r="AK114" s="205"/>
      <c r="AL114" s="205"/>
      <c r="AM114" s="205"/>
      <c r="AN114" s="205"/>
      <c r="AO114" s="205"/>
      <c r="AP114" s="205"/>
      <c r="AQ114" s="205"/>
      <c r="AR114" s="205"/>
      <c r="AS114" s="205"/>
      <c r="AT114" s="205"/>
      <c r="AU114" s="205"/>
      <c r="AV114" s="205"/>
      <c r="AW114" s="205"/>
      <c r="AX114" s="205"/>
      <c r="AY114" s="205"/>
      <c r="AZ114" s="205"/>
      <c r="BA114" s="205"/>
      <c r="BB114" s="205"/>
      <c r="BC114" s="205"/>
      <c r="BD114" s="205"/>
      <c r="BE114" s="205"/>
      <c r="BF114" s="205"/>
      <c r="BG114" s="205"/>
      <c r="BH114" s="205"/>
    </row>
    <row r="115" spans="1:60" outlineLevel="1" x14ac:dyDescent="0.2">
      <c r="A115" s="241">
        <v>43</v>
      </c>
      <c r="B115" s="242" t="s">
        <v>279</v>
      </c>
      <c r="C115" s="253" t="s">
        <v>280</v>
      </c>
      <c r="D115" s="243" t="s">
        <v>216</v>
      </c>
      <c r="E115" s="244">
        <v>1</v>
      </c>
      <c r="F115" s="245"/>
      <c r="G115" s="246">
        <f>ROUND(E115*F115,2)</f>
        <v>0</v>
      </c>
      <c r="H115" s="225"/>
      <c r="I115" s="224">
        <f>ROUND(E115*H115,2)</f>
        <v>0</v>
      </c>
      <c r="J115" s="225"/>
      <c r="K115" s="224">
        <f>ROUND(E115*J115,2)</f>
        <v>0</v>
      </c>
      <c r="L115" s="224">
        <v>15</v>
      </c>
      <c r="M115" s="224">
        <f>G115*(1+L115/100)</f>
        <v>0</v>
      </c>
      <c r="N115" s="224">
        <v>0</v>
      </c>
      <c r="O115" s="224">
        <f>ROUND(E115*N115,2)</f>
        <v>0</v>
      </c>
      <c r="P115" s="224">
        <v>0.17400000000000002</v>
      </c>
      <c r="Q115" s="224">
        <f>ROUND(E115*P115,2)</f>
        <v>0.17</v>
      </c>
      <c r="R115" s="224"/>
      <c r="S115" s="224" t="s">
        <v>144</v>
      </c>
      <c r="T115" s="224" t="s">
        <v>144</v>
      </c>
      <c r="U115" s="224">
        <v>0.95000000000000007</v>
      </c>
      <c r="V115" s="224">
        <f>ROUND(E115*U115,2)</f>
        <v>0.95</v>
      </c>
      <c r="W115" s="224"/>
      <c r="X115" s="205"/>
      <c r="Y115" s="205"/>
      <c r="Z115" s="205"/>
      <c r="AA115" s="205"/>
      <c r="AB115" s="205"/>
      <c r="AC115" s="205"/>
      <c r="AD115" s="205"/>
      <c r="AE115" s="205"/>
      <c r="AF115" s="205"/>
      <c r="AG115" s="205" t="s">
        <v>145</v>
      </c>
      <c r="AH115" s="205"/>
      <c r="AI115" s="205"/>
      <c r="AJ115" s="205"/>
      <c r="AK115" s="205"/>
      <c r="AL115" s="205"/>
      <c r="AM115" s="205"/>
      <c r="AN115" s="205"/>
      <c r="AO115" s="205"/>
      <c r="AP115" s="205"/>
      <c r="AQ115" s="205"/>
      <c r="AR115" s="205"/>
      <c r="AS115" s="205"/>
      <c r="AT115" s="205"/>
      <c r="AU115" s="205"/>
      <c r="AV115" s="205"/>
      <c r="AW115" s="205"/>
      <c r="AX115" s="205"/>
      <c r="AY115" s="205"/>
      <c r="AZ115" s="205"/>
      <c r="BA115" s="205"/>
      <c r="BB115" s="205"/>
      <c r="BC115" s="205"/>
      <c r="BD115" s="205"/>
      <c r="BE115" s="205"/>
      <c r="BF115" s="205"/>
      <c r="BG115" s="205"/>
      <c r="BH115" s="205"/>
    </row>
    <row r="116" spans="1:60" outlineLevel="1" x14ac:dyDescent="0.2">
      <c r="A116" s="235">
        <v>44</v>
      </c>
      <c r="B116" s="236" t="s">
        <v>281</v>
      </c>
      <c r="C116" s="251" t="s">
        <v>282</v>
      </c>
      <c r="D116" s="237" t="s">
        <v>151</v>
      </c>
      <c r="E116" s="238">
        <v>2.1700000000000004</v>
      </c>
      <c r="F116" s="239"/>
      <c r="G116" s="240">
        <f>ROUND(E116*F116,2)</f>
        <v>0</v>
      </c>
      <c r="H116" s="225"/>
      <c r="I116" s="224">
        <f>ROUND(E116*H116,2)</f>
        <v>0</v>
      </c>
      <c r="J116" s="225"/>
      <c r="K116" s="224">
        <f>ROUND(E116*J116,2)</f>
        <v>0</v>
      </c>
      <c r="L116" s="224">
        <v>15</v>
      </c>
      <c r="M116" s="224">
        <f>G116*(1+L116/100)</f>
        <v>0</v>
      </c>
      <c r="N116" s="224">
        <v>0</v>
      </c>
      <c r="O116" s="224">
        <f>ROUND(E116*N116,2)</f>
        <v>0</v>
      </c>
      <c r="P116" s="224">
        <v>2.5000000000000001E-2</v>
      </c>
      <c r="Q116" s="224">
        <f>ROUND(E116*P116,2)</f>
        <v>0.05</v>
      </c>
      <c r="R116" s="224"/>
      <c r="S116" s="224" t="s">
        <v>144</v>
      </c>
      <c r="T116" s="224" t="s">
        <v>144</v>
      </c>
      <c r="U116" s="224">
        <v>0.2</v>
      </c>
      <c r="V116" s="224">
        <f>ROUND(E116*U116,2)</f>
        <v>0.43</v>
      </c>
      <c r="W116" s="224"/>
      <c r="X116" s="205"/>
      <c r="Y116" s="205"/>
      <c r="Z116" s="205"/>
      <c r="AA116" s="205"/>
      <c r="AB116" s="205"/>
      <c r="AC116" s="205"/>
      <c r="AD116" s="205"/>
      <c r="AE116" s="205"/>
      <c r="AF116" s="205"/>
      <c r="AG116" s="205" t="s">
        <v>145</v>
      </c>
      <c r="AH116" s="205"/>
      <c r="AI116" s="205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205"/>
      <c r="AU116" s="205"/>
      <c r="AV116" s="205"/>
      <c r="AW116" s="205"/>
      <c r="AX116" s="205"/>
      <c r="AY116" s="205"/>
      <c r="AZ116" s="205"/>
      <c r="BA116" s="205"/>
      <c r="BB116" s="205"/>
      <c r="BC116" s="205"/>
      <c r="BD116" s="205"/>
      <c r="BE116" s="205"/>
      <c r="BF116" s="205"/>
      <c r="BG116" s="205"/>
      <c r="BH116" s="205"/>
    </row>
    <row r="117" spans="1:60" outlineLevel="1" x14ac:dyDescent="0.2">
      <c r="A117" s="222"/>
      <c r="B117" s="223"/>
      <c r="C117" s="252" t="s">
        <v>283</v>
      </c>
      <c r="D117" s="226"/>
      <c r="E117" s="227">
        <v>2.1700000000000004</v>
      </c>
      <c r="F117" s="224"/>
      <c r="G117" s="224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 t="s">
        <v>147</v>
      </c>
      <c r="AH117" s="205">
        <v>0</v>
      </c>
      <c r="AI117" s="205"/>
      <c r="AJ117" s="205"/>
      <c r="AK117" s="205"/>
      <c r="AL117" s="205"/>
      <c r="AM117" s="205"/>
      <c r="AN117" s="205"/>
      <c r="AO117" s="205"/>
      <c r="AP117" s="205"/>
      <c r="AQ117" s="205"/>
      <c r="AR117" s="205"/>
      <c r="AS117" s="205"/>
      <c r="AT117" s="205"/>
      <c r="AU117" s="205"/>
      <c r="AV117" s="205"/>
      <c r="AW117" s="205"/>
      <c r="AX117" s="205"/>
      <c r="AY117" s="205"/>
      <c r="AZ117" s="205"/>
      <c r="BA117" s="205"/>
      <c r="BB117" s="205"/>
      <c r="BC117" s="205"/>
      <c r="BD117" s="205"/>
      <c r="BE117" s="205"/>
      <c r="BF117" s="205"/>
      <c r="BG117" s="205"/>
      <c r="BH117" s="205"/>
    </row>
    <row r="118" spans="1:60" outlineLevel="1" x14ac:dyDescent="0.2">
      <c r="A118" s="235">
        <v>45</v>
      </c>
      <c r="B118" s="236" t="s">
        <v>284</v>
      </c>
      <c r="C118" s="251" t="s">
        <v>285</v>
      </c>
      <c r="D118" s="237" t="s">
        <v>151</v>
      </c>
      <c r="E118" s="238">
        <v>17.310000000000002</v>
      </c>
      <c r="F118" s="239"/>
      <c r="G118" s="240">
        <f>ROUND(E118*F118,2)</f>
        <v>0</v>
      </c>
      <c r="H118" s="225"/>
      <c r="I118" s="224">
        <f>ROUND(E118*H118,2)</f>
        <v>0</v>
      </c>
      <c r="J118" s="225"/>
      <c r="K118" s="224">
        <f>ROUND(E118*J118,2)</f>
        <v>0</v>
      </c>
      <c r="L118" s="224">
        <v>15</v>
      </c>
      <c r="M118" s="224">
        <f>G118*(1+L118/100)</f>
        <v>0</v>
      </c>
      <c r="N118" s="224">
        <v>0</v>
      </c>
      <c r="O118" s="224">
        <f>ROUND(E118*N118,2)</f>
        <v>0</v>
      </c>
      <c r="P118" s="224">
        <v>1E-3</v>
      </c>
      <c r="Q118" s="224">
        <f>ROUND(E118*P118,2)</f>
        <v>0.02</v>
      </c>
      <c r="R118" s="224"/>
      <c r="S118" s="224" t="s">
        <v>144</v>
      </c>
      <c r="T118" s="224" t="s">
        <v>144</v>
      </c>
      <c r="U118" s="224">
        <v>0.255</v>
      </c>
      <c r="V118" s="224">
        <f>ROUND(E118*U118,2)</f>
        <v>4.41</v>
      </c>
      <c r="W118" s="224"/>
      <c r="X118" s="205"/>
      <c r="Y118" s="205"/>
      <c r="Z118" s="205"/>
      <c r="AA118" s="205"/>
      <c r="AB118" s="205"/>
      <c r="AC118" s="205"/>
      <c r="AD118" s="205"/>
      <c r="AE118" s="205"/>
      <c r="AF118" s="205"/>
      <c r="AG118" s="205" t="s">
        <v>145</v>
      </c>
      <c r="AH118" s="205"/>
      <c r="AI118" s="205"/>
      <c r="AJ118" s="205"/>
      <c r="AK118" s="205"/>
      <c r="AL118" s="205"/>
      <c r="AM118" s="205"/>
      <c r="AN118" s="205"/>
      <c r="AO118" s="205"/>
      <c r="AP118" s="205"/>
      <c r="AQ118" s="205"/>
      <c r="AR118" s="205"/>
      <c r="AS118" s="205"/>
      <c r="AT118" s="205"/>
      <c r="AU118" s="205"/>
      <c r="AV118" s="205"/>
      <c r="AW118" s="205"/>
      <c r="AX118" s="205"/>
      <c r="AY118" s="205"/>
      <c r="AZ118" s="205"/>
      <c r="BA118" s="205"/>
      <c r="BB118" s="205"/>
      <c r="BC118" s="205"/>
      <c r="BD118" s="205"/>
      <c r="BE118" s="205"/>
      <c r="BF118" s="205"/>
      <c r="BG118" s="205"/>
      <c r="BH118" s="205"/>
    </row>
    <row r="119" spans="1:60" outlineLevel="1" x14ac:dyDescent="0.2">
      <c r="A119" s="222"/>
      <c r="B119" s="223"/>
      <c r="C119" s="252" t="s">
        <v>286</v>
      </c>
      <c r="D119" s="226"/>
      <c r="E119" s="227">
        <v>17.310000000000002</v>
      </c>
      <c r="F119" s="224"/>
      <c r="G119" s="224"/>
      <c r="H119" s="224"/>
      <c r="I119" s="224"/>
      <c r="J119" s="224"/>
      <c r="K119" s="224"/>
      <c r="L119" s="224"/>
      <c r="M119" s="224"/>
      <c r="N119" s="224"/>
      <c r="O119" s="224"/>
      <c r="P119" s="224"/>
      <c r="Q119" s="224"/>
      <c r="R119" s="224"/>
      <c r="S119" s="224"/>
      <c r="T119" s="224"/>
      <c r="U119" s="224"/>
      <c r="V119" s="224"/>
      <c r="W119" s="224"/>
      <c r="X119" s="205"/>
      <c r="Y119" s="205"/>
      <c r="Z119" s="205"/>
      <c r="AA119" s="205"/>
      <c r="AB119" s="205"/>
      <c r="AC119" s="205"/>
      <c r="AD119" s="205"/>
      <c r="AE119" s="205"/>
      <c r="AF119" s="205"/>
      <c r="AG119" s="205" t="s">
        <v>147</v>
      </c>
      <c r="AH119" s="205">
        <v>0</v>
      </c>
      <c r="AI119" s="205"/>
      <c r="AJ119" s="205"/>
      <c r="AK119" s="205"/>
      <c r="AL119" s="205"/>
      <c r="AM119" s="205"/>
      <c r="AN119" s="205"/>
      <c r="AO119" s="205"/>
      <c r="AP119" s="205"/>
      <c r="AQ119" s="205"/>
      <c r="AR119" s="205"/>
      <c r="AS119" s="205"/>
      <c r="AT119" s="205"/>
      <c r="AU119" s="205"/>
      <c r="AV119" s="205"/>
      <c r="AW119" s="205"/>
      <c r="AX119" s="205"/>
      <c r="AY119" s="205"/>
      <c r="AZ119" s="205"/>
      <c r="BA119" s="205"/>
      <c r="BB119" s="205"/>
      <c r="BC119" s="205"/>
      <c r="BD119" s="205"/>
      <c r="BE119" s="205"/>
      <c r="BF119" s="205"/>
      <c r="BG119" s="205"/>
      <c r="BH119" s="205"/>
    </row>
    <row r="120" spans="1:60" outlineLevel="1" x14ac:dyDescent="0.2">
      <c r="A120" s="235">
        <v>46</v>
      </c>
      <c r="B120" s="236" t="s">
        <v>287</v>
      </c>
      <c r="C120" s="251" t="s">
        <v>288</v>
      </c>
      <c r="D120" s="237" t="s">
        <v>151</v>
      </c>
      <c r="E120" s="238">
        <v>11.040000000000001</v>
      </c>
      <c r="F120" s="239"/>
      <c r="G120" s="240">
        <f>ROUND(E120*F120,2)</f>
        <v>0</v>
      </c>
      <c r="H120" s="225"/>
      <c r="I120" s="224">
        <f>ROUND(E120*H120,2)</f>
        <v>0</v>
      </c>
      <c r="J120" s="225"/>
      <c r="K120" s="224">
        <f>ROUND(E120*J120,2)</f>
        <v>0</v>
      </c>
      <c r="L120" s="224">
        <v>15</v>
      </c>
      <c r="M120" s="224">
        <f>G120*(1+L120/100)</f>
        <v>0</v>
      </c>
      <c r="N120" s="224">
        <v>1.1E-4</v>
      </c>
      <c r="O120" s="224">
        <f>ROUND(E120*N120,2)</f>
        <v>0</v>
      </c>
      <c r="P120" s="224">
        <v>0</v>
      </c>
      <c r="Q120" s="224">
        <f>ROUND(E120*P120,2)</f>
        <v>0</v>
      </c>
      <c r="R120" s="224"/>
      <c r="S120" s="224" t="s">
        <v>152</v>
      </c>
      <c r="T120" s="224" t="s">
        <v>153</v>
      </c>
      <c r="U120" s="224">
        <v>0.502</v>
      </c>
      <c r="V120" s="224">
        <f>ROUND(E120*U120,2)</f>
        <v>5.54</v>
      </c>
      <c r="W120" s="224"/>
      <c r="X120" s="205"/>
      <c r="Y120" s="205"/>
      <c r="Z120" s="205"/>
      <c r="AA120" s="205"/>
      <c r="AB120" s="205"/>
      <c r="AC120" s="205"/>
      <c r="AD120" s="205"/>
      <c r="AE120" s="205"/>
      <c r="AF120" s="205"/>
      <c r="AG120" s="205" t="s">
        <v>145</v>
      </c>
      <c r="AH120" s="205"/>
      <c r="AI120" s="205"/>
      <c r="AJ120" s="205"/>
      <c r="AK120" s="205"/>
      <c r="AL120" s="205"/>
      <c r="AM120" s="205"/>
      <c r="AN120" s="205"/>
      <c r="AO120" s="205"/>
      <c r="AP120" s="205"/>
      <c r="AQ120" s="205"/>
      <c r="AR120" s="205"/>
      <c r="AS120" s="205"/>
      <c r="AT120" s="205"/>
      <c r="AU120" s="205"/>
      <c r="AV120" s="205"/>
      <c r="AW120" s="205"/>
      <c r="AX120" s="205"/>
      <c r="AY120" s="205"/>
      <c r="AZ120" s="205"/>
      <c r="BA120" s="205"/>
      <c r="BB120" s="205"/>
      <c r="BC120" s="205"/>
      <c r="BD120" s="205"/>
      <c r="BE120" s="205"/>
      <c r="BF120" s="205"/>
      <c r="BG120" s="205"/>
      <c r="BH120" s="205"/>
    </row>
    <row r="121" spans="1:60" outlineLevel="1" x14ac:dyDescent="0.2">
      <c r="A121" s="222"/>
      <c r="B121" s="223"/>
      <c r="C121" s="252" t="s">
        <v>198</v>
      </c>
      <c r="D121" s="226"/>
      <c r="E121" s="227">
        <v>11.040000000000001</v>
      </c>
      <c r="F121" s="224"/>
      <c r="G121" s="224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05"/>
      <c r="Y121" s="205"/>
      <c r="Z121" s="205"/>
      <c r="AA121" s="205"/>
      <c r="AB121" s="205"/>
      <c r="AC121" s="205"/>
      <c r="AD121" s="205"/>
      <c r="AE121" s="205"/>
      <c r="AF121" s="205"/>
      <c r="AG121" s="205" t="s">
        <v>147</v>
      </c>
      <c r="AH121" s="205">
        <v>0</v>
      </c>
      <c r="AI121" s="205"/>
      <c r="AJ121" s="205"/>
      <c r="AK121" s="205"/>
      <c r="AL121" s="205"/>
      <c r="AM121" s="205"/>
      <c r="AN121" s="205"/>
      <c r="AO121" s="205"/>
      <c r="AP121" s="205"/>
      <c r="AQ121" s="205"/>
      <c r="AR121" s="205"/>
      <c r="AS121" s="205"/>
      <c r="AT121" s="205"/>
      <c r="AU121" s="205"/>
      <c r="AV121" s="205"/>
      <c r="AW121" s="205"/>
      <c r="AX121" s="205"/>
      <c r="AY121" s="205"/>
      <c r="AZ121" s="205"/>
      <c r="BA121" s="205"/>
      <c r="BB121" s="205"/>
      <c r="BC121" s="205"/>
      <c r="BD121" s="205"/>
      <c r="BE121" s="205"/>
      <c r="BF121" s="205"/>
      <c r="BG121" s="205"/>
      <c r="BH121" s="205"/>
    </row>
    <row r="122" spans="1:60" ht="22.5" outlineLevel="1" x14ac:dyDescent="0.2">
      <c r="A122" s="241">
        <v>47</v>
      </c>
      <c r="B122" s="242" t="s">
        <v>289</v>
      </c>
      <c r="C122" s="253" t="s">
        <v>290</v>
      </c>
      <c r="D122" s="243" t="s">
        <v>232</v>
      </c>
      <c r="E122" s="244">
        <v>1</v>
      </c>
      <c r="F122" s="245"/>
      <c r="G122" s="246">
        <f>ROUND(E122*F122,2)</f>
        <v>0</v>
      </c>
      <c r="H122" s="225"/>
      <c r="I122" s="224">
        <f>ROUND(E122*H122,2)</f>
        <v>0</v>
      </c>
      <c r="J122" s="225"/>
      <c r="K122" s="224">
        <f>ROUND(E122*J122,2)</f>
        <v>0</v>
      </c>
      <c r="L122" s="224">
        <v>15</v>
      </c>
      <c r="M122" s="224">
        <f>G122*(1+L122/100)</f>
        <v>0</v>
      </c>
      <c r="N122" s="224">
        <v>0</v>
      </c>
      <c r="O122" s="224">
        <f>ROUND(E122*N122,2)</f>
        <v>0</v>
      </c>
      <c r="P122" s="224">
        <v>0</v>
      </c>
      <c r="Q122" s="224">
        <f>ROUND(E122*P122,2)</f>
        <v>0</v>
      </c>
      <c r="R122" s="224"/>
      <c r="S122" s="224" t="s">
        <v>152</v>
      </c>
      <c r="T122" s="224" t="s">
        <v>153</v>
      </c>
      <c r="U122" s="224">
        <v>0</v>
      </c>
      <c r="V122" s="224">
        <f>ROUND(E122*U122,2)</f>
        <v>0</v>
      </c>
      <c r="W122" s="224"/>
      <c r="X122" s="205"/>
      <c r="Y122" s="205"/>
      <c r="Z122" s="205"/>
      <c r="AA122" s="205"/>
      <c r="AB122" s="205"/>
      <c r="AC122" s="205"/>
      <c r="AD122" s="205"/>
      <c r="AE122" s="205"/>
      <c r="AF122" s="205"/>
      <c r="AG122" s="205" t="s">
        <v>226</v>
      </c>
      <c r="AH122" s="205"/>
      <c r="AI122" s="205"/>
      <c r="AJ122" s="205"/>
      <c r="AK122" s="205"/>
      <c r="AL122" s="205"/>
      <c r="AM122" s="205"/>
      <c r="AN122" s="205"/>
      <c r="AO122" s="205"/>
      <c r="AP122" s="205"/>
      <c r="AQ122" s="205"/>
      <c r="AR122" s="205"/>
      <c r="AS122" s="205"/>
      <c r="AT122" s="205"/>
      <c r="AU122" s="205"/>
      <c r="AV122" s="205"/>
      <c r="AW122" s="205"/>
      <c r="AX122" s="205"/>
      <c r="AY122" s="205"/>
      <c r="AZ122" s="205"/>
      <c r="BA122" s="205"/>
      <c r="BB122" s="205"/>
      <c r="BC122" s="205"/>
      <c r="BD122" s="205"/>
      <c r="BE122" s="205"/>
      <c r="BF122" s="205"/>
      <c r="BG122" s="205"/>
      <c r="BH122" s="205"/>
    </row>
    <row r="123" spans="1:60" ht="22.5" outlineLevel="1" x14ac:dyDescent="0.2">
      <c r="A123" s="241">
        <v>48</v>
      </c>
      <c r="B123" s="242" t="s">
        <v>291</v>
      </c>
      <c r="C123" s="253" t="s">
        <v>292</v>
      </c>
      <c r="D123" s="243" t="s">
        <v>232</v>
      </c>
      <c r="E123" s="244">
        <v>1</v>
      </c>
      <c r="F123" s="245"/>
      <c r="G123" s="246">
        <f>ROUND(E123*F123,2)</f>
        <v>0</v>
      </c>
      <c r="H123" s="225"/>
      <c r="I123" s="224">
        <f>ROUND(E123*H123,2)</f>
        <v>0</v>
      </c>
      <c r="J123" s="225"/>
      <c r="K123" s="224">
        <f>ROUND(E123*J123,2)</f>
        <v>0</v>
      </c>
      <c r="L123" s="224">
        <v>15</v>
      </c>
      <c r="M123" s="224">
        <f>G123*(1+L123/100)</f>
        <v>0</v>
      </c>
      <c r="N123" s="224">
        <v>0</v>
      </c>
      <c r="O123" s="224">
        <f>ROUND(E123*N123,2)</f>
        <v>0</v>
      </c>
      <c r="P123" s="224">
        <v>0</v>
      </c>
      <c r="Q123" s="224">
        <f>ROUND(E123*P123,2)</f>
        <v>0</v>
      </c>
      <c r="R123" s="224"/>
      <c r="S123" s="224" t="s">
        <v>152</v>
      </c>
      <c r="T123" s="224" t="s">
        <v>153</v>
      </c>
      <c r="U123" s="224">
        <v>0</v>
      </c>
      <c r="V123" s="224">
        <f>ROUND(E123*U123,2)</f>
        <v>0</v>
      </c>
      <c r="W123" s="224"/>
      <c r="X123" s="205"/>
      <c r="Y123" s="205"/>
      <c r="Z123" s="205"/>
      <c r="AA123" s="205"/>
      <c r="AB123" s="205"/>
      <c r="AC123" s="205"/>
      <c r="AD123" s="205"/>
      <c r="AE123" s="205"/>
      <c r="AF123" s="205"/>
      <c r="AG123" s="205" t="s">
        <v>145</v>
      </c>
      <c r="AH123" s="205"/>
      <c r="AI123" s="205"/>
      <c r="AJ123" s="205"/>
      <c r="AK123" s="205"/>
      <c r="AL123" s="205"/>
      <c r="AM123" s="205"/>
      <c r="AN123" s="205"/>
      <c r="AO123" s="205"/>
      <c r="AP123" s="205"/>
      <c r="AQ123" s="205"/>
      <c r="AR123" s="205"/>
      <c r="AS123" s="205"/>
      <c r="AT123" s="205"/>
      <c r="AU123" s="205"/>
      <c r="AV123" s="205"/>
      <c r="AW123" s="205"/>
      <c r="AX123" s="205"/>
      <c r="AY123" s="205"/>
      <c r="AZ123" s="205"/>
      <c r="BA123" s="205"/>
      <c r="BB123" s="205"/>
      <c r="BC123" s="205"/>
      <c r="BD123" s="205"/>
      <c r="BE123" s="205"/>
      <c r="BF123" s="205"/>
      <c r="BG123" s="205"/>
      <c r="BH123" s="205"/>
    </row>
    <row r="124" spans="1:60" outlineLevel="1" x14ac:dyDescent="0.2">
      <c r="A124" s="235">
        <v>49</v>
      </c>
      <c r="B124" s="236" t="s">
        <v>293</v>
      </c>
      <c r="C124" s="251" t="s">
        <v>294</v>
      </c>
      <c r="D124" s="237" t="s">
        <v>232</v>
      </c>
      <c r="E124" s="238">
        <v>1</v>
      </c>
      <c r="F124" s="239"/>
      <c r="G124" s="240">
        <f>ROUND(E124*F124,2)</f>
        <v>0</v>
      </c>
      <c r="H124" s="225"/>
      <c r="I124" s="224">
        <f>ROUND(E124*H124,2)</f>
        <v>0</v>
      </c>
      <c r="J124" s="225"/>
      <c r="K124" s="224">
        <f>ROUND(E124*J124,2)</f>
        <v>0</v>
      </c>
      <c r="L124" s="224">
        <v>15</v>
      </c>
      <c r="M124" s="224">
        <f>G124*(1+L124/100)</f>
        <v>0</v>
      </c>
      <c r="N124" s="224">
        <v>0</v>
      </c>
      <c r="O124" s="224">
        <f>ROUND(E124*N124,2)</f>
        <v>0</v>
      </c>
      <c r="P124" s="224">
        <v>0</v>
      </c>
      <c r="Q124" s="224">
        <f>ROUND(E124*P124,2)</f>
        <v>0</v>
      </c>
      <c r="R124" s="224"/>
      <c r="S124" s="224" t="s">
        <v>152</v>
      </c>
      <c r="T124" s="224" t="s">
        <v>153</v>
      </c>
      <c r="U124" s="224">
        <v>0</v>
      </c>
      <c r="V124" s="224">
        <f>ROUND(E124*U124,2)</f>
        <v>0</v>
      </c>
      <c r="W124" s="224"/>
      <c r="X124" s="205"/>
      <c r="Y124" s="205"/>
      <c r="Z124" s="205"/>
      <c r="AA124" s="205"/>
      <c r="AB124" s="205"/>
      <c r="AC124" s="205"/>
      <c r="AD124" s="205"/>
      <c r="AE124" s="205"/>
      <c r="AF124" s="205"/>
      <c r="AG124" s="205" t="s">
        <v>145</v>
      </c>
      <c r="AH124" s="205"/>
      <c r="AI124" s="205"/>
      <c r="AJ124" s="205"/>
      <c r="AK124" s="205"/>
      <c r="AL124" s="205"/>
      <c r="AM124" s="205"/>
      <c r="AN124" s="205"/>
      <c r="AO124" s="205"/>
      <c r="AP124" s="205"/>
      <c r="AQ124" s="205"/>
      <c r="AR124" s="205"/>
      <c r="AS124" s="205"/>
      <c r="AT124" s="205"/>
      <c r="AU124" s="205"/>
      <c r="AV124" s="205"/>
      <c r="AW124" s="205"/>
      <c r="AX124" s="205"/>
      <c r="AY124" s="205"/>
      <c r="AZ124" s="205"/>
      <c r="BA124" s="205"/>
      <c r="BB124" s="205"/>
      <c r="BC124" s="205"/>
      <c r="BD124" s="205"/>
      <c r="BE124" s="205"/>
      <c r="BF124" s="205"/>
      <c r="BG124" s="205"/>
      <c r="BH124" s="205"/>
    </row>
    <row r="125" spans="1:60" outlineLevel="1" x14ac:dyDescent="0.2">
      <c r="A125" s="222"/>
      <c r="B125" s="223"/>
      <c r="C125" s="254" t="s">
        <v>295</v>
      </c>
      <c r="D125" s="247"/>
      <c r="E125" s="247"/>
      <c r="F125" s="247"/>
      <c r="G125" s="247"/>
      <c r="H125" s="224"/>
      <c r="I125" s="224"/>
      <c r="J125" s="224"/>
      <c r="K125" s="224"/>
      <c r="L125" s="224"/>
      <c r="M125" s="224"/>
      <c r="N125" s="224"/>
      <c r="O125" s="224"/>
      <c r="P125" s="224"/>
      <c r="Q125" s="224"/>
      <c r="R125" s="224"/>
      <c r="S125" s="224"/>
      <c r="T125" s="224"/>
      <c r="U125" s="224"/>
      <c r="V125" s="224"/>
      <c r="W125" s="224"/>
      <c r="X125" s="205"/>
      <c r="Y125" s="205"/>
      <c r="Z125" s="205"/>
      <c r="AA125" s="205"/>
      <c r="AB125" s="205"/>
      <c r="AC125" s="205"/>
      <c r="AD125" s="205"/>
      <c r="AE125" s="205"/>
      <c r="AF125" s="205"/>
      <c r="AG125" s="205" t="s">
        <v>296</v>
      </c>
      <c r="AH125" s="205"/>
      <c r="AI125" s="205"/>
      <c r="AJ125" s="205"/>
      <c r="AK125" s="205"/>
      <c r="AL125" s="205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5"/>
      <c r="AY125" s="205"/>
      <c r="AZ125" s="205"/>
      <c r="BA125" s="205"/>
      <c r="BB125" s="205"/>
      <c r="BC125" s="205"/>
      <c r="BD125" s="205"/>
      <c r="BE125" s="205"/>
      <c r="BF125" s="205"/>
      <c r="BG125" s="205"/>
      <c r="BH125" s="205"/>
    </row>
    <row r="126" spans="1:60" x14ac:dyDescent="0.2">
      <c r="A126" s="229" t="s">
        <v>139</v>
      </c>
      <c r="B126" s="230" t="s">
        <v>82</v>
      </c>
      <c r="C126" s="250" t="s">
        <v>83</v>
      </c>
      <c r="D126" s="231"/>
      <c r="E126" s="232"/>
      <c r="F126" s="233"/>
      <c r="G126" s="234">
        <f>SUMIF(AG127:AG127,"&lt;&gt;NOR",G127:G127)</f>
        <v>0</v>
      </c>
      <c r="H126" s="228"/>
      <c r="I126" s="228">
        <f>SUM(I127:I127)</f>
        <v>0</v>
      </c>
      <c r="J126" s="228"/>
      <c r="K126" s="228">
        <f>SUM(K127:K127)</f>
        <v>0</v>
      </c>
      <c r="L126" s="228"/>
      <c r="M126" s="228">
        <f>SUM(M127:M127)</f>
        <v>0</v>
      </c>
      <c r="N126" s="228"/>
      <c r="O126" s="228">
        <f>SUM(O127:O127)</f>
        <v>0</v>
      </c>
      <c r="P126" s="228"/>
      <c r="Q126" s="228">
        <f>SUM(Q127:Q127)</f>
        <v>0</v>
      </c>
      <c r="R126" s="228"/>
      <c r="S126" s="228"/>
      <c r="T126" s="228"/>
      <c r="U126" s="228"/>
      <c r="V126" s="228">
        <f>SUM(V127:V127)</f>
        <v>15.75</v>
      </c>
      <c r="W126" s="228"/>
      <c r="AG126" t="s">
        <v>140</v>
      </c>
    </row>
    <row r="127" spans="1:60" ht="22.5" outlineLevel="1" x14ac:dyDescent="0.2">
      <c r="A127" s="241">
        <v>50</v>
      </c>
      <c r="B127" s="242" t="s">
        <v>297</v>
      </c>
      <c r="C127" s="253" t="s">
        <v>298</v>
      </c>
      <c r="D127" s="243" t="s">
        <v>299</v>
      </c>
      <c r="E127" s="244">
        <v>7.4991900000000005</v>
      </c>
      <c r="F127" s="245"/>
      <c r="G127" s="246">
        <f>ROUND(E127*F127,2)</f>
        <v>0</v>
      </c>
      <c r="H127" s="225"/>
      <c r="I127" s="224">
        <f>ROUND(E127*H127,2)</f>
        <v>0</v>
      </c>
      <c r="J127" s="225"/>
      <c r="K127" s="224">
        <f>ROUND(E127*J127,2)</f>
        <v>0</v>
      </c>
      <c r="L127" s="224">
        <v>15</v>
      </c>
      <c r="M127" s="224">
        <f>G127*(1+L127/100)</f>
        <v>0</v>
      </c>
      <c r="N127" s="224">
        <v>0</v>
      </c>
      <c r="O127" s="224">
        <f>ROUND(E127*N127,2)</f>
        <v>0</v>
      </c>
      <c r="P127" s="224">
        <v>0</v>
      </c>
      <c r="Q127" s="224">
        <f>ROUND(E127*P127,2)</f>
        <v>0</v>
      </c>
      <c r="R127" s="224"/>
      <c r="S127" s="224" t="s">
        <v>144</v>
      </c>
      <c r="T127" s="224" t="s">
        <v>144</v>
      </c>
      <c r="U127" s="224">
        <v>2.1</v>
      </c>
      <c r="V127" s="224">
        <f>ROUND(E127*U127,2)</f>
        <v>15.75</v>
      </c>
      <c r="W127" s="224"/>
      <c r="X127" s="205"/>
      <c r="Y127" s="205"/>
      <c r="Z127" s="205"/>
      <c r="AA127" s="205"/>
      <c r="AB127" s="205"/>
      <c r="AC127" s="205"/>
      <c r="AD127" s="205"/>
      <c r="AE127" s="205"/>
      <c r="AF127" s="205"/>
      <c r="AG127" s="205" t="s">
        <v>226</v>
      </c>
      <c r="AH127" s="205"/>
      <c r="AI127" s="205"/>
      <c r="AJ127" s="205"/>
      <c r="AK127" s="205"/>
      <c r="AL127" s="205"/>
      <c r="AM127" s="205"/>
      <c r="AN127" s="205"/>
      <c r="AO127" s="205"/>
      <c r="AP127" s="205"/>
      <c r="AQ127" s="205"/>
      <c r="AR127" s="205"/>
      <c r="AS127" s="205"/>
      <c r="AT127" s="205"/>
      <c r="AU127" s="205"/>
      <c r="AV127" s="205"/>
      <c r="AW127" s="205"/>
      <c r="AX127" s="205"/>
      <c r="AY127" s="205"/>
      <c r="AZ127" s="205"/>
      <c r="BA127" s="205"/>
      <c r="BB127" s="205"/>
      <c r="BC127" s="205"/>
      <c r="BD127" s="205"/>
      <c r="BE127" s="205"/>
      <c r="BF127" s="205"/>
      <c r="BG127" s="205"/>
      <c r="BH127" s="205"/>
    </row>
    <row r="128" spans="1:60" x14ac:dyDescent="0.2">
      <c r="A128" s="229" t="s">
        <v>139</v>
      </c>
      <c r="B128" s="230" t="s">
        <v>84</v>
      </c>
      <c r="C128" s="250" t="s">
        <v>85</v>
      </c>
      <c r="D128" s="231"/>
      <c r="E128" s="232"/>
      <c r="F128" s="233"/>
      <c r="G128" s="234">
        <f>SUMIF(AG129:AG130,"&lt;&gt;NOR",G129:G130)</f>
        <v>0</v>
      </c>
      <c r="H128" s="228"/>
      <c r="I128" s="228">
        <f>SUM(I129:I130)</f>
        <v>0</v>
      </c>
      <c r="J128" s="228"/>
      <c r="K128" s="228">
        <f>SUM(K129:K130)</f>
        <v>0</v>
      </c>
      <c r="L128" s="228"/>
      <c r="M128" s="228">
        <f>SUM(M129:M130)</f>
        <v>0</v>
      </c>
      <c r="N128" s="228"/>
      <c r="O128" s="228">
        <f>SUM(O129:O130)</f>
        <v>0</v>
      </c>
      <c r="P128" s="228"/>
      <c r="Q128" s="228">
        <f>SUM(Q129:Q130)</f>
        <v>0</v>
      </c>
      <c r="R128" s="228"/>
      <c r="S128" s="228"/>
      <c r="T128" s="228"/>
      <c r="U128" s="228"/>
      <c r="V128" s="228">
        <f>SUM(V129:V130)</f>
        <v>3.3</v>
      </c>
      <c r="W128" s="228"/>
      <c r="AG128" t="s">
        <v>140</v>
      </c>
    </row>
    <row r="129" spans="1:60" ht="22.5" outlineLevel="1" x14ac:dyDescent="0.2">
      <c r="A129" s="235">
        <v>51</v>
      </c>
      <c r="B129" s="236" t="s">
        <v>300</v>
      </c>
      <c r="C129" s="251" t="s">
        <v>301</v>
      </c>
      <c r="D129" s="237" t="s">
        <v>151</v>
      </c>
      <c r="E129" s="238">
        <v>7.5600000000000005</v>
      </c>
      <c r="F129" s="239"/>
      <c r="G129" s="240">
        <f>ROUND(E129*F129,2)</f>
        <v>0</v>
      </c>
      <c r="H129" s="225"/>
      <c r="I129" s="224">
        <f>ROUND(E129*H129,2)</f>
        <v>0</v>
      </c>
      <c r="J129" s="225"/>
      <c r="K129" s="224">
        <f>ROUND(E129*J129,2)</f>
        <v>0</v>
      </c>
      <c r="L129" s="224">
        <v>15</v>
      </c>
      <c r="M129" s="224">
        <f>G129*(1+L129/100)</f>
        <v>0</v>
      </c>
      <c r="N129" s="224">
        <v>0</v>
      </c>
      <c r="O129" s="224">
        <f>ROUND(E129*N129,2)</f>
        <v>0</v>
      </c>
      <c r="P129" s="224">
        <v>0</v>
      </c>
      <c r="Q129" s="224">
        <f>ROUND(E129*P129,2)</f>
        <v>0</v>
      </c>
      <c r="R129" s="224"/>
      <c r="S129" s="224" t="s">
        <v>152</v>
      </c>
      <c r="T129" s="224" t="s">
        <v>153</v>
      </c>
      <c r="U129" s="224">
        <v>0.43609000000000003</v>
      </c>
      <c r="V129" s="224">
        <f>ROUND(E129*U129,2)</f>
        <v>3.3</v>
      </c>
      <c r="W129" s="224"/>
      <c r="X129" s="205"/>
      <c r="Y129" s="205"/>
      <c r="Z129" s="205"/>
      <c r="AA129" s="205"/>
      <c r="AB129" s="205"/>
      <c r="AC129" s="205"/>
      <c r="AD129" s="205"/>
      <c r="AE129" s="205"/>
      <c r="AF129" s="205"/>
      <c r="AG129" s="205" t="s">
        <v>302</v>
      </c>
      <c r="AH129" s="205"/>
      <c r="AI129" s="205"/>
      <c r="AJ129" s="205"/>
      <c r="AK129" s="205"/>
      <c r="AL129" s="205"/>
      <c r="AM129" s="205"/>
      <c r="AN129" s="205"/>
      <c r="AO129" s="205"/>
      <c r="AP129" s="205"/>
      <c r="AQ129" s="205"/>
      <c r="AR129" s="205"/>
      <c r="AS129" s="205"/>
      <c r="AT129" s="205"/>
      <c r="AU129" s="205"/>
      <c r="AV129" s="205"/>
      <c r="AW129" s="205"/>
      <c r="AX129" s="205"/>
      <c r="AY129" s="205"/>
      <c r="AZ129" s="205"/>
      <c r="BA129" s="205"/>
      <c r="BB129" s="205"/>
      <c r="BC129" s="205"/>
      <c r="BD129" s="205"/>
      <c r="BE129" s="205"/>
      <c r="BF129" s="205"/>
      <c r="BG129" s="205"/>
      <c r="BH129" s="205"/>
    </row>
    <row r="130" spans="1:60" outlineLevel="1" x14ac:dyDescent="0.2">
      <c r="A130" s="222"/>
      <c r="B130" s="223"/>
      <c r="C130" s="252" t="s">
        <v>303</v>
      </c>
      <c r="D130" s="226"/>
      <c r="E130" s="227">
        <v>7.5600000000000005</v>
      </c>
      <c r="F130" s="224"/>
      <c r="G130" s="224"/>
      <c r="H130" s="224"/>
      <c r="I130" s="224"/>
      <c r="J130" s="224"/>
      <c r="K130" s="224"/>
      <c r="L130" s="224"/>
      <c r="M130" s="224"/>
      <c r="N130" s="224"/>
      <c r="O130" s="224"/>
      <c r="P130" s="224"/>
      <c r="Q130" s="224"/>
      <c r="R130" s="224"/>
      <c r="S130" s="224"/>
      <c r="T130" s="224"/>
      <c r="U130" s="224"/>
      <c r="V130" s="224"/>
      <c r="W130" s="224"/>
      <c r="X130" s="205"/>
      <c r="Y130" s="205"/>
      <c r="Z130" s="205"/>
      <c r="AA130" s="205"/>
      <c r="AB130" s="205"/>
      <c r="AC130" s="205"/>
      <c r="AD130" s="205"/>
      <c r="AE130" s="205"/>
      <c r="AF130" s="205"/>
      <c r="AG130" s="205" t="s">
        <v>147</v>
      </c>
      <c r="AH130" s="205">
        <v>0</v>
      </c>
      <c r="AI130" s="205"/>
      <c r="AJ130" s="205"/>
      <c r="AK130" s="205"/>
      <c r="AL130" s="205"/>
      <c r="AM130" s="205"/>
      <c r="AN130" s="205"/>
      <c r="AO130" s="205"/>
      <c r="AP130" s="205"/>
      <c r="AQ130" s="205"/>
      <c r="AR130" s="205"/>
      <c r="AS130" s="205"/>
      <c r="AT130" s="205"/>
      <c r="AU130" s="205"/>
      <c r="AV130" s="205"/>
      <c r="AW130" s="205"/>
      <c r="AX130" s="205"/>
      <c r="AY130" s="205"/>
      <c r="AZ130" s="205"/>
      <c r="BA130" s="205"/>
      <c r="BB130" s="205"/>
      <c r="BC130" s="205"/>
      <c r="BD130" s="205"/>
      <c r="BE130" s="205"/>
      <c r="BF130" s="205"/>
      <c r="BG130" s="205"/>
      <c r="BH130" s="205"/>
    </row>
    <row r="131" spans="1:60" x14ac:dyDescent="0.2">
      <c r="A131" s="229" t="s">
        <v>139</v>
      </c>
      <c r="B131" s="230" t="s">
        <v>90</v>
      </c>
      <c r="C131" s="250" t="s">
        <v>91</v>
      </c>
      <c r="D131" s="231"/>
      <c r="E131" s="232"/>
      <c r="F131" s="233"/>
      <c r="G131" s="234">
        <f>SUMIF(AG132:AG132,"&lt;&gt;NOR",G132:G132)</f>
        <v>0</v>
      </c>
      <c r="H131" s="228"/>
      <c r="I131" s="228">
        <f>SUM(I132:I132)</f>
        <v>0</v>
      </c>
      <c r="J131" s="228"/>
      <c r="K131" s="228">
        <f>SUM(K132:K132)</f>
        <v>0</v>
      </c>
      <c r="L131" s="228"/>
      <c r="M131" s="228">
        <f>SUM(M132:M132)</f>
        <v>0</v>
      </c>
      <c r="N131" s="228"/>
      <c r="O131" s="228">
        <f>SUM(O132:O132)</f>
        <v>0</v>
      </c>
      <c r="P131" s="228"/>
      <c r="Q131" s="228">
        <f>SUM(Q132:Q132)</f>
        <v>0</v>
      </c>
      <c r="R131" s="228"/>
      <c r="S131" s="228"/>
      <c r="T131" s="228"/>
      <c r="U131" s="228"/>
      <c r="V131" s="228">
        <f>SUM(V132:V132)</f>
        <v>0</v>
      </c>
      <c r="W131" s="228"/>
      <c r="AG131" t="s">
        <v>140</v>
      </c>
    </row>
    <row r="132" spans="1:60" outlineLevel="1" x14ac:dyDescent="0.2">
      <c r="A132" s="241">
        <v>52</v>
      </c>
      <c r="B132" s="242" t="s">
        <v>304</v>
      </c>
      <c r="C132" s="253" t="s">
        <v>305</v>
      </c>
      <c r="D132" s="243" t="s">
        <v>216</v>
      </c>
      <c r="E132" s="244">
        <v>1</v>
      </c>
      <c r="F132" s="245"/>
      <c r="G132" s="246">
        <f>ROUND(E132*F132,2)</f>
        <v>0</v>
      </c>
      <c r="H132" s="225"/>
      <c r="I132" s="224">
        <f>ROUND(E132*H132,2)</f>
        <v>0</v>
      </c>
      <c r="J132" s="225"/>
      <c r="K132" s="224">
        <f>ROUND(E132*J132,2)</f>
        <v>0</v>
      </c>
      <c r="L132" s="224">
        <v>15</v>
      </c>
      <c r="M132" s="224">
        <f>G132*(1+L132/100)</f>
        <v>0</v>
      </c>
      <c r="N132" s="224">
        <v>0</v>
      </c>
      <c r="O132" s="224">
        <f>ROUND(E132*N132,2)</f>
        <v>0</v>
      </c>
      <c r="P132" s="224">
        <v>0</v>
      </c>
      <c r="Q132" s="224">
        <f>ROUND(E132*P132,2)</f>
        <v>0</v>
      </c>
      <c r="R132" s="224"/>
      <c r="S132" s="224" t="s">
        <v>152</v>
      </c>
      <c r="T132" s="224" t="s">
        <v>153</v>
      </c>
      <c r="U132" s="224">
        <v>0</v>
      </c>
      <c r="V132" s="224">
        <f>ROUND(E132*U132,2)</f>
        <v>0</v>
      </c>
      <c r="W132" s="224"/>
      <c r="X132" s="205"/>
      <c r="Y132" s="205"/>
      <c r="Z132" s="205"/>
      <c r="AA132" s="205"/>
      <c r="AB132" s="205"/>
      <c r="AC132" s="205"/>
      <c r="AD132" s="205"/>
      <c r="AE132" s="205"/>
      <c r="AF132" s="205"/>
      <c r="AG132" s="205" t="s">
        <v>145</v>
      </c>
      <c r="AH132" s="205"/>
      <c r="AI132" s="205"/>
      <c r="AJ132" s="205"/>
      <c r="AK132" s="205"/>
      <c r="AL132" s="205"/>
      <c r="AM132" s="205"/>
      <c r="AN132" s="205"/>
      <c r="AO132" s="205"/>
      <c r="AP132" s="205"/>
      <c r="AQ132" s="205"/>
      <c r="AR132" s="205"/>
      <c r="AS132" s="205"/>
      <c r="AT132" s="205"/>
      <c r="AU132" s="205"/>
      <c r="AV132" s="205"/>
      <c r="AW132" s="205"/>
      <c r="AX132" s="205"/>
      <c r="AY132" s="205"/>
      <c r="AZ132" s="205"/>
      <c r="BA132" s="205"/>
      <c r="BB132" s="205"/>
      <c r="BC132" s="205"/>
      <c r="BD132" s="205"/>
      <c r="BE132" s="205"/>
      <c r="BF132" s="205"/>
      <c r="BG132" s="205"/>
      <c r="BH132" s="205"/>
    </row>
    <row r="133" spans="1:60" x14ac:dyDescent="0.2">
      <c r="A133" s="229" t="s">
        <v>139</v>
      </c>
      <c r="B133" s="230" t="s">
        <v>94</v>
      </c>
      <c r="C133" s="250" t="s">
        <v>95</v>
      </c>
      <c r="D133" s="231"/>
      <c r="E133" s="232"/>
      <c r="F133" s="233"/>
      <c r="G133" s="234">
        <f>SUMIF(AG134:AG146,"&lt;&gt;NOR",G134:G146)</f>
        <v>0</v>
      </c>
      <c r="H133" s="228"/>
      <c r="I133" s="228">
        <f>SUM(I134:I146)</f>
        <v>0</v>
      </c>
      <c r="J133" s="228"/>
      <c r="K133" s="228">
        <f>SUM(K134:K146)</f>
        <v>0</v>
      </c>
      <c r="L133" s="228"/>
      <c r="M133" s="228">
        <f>SUM(M134:M146)</f>
        <v>0</v>
      </c>
      <c r="N133" s="228"/>
      <c r="O133" s="228">
        <f>SUM(O134:O146)</f>
        <v>0.17</v>
      </c>
      <c r="P133" s="228"/>
      <c r="Q133" s="228">
        <f>SUM(Q134:Q146)</f>
        <v>0</v>
      </c>
      <c r="R133" s="228"/>
      <c r="S133" s="228"/>
      <c r="T133" s="228"/>
      <c r="U133" s="228"/>
      <c r="V133" s="228">
        <f>SUM(V134:V146)</f>
        <v>11.85</v>
      </c>
      <c r="W133" s="228"/>
      <c r="AG133" t="s">
        <v>140</v>
      </c>
    </row>
    <row r="134" spans="1:60" outlineLevel="1" x14ac:dyDescent="0.2">
      <c r="A134" s="241">
        <v>53</v>
      </c>
      <c r="B134" s="242" t="s">
        <v>306</v>
      </c>
      <c r="C134" s="253" t="s">
        <v>307</v>
      </c>
      <c r="D134" s="243" t="s">
        <v>216</v>
      </c>
      <c r="E134" s="244">
        <v>7</v>
      </c>
      <c r="F134" s="245"/>
      <c r="G134" s="246">
        <f>ROUND(E134*F134,2)</f>
        <v>0</v>
      </c>
      <c r="H134" s="225"/>
      <c r="I134" s="224">
        <f>ROUND(E134*H134,2)</f>
        <v>0</v>
      </c>
      <c r="J134" s="225"/>
      <c r="K134" s="224">
        <f>ROUND(E134*J134,2)</f>
        <v>0</v>
      </c>
      <c r="L134" s="224">
        <v>15</v>
      </c>
      <c r="M134" s="224">
        <f>G134*(1+L134/100)</f>
        <v>0</v>
      </c>
      <c r="N134" s="224">
        <v>0</v>
      </c>
      <c r="O134" s="224">
        <f>ROUND(E134*N134,2)</f>
        <v>0</v>
      </c>
      <c r="P134" s="224">
        <v>0</v>
      </c>
      <c r="Q134" s="224">
        <f>ROUND(E134*P134,2)</f>
        <v>0</v>
      </c>
      <c r="R134" s="224"/>
      <c r="S134" s="224" t="s">
        <v>144</v>
      </c>
      <c r="T134" s="224" t="s">
        <v>144</v>
      </c>
      <c r="U134" s="224">
        <v>1.4500000000000002</v>
      </c>
      <c r="V134" s="224">
        <f>ROUND(E134*U134,2)</f>
        <v>10.15</v>
      </c>
      <c r="W134" s="224"/>
      <c r="X134" s="205"/>
      <c r="Y134" s="205"/>
      <c r="Z134" s="205"/>
      <c r="AA134" s="205"/>
      <c r="AB134" s="205"/>
      <c r="AC134" s="205"/>
      <c r="AD134" s="205"/>
      <c r="AE134" s="205"/>
      <c r="AF134" s="205"/>
      <c r="AG134" s="205" t="s">
        <v>145</v>
      </c>
      <c r="AH134" s="205"/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5"/>
      <c r="AZ134" s="205"/>
      <c r="BA134" s="205"/>
      <c r="BB134" s="205"/>
      <c r="BC134" s="205"/>
      <c r="BD134" s="205"/>
      <c r="BE134" s="205"/>
      <c r="BF134" s="205"/>
      <c r="BG134" s="205"/>
      <c r="BH134" s="205"/>
    </row>
    <row r="135" spans="1:60" outlineLevel="1" x14ac:dyDescent="0.2">
      <c r="A135" s="241">
        <v>54</v>
      </c>
      <c r="B135" s="242" t="s">
        <v>308</v>
      </c>
      <c r="C135" s="253" t="s">
        <v>309</v>
      </c>
      <c r="D135" s="243" t="s">
        <v>216</v>
      </c>
      <c r="E135" s="244">
        <v>1</v>
      </c>
      <c r="F135" s="245"/>
      <c r="G135" s="246">
        <f>ROUND(E135*F135,2)</f>
        <v>0</v>
      </c>
      <c r="H135" s="225"/>
      <c r="I135" s="224">
        <f>ROUND(E135*H135,2)</f>
        <v>0</v>
      </c>
      <c r="J135" s="225"/>
      <c r="K135" s="224">
        <f>ROUND(E135*J135,2)</f>
        <v>0</v>
      </c>
      <c r="L135" s="224">
        <v>15</v>
      </c>
      <c r="M135" s="224">
        <f>G135*(1+L135/100)</f>
        <v>0</v>
      </c>
      <c r="N135" s="224">
        <v>0</v>
      </c>
      <c r="O135" s="224">
        <f>ROUND(E135*N135,2)</f>
        <v>0</v>
      </c>
      <c r="P135" s="224">
        <v>0</v>
      </c>
      <c r="Q135" s="224">
        <f>ROUND(E135*P135,2)</f>
        <v>0</v>
      </c>
      <c r="R135" s="224"/>
      <c r="S135" s="224" t="s">
        <v>152</v>
      </c>
      <c r="T135" s="224" t="s">
        <v>153</v>
      </c>
      <c r="U135" s="224">
        <v>1.7000000000000002</v>
      </c>
      <c r="V135" s="224">
        <f>ROUND(E135*U135,2)</f>
        <v>1.7</v>
      </c>
      <c r="W135" s="224"/>
      <c r="X135" s="205"/>
      <c r="Y135" s="205"/>
      <c r="Z135" s="205"/>
      <c r="AA135" s="205"/>
      <c r="AB135" s="205"/>
      <c r="AC135" s="205"/>
      <c r="AD135" s="205"/>
      <c r="AE135" s="205"/>
      <c r="AF135" s="205"/>
      <c r="AG135" s="205" t="s">
        <v>145</v>
      </c>
      <c r="AH135" s="205"/>
      <c r="AI135" s="205"/>
      <c r="AJ135" s="205"/>
      <c r="AK135" s="205"/>
      <c r="AL135" s="205"/>
      <c r="AM135" s="205"/>
      <c r="AN135" s="205"/>
      <c r="AO135" s="205"/>
      <c r="AP135" s="205"/>
      <c r="AQ135" s="205"/>
      <c r="AR135" s="205"/>
      <c r="AS135" s="205"/>
      <c r="AT135" s="205"/>
      <c r="AU135" s="205"/>
      <c r="AV135" s="205"/>
      <c r="AW135" s="205"/>
      <c r="AX135" s="205"/>
      <c r="AY135" s="205"/>
      <c r="AZ135" s="205"/>
      <c r="BA135" s="205"/>
      <c r="BB135" s="205"/>
      <c r="BC135" s="205"/>
      <c r="BD135" s="205"/>
      <c r="BE135" s="205"/>
      <c r="BF135" s="205"/>
      <c r="BG135" s="205"/>
      <c r="BH135" s="205"/>
    </row>
    <row r="136" spans="1:60" outlineLevel="1" x14ac:dyDescent="0.2">
      <c r="A136" s="241">
        <v>55</v>
      </c>
      <c r="B136" s="242" t="s">
        <v>310</v>
      </c>
      <c r="C136" s="253" t="s">
        <v>311</v>
      </c>
      <c r="D136" s="243" t="s">
        <v>216</v>
      </c>
      <c r="E136" s="244">
        <v>8</v>
      </c>
      <c r="F136" s="245"/>
      <c r="G136" s="246">
        <f>ROUND(E136*F136,2)</f>
        <v>0</v>
      </c>
      <c r="H136" s="225"/>
      <c r="I136" s="224">
        <f>ROUND(E136*H136,2)</f>
        <v>0</v>
      </c>
      <c r="J136" s="225"/>
      <c r="K136" s="224">
        <f>ROUND(E136*J136,2)</f>
        <v>0</v>
      </c>
      <c r="L136" s="224">
        <v>15</v>
      </c>
      <c r="M136" s="224">
        <f>G136*(1+L136/100)</f>
        <v>0</v>
      </c>
      <c r="N136" s="224">
        <v>0</v>
      </c>
      <c r="O136" s="224">
        <f>ROUND(E136*N136,2)</f>
        <v>0</v>
      </c>
      <c r="P136" s="224">
        <v>0</v>
      </c>
      <c r="Q136" s="224">
        <f>ROUND(E136*P136,2)</f>
        <v>0</v>
      </c>
      <c r="R136" s="224"/>
      <c r="S136" s="224" t="s">
        <v>152</v>
      </c>
      <c r="T136" s="224" t="s">
        <v>153</v>
      </c>
      <c r="U136" s="224">
        <v>0</v>
      </c>
      <c r="V136" s="224">
        <f>ROUND(E136*U136,2)</f>
        <v>0</v>
      </c>
      <c r="W136" s="224"/>
      <c r="X136" s="205"/>
      <c r="Y136" s="205"/>
      <c r="Z136" s="205"/>
      <c r="AA136" s="205"/>
      <c r="AB136" s="205"/>
      <c r="AC136" s="205"/>
      <c r="AD136" s="205"/>
      <c r="AE136" s="205"/>
      <c r="AF136" s="205"/>
      <c r="AG136" s="205" t="s">
        <v>312</v>
      </c>
      <c r="AH136" s="205"/>
      <c r="AI136" s="205"/>
      <c r="AJ136" s="205"/>
      <c r="AK136" s="205"/>
      <c r="AL136" s="205"/>
      <c r="AM136" s="205"/>
      <c r="AN136" s="205"/>
      <c r="AO136" s="205"/>
      <c r="AP136" s="205"/>
      <c r="AQ136" s="205"/>
      <c r="AR136" s="205"/>
      <c r="AS136" s="205"/>
      <c r="AT136" s="205"/>
      <c r="AU136" s="205"/>
      <c r="AV136" s="205"/>
      <c r="AW136" s="205"/>
      <c r="AX136" s="205"/>
      <c r="AY136" s="205"/>
      <c r="AZ136" s="205"/>
      <c r="BA136" s="205"/>
      <c r="BB136" s="205"/>
      <c r="BC136" s="205"/>
      <c r="BD136" s="205"/>
      <c r="BE136" s="205"/>
      <c r="BF136" s="205"/>
      <c r="BG136" s="205"/>
      <c r="BH136" s="205"/>
    </row>
    <row r="137" spans="1:60" ht="22.5" outlineLevel="1" x14ac:dyDescent="0.2">
      <c r="A137" s="235">
        <v>56</v>
      </c>
      <c r="B137" s="236" t="s">
        <v>313</v>
      </c>
      <c r="C137" s="251" t="s">
        <v>314</v>
      </c>
      <c r="D137" s="237" t="s">
        <v>232</v>
      </c>
      <c r="E137" s="238">
        <v>1</v>
      </c>
      <c r="F137" s="239"/>
      <c r="G137" s="240">
        <f>ROUND(E137*F137,2)</f>
        <v>0</v>
      </c>
      <c r="H137" s="225"/>
      <c r="I137" s="224">
        <f>ROUND(E137*H137,2)</f>
        <v>0</v>
      </c>
      <c r="J137" s="225"/>
      <c r="K137" s="224">
        <f>ROUND(E137*J137,2)</f>
        <v>0</v>
      </c>
      <c r="L137" s="224">
        <v>15</v>
      </c>
      <c r="M137" s="224">
        <f>G137*(1+L137/100)</f>
        <v>0</v>
      </c>
      <c r="N137" s="224">
        <v>0</v>
      </c>
      <c r="O137" s="224">
        <f>ROUND(E137*N137,2)</f>
        <v>0</v>
      </c>
      <c r="P137" s="224">
        <v>0</v>
      </c>
      <c r="Q137" s="224">
        <f>ROUND(E137*P137,2)</f>
        <v>0</v>
      </c>
      <c r="R137" s="224"/>
      <c r="S137" s="224" t="s">
        <v>152</v>
      </c>
      <c r="T137" s="224" t="s">
        <v>153</v>
      </c>
      <c r="U137" s="224">
        <v>0</v>
      </c>
      <c r="V137" s="224">
        <f>ROUND(E137*U137,2)</f>
        <v>0</v>
      </c>
      <c r="W137" s="224"/>
      <c r="X137" s="205"/>
      <c r="Y137" s="205"/>
      <c r="Z137" s="205"/>
      <c r="AA137" s="205"/>
      <c r="AB137" s="205"/>
      <c r="AC137" s="205"/>
      <c r="AD137" s="205"/>
      <c r="AE137" s="205"/>
      <c r="AF137" s="205"/>
      <c r="AG137" s="205" t="s">
        <v>312</v>
      </c>
      <c r="AH137" s="205"/>
      <c r="AI137" s="205"/>
      <c r="AJ137" s="205"/>
      <c r="AK137" s="205"/>
      <c r="AL137" s="205"/>
      <c r="AM137" s="205"/>
      <c r="AN137" s="205"/>
      <c r="AO137" s="205"/>
      <c r="AP137" s="205"/>
      <c r="AQ137" s="205"/>
      <c r="AR137" s="205"/>
      <c r="AS137" s="205"/>
      <c r="AT137" s="205"/>
      <c r="AU137" s="205"/>
      <c r="AV137" s="205"/>
      <c r="AW137" s="205"/>
      <c r="AX137" s="205"/>
      <c r="AY137" s="205"/>
      <c r="AZ137" s="205"/>
      <c r="BA137" s="205"/>
      <c r="BB137" s="205"/>
      <c r="BC137" s="205"/>
      <c r="BD137" s="205"/>
      <c r="BE137" s="205"/>
      <c r="BF137" s="205"/>
      <c r="BG137" s="205"/>
      <c r="BH137" s="205"/>
    </row>
    <row r="138" spans="1:60" ht="22.5" outlineLevel="1" x14ac:dyDescent="0.2">
      <c r="A138" s="222"/>
      <c r="B138" s="223"/>
      <c r="C138" s="254" t="s">
        <v>315</v>
      </c>
      <c r="D138" s="247"/>
      <c r="E138" s="247"/>
      <c r="F138" s="247"/>
      <c r="G138" s="247"/>
      <c r="H138" s="224"/>
      <c r="I138" s="224"/>
      <c r="J138" s="224"/>
      <c r="K138" s="224"/>
      <c r="L138" s="224"/>
      <c r="M138" s="224"/>
      <c r="N138" s="224"/>
      <c r="O138" s="224"/>
      <c r="P138" s="224"/>
      <c r="Q138" s="224"/>
      <c r="R138" s="224"/>
      <c r="S138" s="224"/>
      <c r="T138" s="224"/>
      <c r="U138" s="224"/>
      <c r="V138" s="224"/>
      <c r="W138" s="224"/>
      <c r="X138" s="205"/>
      <c r="Y138" s="205"/>
      <c r="Z138" s="205"/>
      <c r="AA138" s="205"/>
      <c r="AB138" s="205"/>
      <c r="AC138" s="205"/>
      <c r="AD138" s="205"/>
      <c r="AE138" s="205"/>
      <c r="AF138" s="205"/>
      <c r="AG138" s="205" t="s">
        <v>296</v>
      </c>
      <c r="AH138" s="205"/>
      <c r="AI138" s="205"/>
      <c r="AJ138" s="205"/>
      <c r="AK138" s="205"/>
      <c r="AL138" s="205"/>
      <c r="AM138" s="205"/>
      <c r="AN138" s="205"/>
      <c r="AO138" s="205"/>
      <c r="AP138" s="205"/>
      <c r="AQ138" s="205"/>
      <c r="AR138" s="205"/>
      <c r="AS138" s="205"/>
      <c r="AT138" s="205"/>
      <c r="AU138" s="205"/>
      <c r="AV138" s="205"/>
      <c r="AW138" s="205"/>
      <c r="AX138" s="205"/>
      <c r="AY138" s="205"/>
      <c r="AZ138" s="205"/>
      <c r="BA138" s="248" t="str">
        <f>C138</f>
        <v>Odstranění stávajícího nátěru, přebroušení, vyčištění, seřízení, zákl. nátěr, min. 2x vrchní nátěr, oprava kování, seštelování pantů, doplnění těsnění.</v>
      </c>
      <c r="BB138" s="205"/>
      <c r="BC138" s="205"/>
      <c r="BD138" s="205"/>
      <c r="BE138" s="205"/>
      <c r="BF138" s="205"/>
      <c r="BG138" s="205"/>
      <c r="BH138" s="205"/>
    </row>
    <row r="139" spans="1:60" outlineLevel="1" x14ac:dyDescent="0.2">
      <c r="A139" s="241">
        <v>57</v>
      </c>
      <c r="B139" s="242" t="s">
        <v>316</v>
      </c>
      <c r="C139" s="253" t="s">
        <v>317</v>
      </c>
      <c r="D139" s="243" t="s">
        <v>216</v>
      </c>
      <c r="E139" s="244">
        <v>7</v>
      </c>
      <c r="F139" s="245"/>
      <c r="G139" s="246">
        <f>ROUND(E139*F139,2)</f>
        <v>0</v>
      </c>
      <c r="H139" s="225"/>
      <c r="I139" s="224">
        <f>ROUND(E139*H139,2)</f>
        <v>0</v>
      </c>
      <c r="J139" s="225"/>
      <c r="K139" s="224">
        <f>ROUND(E139*J139,2)</f>
        <v>0</v>
      </c>
      <c r="L139" s="224">
        <v>15</v>
      </c>
      <c r="M139" s="224">
        <f>G139*(1+L139/100)</f>
        <v>0</v>
      </c>
      <c r="N139" s="224">
        <v>8.0000000000000004E-4</v>
      </c>
      <c r="O139" s="224">
        <f>ROUND(E139*N139,2)</f>
        <v>0.01</v>
      </c>
      <c r="P139" s="224">
        <v>0</v>
      </c>
      <c r="Q139" s="224">
        <f>ROUND(E139*P139,2)</f>
        <v>0</v>
      </c>
      <c r="R139" s="224"/>
      <c r="S139" s="224" t="s">
        <v>152</v>
      </c>
      <c r="T139" s="224" t="s">
        <v>153</v>
      </c>
      <c r="U139" s="224">
        <v>0</v>
      </c>
      <c r="V139" s="224">
        <f>ROUND(E139*U139,2)</f>
        <v>0</v>
      </c>
      <c r="W139" s="224"/>
      <c r="X139" s="205"/>
      <c r="Y139" s="205"/>
      <c r="Z139" s="205"/>
      <c r="AA139" s="205"/>
      <c r="AB139" s="205"/>
      <c r="AC139" s="205"/>
      <c r="AD139" s="205"/>
      <c r="AE139" s="205"/>
      <c r="AF139" s="205"/>
      <c r="AG139" s="205" t="s">
        <v>318</v>
      </c>
      <c r="AH139" s="205"/>
      <c r="AI139" s="205"/>
      <c r="AJ139" s="205"/>
      <c r="AK139" s="205"/>
      <c r="AL139" s="205"/>
      <c r="AM139" s="205"/>
      <c r="AN139" s="205"/>
      <c r="AO139" s="205"/>
      <c r="AP139" s="205"/>
      <c r="AQ139" s="205"/>
      <c r="AR139" s="205"/>
      <c r="AS139" s="205"/>
      <c r="AT139" s="205"/>
      <c r="AU139" s="205"/>
      <c r="AV139" s="205"/>
      <c r="AW139" s="205"/>
      <c r="AX139" s="205"/>
      <c r="AY139" s="205"/>
      <c r="AZ139" s="205"/>
      <c r="BA139" s="205"/>
      <c r="BB139" s="205"/>
      <c r="BC139" s="205"/>
      <c r="BD139" s="205"/>
      <c r="BE139" s="205"/>
      <c r="BF139" s="205"/>
      <c r="BG139" s="205"/>
      <c r="BH139" s="205"/>
    </row>
    <row r="140" spans="1:60" outlineLevel="1" x14ac:dyDescent="0.2">
      <c r="A140" s="241">
        <v>58</v>
      </c>
      <c r="B140" s="242" t="s">
        <v>319</v>
      </c>
      <c r="C140" s="253" t="s">
        <v>320</v>
      </c>
      <c r="D140" s="243" t="s">
        <v>216</v>
      </c>
      <c r="E140" s="244">
        <v>1</v>
      </c>
      <c r="F140" s="245"/>
      <c r="G140" s="246">
        <f>ROUND(E140*F140,2)</f>
        <v>0</v>
      </c>
      <c r="H140" s="225"/>
      <c r="I140" s="224">
        <f>ROUND(E140*H140,2)</f>
        <v>0</v>
      </c>
      <c r="J140" s="225"/>
      <c r="K140" s="224">
        <f>ROUND(E140*J140,2)</f>
        <v>0</v>
      </c>
      <c r="L140" s="224">
        <v>15</v>
      </c>
      <c r="M140" s="224">
        <f>G140*(1+L140/100)</f>
        <v>0</v>
      </c>
      <c r="N140" s="224">
        <v>0</v>
      </c>
      <c r="O140" s="224">
        <f>ROUND(E140*N140,2)</f>
        <v>0</v>
      </c>
      <c r="P140" s="224">
        <v>0</v>
      </c>
      <c r="Q140" s="224">
        <f>ROUND(E140*P140,2)</f>
        <v>0</v>
      </c>
      <c r="R140" s="224"/>
      <c r="S140" s="224" t="s">
        <v>152</v>
      </c>
      <c r="T140" s="224" t="s">
        <v>153</v>
      </c>
      <c r="U140" s="224">
        <v>0</v>
      </c>
      <c r="V140" s="224">
        <f>ROUND(E140*U140,2)</f>
        <v>0</v>
      </c>
      <c r="W140" s="224"/>
      <c r="X140" s="205"/>
      <c r="Y140" s="205"/>
      <c r="Z140" s="205"/>
      <c r="AA140" s="205"/>
      <c r="AB140" s="205"/>
      <c r="AC140" s="205"/>
      <c r="AD140" s="205"/>
      <c r="AE140" s="205"/>
      <c r="AF140" s="205"/>
      <c r="AG140" s="205" t="s">
        <v>221</v>
      </c>
      <c r="AH140" s="205"/>
      <c r="AI140" s="205"/>
      <c r="AJ140" s="205"/>
      <c r="AK140" s="205"/>
      <c r="AL140" s="205"/>
      <c r="AM140" s="205"/>
      <c r="AN140" s="205"/>
      <c r="AO140" s="205"/>
      <c r="AP140" s="205"/>
      <c r="AQ140" s="205"/>
      <c r="AR140" s="205"/>
      <c r="AS140" s="205"/>
      <c r="AT140" s="205"/>
      <c r="AU140" s="205"/>
      <c r="AV140" s="205"/>
      <c r="AW140" s="205"/>
      <c r="AX140" s="205"/>
      <c r="AY140" s="205"/>
      <c r="AZ140" s="205"/>
      <c r="BA140" s="205"/>
      <c r="BB140" s="205"/>
      <c r="BC140" s="205"/>
      <c r="BD140" s="205"/>
      <c r="BE140" s="205"/>
      <c r="BF140" s="205"/>
      <c r="BG140" s="205"/>
      <c r="BH140" s="205"/>
    </row>
    <row r="141" spans="1:60" ht="22.5" outlineLevel="1" x14ac:dyDescent="0.2">
      <c r="A141" s="241">
        <v>59</v>
      </c>
      <c r="B141" s="242" t="s">
        <v>321</v>
      </c>
      <c r="C141" s="253" t="s">
        <v>322</v>
      </c>
      <c r="D141" s="243" t="s">
        <v>216</v>
      </c>
      <c r="E141" s="244">
        <v>2</v>
      </c>
      <c r="F141" s="245"/>
      <c r="G141" s="246">
        <f>ROUND(E141*F141,2)</f>
        <v>0</v>
      </c>
      <c r="H141" s="225"/>
      <c r="I141" s="224">
        <f>ROUND(E141*H141,2)</f>
        <v>0</v>
      </c>
      <c r="J141" s="225"/>
      <c r="K141" s="224">
        <f>ROUND(E141*J141,2)</f>
        <v>0</v>
      </c>
      <c r="L141" s="224">
        <v>15</v>
      </c>
      <c r="M141" s="224">
        <f>G141*(1+L141/100)</f>
        <v>0</v>
      </c>
      <c r="N141" s="224">
        <v>1.5000000000000001E-2</v>
      </c>
      <c r="O141" s="224">
        <f>ROUND(E141*N141,2)</f>
        <v>0.03</v>
      </c>
      <c r="P141" s="224">
        <v>0</v>
      </c>
      <c r="Q141" s="224">
        <f>ROUND(E141*P141,2)</f>
        <v>0</v>
      </c>
      <c r="R141" s="224"/>
      <c r="S141" s="224" t="s">
        <v>152</v>
      </c>
      <c r="T141" s="224" t="s">
        <v>153</v>
      </c>
      <c r="U141" s="224">
        <v>0</v>
      </c>
      <c r="V141" s="224">
        <f>ROUND(E141*U141,2)</f>
        <v>0</v>
      </c>
      <c r="W141" s="224"/>
      <c r="X141" s="205"/>
      <c r="Y141" s="205"/>
      <c r="Z141" s="205"/>
      <c r="AA141" s="205"/>
      <c r="AB141" s="205"/>
      <c r="AC141" s="205"/>
      <c r="AD141" s="205"/>
      <c r="AE141" s="205"/>
      <c r="AF141" s="205"/>
      <c r="AG141" s="205" t="s">
        <v>221</v>
      </c>
      <c r="AH141" s="205"/>
      <c r="AI141" s="205"/>
      <c r="AJ141" s="205"/>
      <c r="AK141" s="205"/>
      <c r="AL141" s="205"/>
      <c r="AM141" s="205"/>
      <c r="AN141" s="205"/>
      <c r="AO141" s="205"/>
      <c r="AP141" s="205"/>
      <c r="AQ141" s="205"/>
      <c r="AR141" s="205"/>
      <c r="AS141" s="205"/>
      <c r="AT141" s="205"/>
      <c r="AU141" s="205"/>
      <c r="AV141" s="205"/>
      <c r="AW141" s="205"/>
      <c r="AX141" s="205"/>
      <c r="AY141" s="205"/>
      <c r="AZ141" s="205"/>
      <c r="BA141" s="205"/>
      <c r="BB141" s="205"/>
      <c r="BC141" s="205"/>
      <c r="BD141" s="205"/>
      <c r="BE141" s="205"/>
      <c r="BF141" s="205"/>
      <c r="BG141" s="205"/>
      <c r="BH141" s="205"/>
    </row>
    <row r="142" spans="1:60" ht="22.5" outlineLevel="1" x14ac:dyDescent="0.2">
      <c r="A142" s="241">
        <v>60</v>
      </c>
      <c r="B142" s="242" t="s">
        <v>323</v>
      </c>
      <c r="C142" s="253" t="s">
        <v>324</v>
      </c>
      <c r="D142" s="243" t="s">
        <v>216</v>
      </c>
      <c r="E142" s="244">
        <v>1</v>
      </c>
      <c r="F142" s="245"/>
      <c r="G142" s="246">
        <f>ROUND(E142*F142,2)</f>
        <v>0</v>
      </c>
      <c r="H142" s="225"/>
      <c r="I142" s="224">
        <f>ROUND(E142*H142,2)</f>
        <v>0</v>
      </c>
      <c r="J142" s="225"/>
      <c r="K142" s="224">
        <f>ROUND(E142*J142,2)</f>
        <v>0</v>
      </c>
      <c r="L142" s="224">
        <v>15</v>
      </c>
      <c r="M142" s="224">
        <f>G142*(1+L142/100)</f>
        <v>0</v>
      </c>
      <c r="N142" s="224">
        <v>1.7000000000000001E-2</v>
      </c>
      <c r="O142" s="224">
        <f>ROUND(E142*N142,2)</f>
        <v>0.02</v>
      </c>
      <c r="P142" s="224">
        <v>0</v>
      </c>
      <c r="Q142" s="224">
        <f>ROUND(E142*P142,2)</f>
        <v>0</v>
      </c>
      <c r="R142" s="224"/>
      <c r="S142" s="224" t="s">
        <v>152</v>
      </c>
      <c r="T142" s="224" t="s">
        <v>153</v>
      </c>
      <c r="U142" s="224">
        <v>0</v>
      </c>
      <c r="V142" s="224">
        <f>ROUND(E142*U142,2)</f>
        <v>0</v>
      </c>
      <c r="W142" s="224"/>
      <c r="X142" s="205"/>
      <c r="Y142" s="205"/>
      <c r="Z142" s="205"/>
      <c r="AA142" s="205"/>
      <c r="AB142" s="205"/>
      <c r="AC142" s="205"/>
      <c r="AD142" s="205"/>
      <c r="AE142" s="205"/>
      <c r="AF142" s="205"/>
      <c r="AG142" s="205" t="s">
        <v>221</v>
      </c>
      <c r="AH142" s="205"/>
      <c r="AI142" s="205"/>
      <c r="AJ142" s="205"/>
      <c r="AK142" s="205"/>
      <c r="AL142" s="205"/>
      <c r="AM142" s="205"/>
      <c r="AN142" s="205"/>
      <c r="AO142" s="205"/>
      <c r="AP142" s="205"/>
      <c r="AQ142" s="205"/>
      <c r="AR142" s="205"/>
      <c r="AS142" s="205"/>
      <c r="AT142" s="205"/>
      <c r="AU142" s="205"/>
      <c r="AV142" s="205"/>
      <c r="AW142" s="205"/>
      <c r="AX142" s="205"/>
      <c r="AY142" s="205"/>
      <c r="AZ142" s="205"/>
      <c r="BA142" s="205"/>
      <c r="BB142" s="205"/>
      <c r="BC142" s="205"/>
      <c r="BD142" s="205"/>
      <c r="BE142" s="205"/>
      <c r="BF142" s="205"/>
      <c r="BG142" s="205"/>
      <c r="BH142" s="205"/>
    </row>
    <row r="143" spans="1:60" ht="22.5" outlineLevel="1" x14ac:dyDescent="0.2">
      <c r="A143" s="241">
        <v>61</v>
      </c>
      <c r="B143" s="242" t="s">
        <v>325</v>
      </c>
      <c r="C143" s="253" t="s">
        <v>326</v>
      </c>
      <c r="D143" s="243" t="s">
        <v>216</v>
      </c>
      <c r="E143" s="244">
        <v>2</v>
      </c>
      <c r="F143" s="245"/>
      <c r="G143" s="246">
        <f>ROUND(E143*F143,2)</f>
        <v>0</v>
      </c>
      <c r="H143" s="225"/>
      <c r="I143" s="224">
        <f>ROUND(E143*H143,2)</f>
        <v>0</v>
      </c>
      <c r="J143" s="225"/>
      <c r="K143" s="224">
        <f>ROUND(E143*J143,2)</f>
        <v>0</v>
      </c>
      <c r="L143" s="224">
        <v>15</v>
      </c>
      <c r="M143" s="224">
        <f>G143*(1+L143/100)</f>
        <v>0</v>
      </c>
      <c r="N143" s="224">
        <v>1.8000000000000002E-2</v>
      </c>
      <c r="O143" s="224">
        <f>ROUND(E143*N143,2)</f>
        <v>0.04</v>
      </c>
      <c r="P143" s="224">
        <v>0</v>
      </c>
      <c r="Q143" s="224">
        <f>ROUND(E143*P143,2)</f>
        <v>0</v>
      </c>
      <c r="R143" s="224"/>
      <c r="S143" s="224" t="s">
        <v>152</v>
      </c>
      <c r="T143" s="224" t="s">
        <v>153</v>
      </c>
      <c r="U143" s="224">
        <v>0</v>
      </c>
      <c r="V143" s="224">
        <f>ROUND(E143*U143,2)</f>
        <v>0</v>
      </c>
      <c r="W143" s="224"/>
      <c r="X143" s="205"/>
      <c r="Y143" s="205"/>
      <c r="Z143" s="205"/>
      <c r="AA143" s="205"/>
      <c r="AB143" s="205"/>
      <c r="AC143" s="205"/>
      <c r="AD143" s="205"/>
      <c r="AE143" s="205"/>
      <c r="AF143" s="205"/>
      <c r="AG143" s="205" t="s">
        <v>221</v>
      </c>
      <c r="AH143" s="205"/>
      <c r="AI143" s="205"/>
      <c r="AJ143" s="205"/>
      <c r="AK143" s="205"/>
      <c r="AL143" s="205"/>
      <c r="AM143" s="205"/>
      <c r="AN143" s="205"/>
      <c r="AO143" s="205"/>
      <c r="AP143" s="205"/>
      <c r="AQ143" s="205"/>
      <c r="AR143" s="205"/>
      <c r="AS143" s="205"/>
      <c r="AT143" s="205"/>
      <c r="AU143" s="205"/>
      <c r="AV143" s="205"/>
      <c r="AW143" s="205"/>
      <c r="AX143" s="205"/>
      <c r="AY143" s="205"/>
      <c r="AZ143" s="205"/>
      <c r="BA143" s="205"/>
      <c r="BB143" s="205"/>
      <c r="BC143" s="205"/>
      <c r="BD143" s="205"/>
      <c r="BE143" s="205"/>
      <c r="BF143" s="205"/>
      <c r="BG143" s="205"/>
      <c r="BH143" s="205"/>
    </row>
    <row r="144" spans="1:60" ht="22.5" outlineLevel="1" x14ac:dyDescent="0.2">
      <c r="A144" s="241">
        <v>62</v>
      </c>
      <c r="B144" s="242" t="s">
        <v>327</v>
      </c>
      <c r="C144" s="253" t="s">
        <v>328</v>
      </c>
      <c r="D144" s="243" t="s">
        <v>216</v>
      </c>
      <c r="E144" s="244">
        <v>2</v>
      </c>
      <c r="F144" s="245"/>
      <c r="G144" s="246">
        <f>ROUND(E144*F144,2)</f>
        <v>0</v>
      </c>
      <c r="H144" s="225"/>
      <c r="I144" s="224">
        <f>ROUND(E144*H144,2)</f>
        <v>0</v>
      </c>
      <c r="J144" s="225"/>
      <c r="K144" s="224">
        <f>ROUND(E144*J144,2)</f>
        <v>0</v>
      </c>
      <c r="L144" s="224">
        <v>15</v>
      </c>
      <c r="M144" s="224">
        <f>G144*(1+L144/100)</f>
        <v>0</v>
      </c>
      <c r="N144" s="224">
        <v>0.02</v>
      </c>
      <c r="O144" s="224">
        <f>ROUND(E144*N144,2)</f>
        <v>0.04</v>
      </c>
      <c r="P144" s="224">
        <v>0</v>
      </c>
      <c r="Q144" s="224">
        <f>ROUND(E144*P144,2)</f>
        <v>0</v>
      </c>
      <c r="R144" s="224"/>
      <c r="S144" s="224" t="s">
        <v>152</v>
      </c>
      <c r="T144" s="224" t="s">
        <v>153</v>
      </c>
      <c r="U144" s="224">
        <v>0</v>
      </c>
      <c r="V144" s="224">
        <f>ROUND(E144*U144,2)</f>
        <v>0</v>
      </c>
      <c r="W144" s="224"/>
      <c r="X144" s="205"/>
      <c r="Y144" s="205"/>
      <c r="Z144" s="205"/>
      <c r="AA144" s="205"/>
      <c r="AB144" s="205"/>
      <c r="AC144" s="205"/>
      <c r="AD144" s="205"/>
      <c r="AE144" s="205"/>
      <c r="AF144" s="205"/>
      <c r="AG144" s="205" t="s">
        <v>221</v>
      </c>
      <c r="AH144" s="205"/>
      <c r="AI144" s="205"/>
      <c r="AJ144" s="205"/>
      <c r="AK144" s="205"/>
      <c r="AL144" s="205"/>
      <c r="AM144" s="205"/>
      <c r="AN144" s="205"/>
      <c r="AO144" s="205"/>
      <c r="AP144" s="205"/>
      <c r="AQ144" s="205"/>
      <c r="AR144" s="205"/>
      <c r="AS144" s="205"/>
      <c r="AT144" s="205"/>
      <c r="AU144" s="205"/>
      <c r="AV144" s="205"/>
      <c r="AW144" s="205"/>
      <c r="AX144" s="205"/>
      <c r="AY144" s="205"/>
      <c r="AZ144" s="205"/>
      <c r="BA144" s="205"/>
      <c r="BB144" s="205"/>
      <c r="BC144" s="205"/>
      <c r="BD144" s="205"/>
      <c r="BE144" s="205"/>
      <c r="BF144" s="205"/>
      <c r="BG144" s="205"/>
      <c r="BH144" s="205"/>
    </row>
    <row r="145" spans="1:60" ht="22.5" outlineLevel="1" x14ac:dyDescent="0.2">
      <c r="A145" s="241">
        <v>63</v>
      </c>
      <c r="B145" s="242" t="s">
        <v>329</v>
      </c>
      <c r="C145" s="253" t="s">
        <v>330</v>
      </c>
      <c r="D145" s="243" t="s">
        <v>216</v>
      </c>
      <c r="E145" s="244">
        <v>1</v>
      </c>
      <c r="F145" s="245"/>
      <c r="G145" s="246">
        <f>ROUND(E145*F145,2)</f>
        <v>0</v>
      </c>
      <c r="H145" s="225"/>
      <c r="I145" s="224">
        <f>ROUND(E145*H145,2)</f>
        <v>0</v>
      </c>
      <c r="J145" s="225"/>
      <c r="K145" s="224">
        <f>ROUND(E145*J145,2)</f>
        <v>0</v>
      </c>
      <c r="L145" s="224">
        <v>15</v>
      </c>
      <c r="M145" s="224">
        <f>G145*(1+L145/100)</f>
        <v>0</v>
      </c>
      <c r="N145" s="224">
        <v>2.5000000000000001E-2</v>
      </c>
      <c r="O145" s="224">
        <f>ROUND(E145*N145,2)</f>
        <v>0.03</v>
      </c>
      <c r="P145" s="224">
        <v>0</v>
      </c>
      <c r="Q145" s="224">
        <f>ROUND(E145*P145,2)</f>
        <v>0</v>
      </c>
      <c r="R145" s="224"/>
      <c r="S145" s="224" t="s">
        <v>152</v>
      </c>
      <c r="T145" s="224" t="s">
        <v>153</v>
      </c>
      <c r="U145" s="224">
        <v>0</v>
      </c>
      <c r="V145" s="224">
        <f>ROUND(E145*U145,2)</f>
        <v>0</v>
      </c>
      <c r="W145" s="224"/>
      <c r="X145" s="205"/>
      <c r="Y145" s="205"/>
      <c r="Z145" s="205"/>
      <c r="AA145" s="205"/>
      <c r="AB145" s="205"/>
      <c r="AC145" s="205"/>
      <c r="AD145" s="205"/>
      <c r="AE145" s="205"/>
      <c r="AF145" s="205"/>
      <c r="AG145" s="205" t="s">
        <v>221</v>
      </c>
      <c r="AH145" s="205"/>
      <c r="AI145" s="205"/>
      <c r="AJ145" s="205"/>
      <c r="AK145" s="205"/>
      <c r="AL145" s="205"/>
      <c r="AM145" s="205"/>
      <c r="AN145" s="205"/>
      <c r="AO145" s="205"/>
      <c r="AP145" s="205"/>
      <c r="AQ145" s="205"/>
      <c r="AR145" s="205"/>
      <c r="AS145" s="205"/>
      <c r="AT145" s="205"/>
      <c r="AU145" s="205"/>
      <c r="AV145" s="205"/>
      <c r="AW145" s="205"/>
      <c r="AX145" s="205"/>
      <c r="AY145" s="205"/>
      <c r="AZ145" s="205"/>
      <c r="BA145" s="205"/>
      <c r="BB145" s="205"/>
      <c r="BC145" s="205"/>
      <c r="BD145" s="205"/>
      <c r="BE145" s="205"/>
      <c r="BF145" s="205"/>
      <c r="BG145" s="205"/>
      <c r="BH145" s="205"/>
    </row>
    <row r="146" spans="1:60" outlineLevel="1" x14ac:dyDescent="0.2">
      <c r="A146" s="241">
        <v>64</v>
      </c>
      <c r="B146" s="242" t="s">
        <v>331</v>
      </c>
      <c r="C146" s="253" t="s">
        <v>332</v>
      </c>
      <c r="D146" s="243" t="s">
        <v>0</v>
      </c>
      <c r="E146" s="244">
        <v>404.01000000000005</v>
      </c>
      <c r="F146" s="245"/>
      <c r="G146" s="246">
        <f>ROUND(E146*F146,2)</f>
        <v>0</v>
      </c>
      <c r="H146" s="225"/>
      <c r="I146" s="224">
        <f>ROUND(E146*H146,2)</f>
        <v>0</v>
      </c>
      <c r="J146" s="225"/>
      <c r="K146" s="224">
        <f>ROUND(E146*J146,2)</f>
        <v>0</v>
      </c>
      <c r="L146" s="224">
        <v>15</v>
      </c>
      <c r="M146" s="224">
        <f>G146*(1+L146/100)</f>
        <v>0</v>
      </c>
      <c r="N146" s="224">
        <v>0</v>
      </c>
      <c r="O146" s="224">
        <f>ROUND(E146*N146,2)</f>
        <v>0</v>
      </c>
      <c r="P146" s="224">
        <v>0</v>
      </c>
      <c r="Q146" s="224">
        <f>ROUND(E146*P146,2)</f>
        <v>0</v>
      </c>
      <c r="R146" s="224"/>
      <c r="S146" s="224" t="s">
        <v>144</v>
      </c>
      <c r="T146" s="224" t="s">
        <v>144</v>
      </c>
      <c r="U146" s="224">
        <v>0</v>
      </c>
      <c r="V146" s="224">
        <f>ROUND(E146*U146,2)</f>
        <v>0</v>
      </c>
      <c r="W146" s="224"/>
      <c r="X146" s="205"/>
      <c r="Y146" s="205"/>
      <c r="Z146" s="205"/>
      <c r="AA146" s="205"/>
      <c r="AB146" s="205"/>
      <c r="AC146" s="205"/>
      <c r="AD146" s="205"/>
      <c r="AE146" s="205"/>
      <c r="AF146" s="205"/>
      <c r="AG146" s="205" t="s">
        <v>312</v>
      </c>
      <c r="AH146" s="205"/>
      <c r="AI146" s="205"/>
      <c r="AJ146" s="205"/>
      <c r="AK146" s="205"/>
      <c r="AL146" s="205"/>
      <c r="AM146" s="205"/>
      <c r="AN146" s="205"/>
      <c r="AO146" s="205"/>
      <c r="AP146" s="205"/>
      <c r="AQ146" s="205"/>
      <c r="AR146" s="205"/>
      <c r="AS146" s="205"/>
      <c r="AT146" s="205"/>
      <c r="AU146" s="205"/>
      <c r="AV146" s="205"/>
      <c r="AW146" s="205"/>
      <c r="AX146" s="205"/>
      <c r="AY146" s="205"/>
      <c r="AZ146" s="205"/>
      <c r="BA146" s="205"/>
      <c r="BB146" s="205"/>
      <c r="BC146" s="205"/>
      <c r="BD146" s="205"/>
      <c r="BE146" s="205"/>
      <c r="BF146" s="205"/>
      <c r="BG146" s="205"/>
      <c r="BH146" s="205"/>
    </row>
    <row r="147" spans="1:60" x14ac:dyDescent="0.2">
      <c r="A147" s="229" t="s">
        <v>139</v>
      </c>
      <c r="B147" s="230" t="s">
        <v>96</v>
      </c>
      <c r="C147" s="250" t="s">
        <v>97</v>
      </c>
      <c r="D147" s="231"/>
      <c r="E147" s="232"/>
      <c r="F147" s="233"/>
      <c r="G147" s="234">
        <f>SUMIF(AG148:AG163,"&lt;&gt;NOR",G148:G163)</f>
        <v>0</v>
      </c>
      <c r="H147" s="228"/>
      <c r="I147" s="228">
        <f>SUM(I148:I163)</f>
        <v>0</v>
      </c>
      <c r="J147" s="228"/>
      <c r="K147" s="228">
        <f>SUM(K148:K163)</f>
        <v>0</v>
      </c>
      <c r="L147" s="228"/>
      <c r="M147" s="228">
        <f>SUM(M148:M163)</f>
        <v>0</v>
      </c>
      <c r="N147" s="228"/>
      <c r="O147" s="228">
        <f>SUM(O148:O163)</f>
        <v>0.1</v>
      </c>
      <c r="P147" s="228"/>
      <c r="Q147" s="228">
        <f>SUM(Q148:Q163)</f>
        <v>0</v>
      </c>
      <c r="R147" s="228"/>
      <c r="S147" s="228"/>
      <c r="T147" s="228"/>
      <c r="U147" s="228"/>
      <c r="V147" s="228">
        <f>SUM(V148:V163)</f>
        <v>4.17</v>
      </c>
      <c r="W147" s="228"/>
      <c r="AG147" t="s">
        <v>140</v>
      </c>
    </row>
    <row r="148" spans="1:60" outlineLevel="1" x14ac:dyDescent="0.2">
      <c r="A148" s="235">
        <v>65</v>
      </c>
      <c r="B148" s="236" t="s">
        <v>333</v>
      </c>
      <c r="C148" s="251" t="s">
        <v>334</v>
      </c>
      <c r="D148" s="237" t="s">
        <v>151</v>
      </c>
      <c r="E148" s="238">
        <v>3.66</v>
      </c>
      <c r="F148" s="239"/>
      <c r="G148" s="240">
        <f>ROUND(E148*F148,2)</f>
        <v>0</v>
      </c>
      <c r="H148" s="225"/>
      <c r="I148" s="224">
        <f>ROUND(E148*H148,2)</f>
        <v>0</v>
      </c>
      <c r="J148" s="225"/>
      <c r="K148" s="224">
        <f>ROUND(E148*J148,2)</f>
        <v>0</v>
      </c>
      <c r="L148" s="224">
        <v>15</v>
      </c>
      <c r="M148" s="224">
        <f>G148*(1+L148/100)</f>
        <v>0</v>
      </c>
      <c r="N148" s="224">
        <v>2.1000000000000001E-4</v>
      </c>
      <c r="O148" s="224">
        <f>ROUND(E148*N148,2)</f>
        <v>0</v>
      </c>
      <c r="P148" s="224">
        <v>0</v>
      </c>
      <c r="Q148" s="224">
        <f>ROUND(E148*P148,2)</f>
        <v>0</v>
      </c>
      <c r="R148" s="224"/>
      <c r="S148" s="224" t="s">
        <v>144</v>
      </c>
      <c r="T148" s="224" t="s">
        <v>144</v>
      </c>
      <c r="U148" s="224">
        <v>0.05</v>
      </c>
      <c r="V148" s="224">
        <f>ROUND(E148*U148,2)</f>
        <v>0.18</v>
      </c>
      <c r="W148" s="224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 t="s">
        <v>145</v>
      </c>
      <c r="AH148" s="205"/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</row>
    <row r="149" spans="1:60" outlineLevel="1" x14ac:dyDescent="0.2">
      <c r="A149" s="222"/>
      <c r="B149" s="223"/>
      <c r="C149" s="252" t="s">
        <v>335</v>
      </c>
      <c r="D149" s="226"/>
      <c r="E149" s="227">
        <v>3.66</v>
      </c>
      <c r="F149" s="224"/>
      <c r="G149" s="224"/>
      <c r="H149" s="224"/>
      <c r="I149" s="224"/>
      <c r="J149" s="224"/>
      <c r="K149" s="224"/>
      <c r="L149" s="224"/>
      <c r="M149" s="224"/>
      <c r="N149" s="224"/>
      <c r="O149" s="224"/>
      <c r="P149" s="224"/>
      <c r="Q149" s="224"/>
      <c r="R149" s="224"/>
      <c r="S149" s="224"/>
      <c r="T149" s="224"/>
      <c r="U149" s="224"/>
      <c r="V149" s="224"/>
      <c r="W149" s="224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 t="s">
        <v>147</v>
      </c>
      <c r="AH149" s="205">
        <v>5</v>
      </c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</row>
    <row r="150" spans="1:60" outlineLevel="1" x14ac:dyDescent="0.2">
      <c r="A150" s="235">
        <v>66</v>
      </c>
      <c r="B150" s="236" t="s">
        <v>336</v>
      </c>
      <c r="C150" s="251" t="s">
        <v>337</v>
      </c>
      <c r="D150" s="237" t="s">
        <v>151</v>
      </c>
      <c r="E150" s="238">
        <v>3.66</v>
      </c>
      <c r="F150" s="239"/>
      <c r="G150" s="240">
        <f>ROUND(E150*F150,2)</f>
        <v>0</v>
      </c>
      <c r="H150" s="225"/>
      <c r="I150" s="224">
        <f>ROUND(E150*H150,2)</f>
        <v>0</v>
      </c>
      <c r="J150" s="225"/>
      <c r="K150" s="224">
        <f>ROUND(E150*J150,2)</f>
        <v>0</v>
      </c>
      <c r="L150" s="224">
        <v>15</v>
      </c>
      <c r="M150" s="224">
        <f>G150*(1+L150/100)</f>
        <v>0</v>
      </c>
      <c r="N150" s="224">
        <v>5.8100000000000001E-3</v>
      </c>
      <c r="O150" s="224">
        <f>ROUND(E150*N150,2)</f>
        <v>0.02</v>
      </c>
      <c r="P150" s="224">
        <v>0</v>
      </c>
      <c r="Q150" s="224">
        <f>ROUND(E150*P150,2)</f>
        <v>0</v>
      </c>
      <c r="R150" s="224"/>
      <c r="S150" s="224" t="s">
        <v>152</v>
      </c>
      <c r="T150" s="224" t="s">
        <v>153</v>
      </c>
      <c r="U150" s="224">
        <v>1.04</v>
      </c>
      <c r="V150" s="224">
        <f>ROUND(E150*U150,2)</f>
        <v>3.81</v>
      </c>
      <c r="W150" s="224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 t="s">
        <v>312</v>
      </c>
      <c r="AH150" s="205"/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</row>
    <row r="151" spans="1:60" outlineLevel="1" x14ac:dyDescent="0.2">
      <c r="A151" s="222"/>
      <c r="B151" s="223"/>
      <c r="C151" s="252" t="s">
        <v>206</v>
      </c>
      <c r="D151" s="226"/>
      <c r="E151" s="227">
        <v>2.8000000000000003</v>
      </c>
      <c r="F151" s="224"/>
      <c r="G151" s="224"/>
      <c r="H151" s="224"/>
      <c r="I151" s="224"/>
      <c r="J151" s="224"/>
      <c r="K151" s="224"/>
      <c r="L151" s="224"/>
      <c r="M151" s="224"/>
      <c r="N151" s="224"/>
      <c r="O151" s="224"/>
      <c r="P151" s="224"/>
      <c r="Q151" s="224"/>
      <c r="R151" s="224"/>
      <c r="S151" s="224"/>
      <c r="T151" s="224"/>
      <c r="U151" s="224"/>
      <c r="V151" s="224"/>
      <c r="W151" s="224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 t="s">
        <v>147</v>
      </c>
      <c r="AH151" s="205">
        <v>0</v>
      </c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</row>
    <row r="152" spans="1:60" outlineLevel="1" x14ac:dyDescent="0.2">
      <c r="A152" s="222"/>
      <c r="B152" s="223"/>
      <c r="C152" s="252" t="s">
        <v>207</v>
      </c>
      <c r="D152" s="226"/>
      <c r="E152" s="227">
        <v>0.8600000000000001</v>
      </c>
      <c r="F152" s="224"/>
      <c r="G152" s="224"/>
      <c r="H152" s="224"/>
      <c r="I152" s="224"/>
      <c r="J152" s="224"/>
      <c r="K152" s="224"/>
      <c r="L152" s="224"/>
      <c r="M152" s="224"/>
      <c r="N152" s="224"/>
      <c r="O152" s="224"/>
      <c r="P152" s="224"/>
      <c r="Q152" s="224"/>
      <c r="R152" s="224"/>
      <c r="S152" s="224"/>
      <c r="T152" s="224"/>
      <c r="U152" s="224"/>
      <c r="V152" s="224"/>
      <c r="W152" s="224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 t="s">
        <v>147</v>
      </c>
      <c r="AH152" s="205">
        <v>0</v>
      </c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</row>
    <row r="153" spans="1:60" outlineLevel="1" x14ac:dyDescent="0.2">
      <c r="A153" s="235">
        <v>67</v>
      </c>
      <c r="B153" s="236" t="s">
        <v>338</v>
      </c>
      <c r="C153" s="251" t="s">
        <v>339</v>
      </c>
      <c r="D153" s="237" t="s">
        <v>163</v>
      </c>
      <c r="E153" s="238">
        <v>1.2000000000000002</v>
      </c>
      <c r="F153" s="239"/>
      <c r="G153" s="240">
        <f>ROUND(E153*F153,2)</f>
        <v>0</v>
      </c>
      <c r="H153" s="225"/>
      <c r="I153" s="224">
        <f>ROUND(E153*H153,2)</f>
        <v>0</v>
      </c>
      <c r="J153" s="225"/>
      <c r="K153" s="224">
        <f>ROUND(E153*J153,2)</f>
        <v>0</v>
      </c>
      <c r="L153" s="224">
        <v>15</v>
      </c>
      <c r="M153" s="224">
        <f>G153*(1+L153/100)</f>
        <v>0</v>
      </c>
      <c r="N153" s="224">
        <v>1.4000000000000001E-4</v>
      </c>
      <c r="O153" s="224">
        <f>ROUND(E153*N153,2)</f>
        <v>0</v>
      </c>
      <c r="P153" s="224">
        <v>0</v>
      </c>
      <c r="Q153" s="224">
        <f>ROUND(E153*P153,2)</f>
        <v>0</v>
      </c>
      <c r="R153" s="224"/>
      <c r="S153" s="224" t="s">
        <v>144</v>
      </c>
      <c r="T153" s="224" t="s">
        <v>144</v>
      </c>
      <c r="U153" s="224">
        <v>0.15000000000000002</v>
      </c>
      <c r="V153" s="224">
        <f>ROUND(E153*U153,2)</f>
        <v>0.18</v>
      </c>
      <c r="W153" s="224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 t="s">
        <v>145</v>
      </c>
      <c r="AH153" s="205"/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</row>
    <row r="154" spans="1:60" outlineLevel="1" x14ac:dyDescent="0.2">
      <c r="A154" s="222"/>
      <c r="B154" s="223"/>
      <c r="C154" s="252" t="s">
        <v>340</v>
      </c>
      <c r="D154" s="226"/>
      <c r="E154" s="227">
        <v>1.2000000000000002</v>
      </c>
      <c r="F154" s="224"/>
      <c r="G154" s="224"/>
      <c r="H154" s="224"/>
      <c r="I154" s="224"/>
      <c r="J154" s="224"/>
      <c r="K154" s="224"/>
      <c r="L154" s="224"/>
      <c r="M154" s="224"/>
      <c r="N154" s="224"/>
      <c r="O154" s="224"/>
      <c r="P154" s="224"/>
      <c r="Q154" s="224"/>
      <c r="R154" s="224"/>
      <c r="S154" s="224"/>
      <c r="T154" s="224"/>
      <c r="U154" s="224"/>
      <c r="V154" s="224"/>
      <c r="W154" s="224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 t="s">
        <v>147</v>
      </c>
      <c r="AH154" s="205">
        <v>0</v>
      </c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</row>
    <row r="155" spans="1:60" outlineLevel="1" x14ac:dyDescent="0.2">
      <c r="A155" s="235">
        <v>68</v>
      </c>
      <c r="B155" s="236" t="s">
        <v>341</v>
      </c>
      <c r="C155" s="251" t="s">
        <v>342</v>
      </c>
      <c r="D155" s="237" t="s">
        <v>163</v>
      </c>
      <c r="E155" s="238">
        <v>31.708000000000002</v>
      </c>
      <c r="F155" s="239"/>
      <c r="G155" s="240">
        <f>ROUND(E155*F155,2)</f>
        <v>0</v>
      </c>
      <c r="H155" s="225"/>
      <c r="I155" s="224">
        <f>ROUND(E155*H155,2)</f>
        <v>0</v>
      </c>
      <c r="J155" s="225"/>
      <c r="K155" s="224">
        <f>ROUND(E155*J155,2)</f>
        <v>0</v>
      </c>
      <c r="L155" s="224">
        <v>15</v>
      </c>
      <c r="M155" s="224">
        <f>G155*(1+L155/100)</f>
        <v>0</v>
      </c>
      <c r="N155" s="224">
        <v>0</v>
      </c>
      <c r="O155" s="224">
        <f>ROUND(E155*N155,2)</f>
        <v>0</v>
      </c>
      <c r="P155" s="224">
        <v>0</v>
      </c>
      <c r="Q155" s="224">
        <f>ROUND(E155*P155,2)</f>
        <v>0</v>
      </c>
      <c r="R155" s="224"/>
      <c r="S155" s="224" t="s">
        <v>152</v>
      </c>
      <c r="T155" s="224" t="s">
        <v>153</v>
      </c>
      <c r="U155" s="224">
        <v>0</v>
      </c>
      <c r="V155" s="224">
        <f>ROUND(E155*U155,2)</f>
        <v>0</v>
      </c>
      <c r="W155" s="224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 t="s">
        <v>312</v>
      </c>
      <c r="AH155" s="205"/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</row>
    <row r="156" spans="1:60" outlineLevel="1" x14ac:dyDescent="0.2">
      <c r="A156" s="222"/>
      <c r="B156" s="223"/>
      <c r="C156" s="252" t="s">
        <v>343</v>
      </c>
      <c r="D156" s="226"/>
      <c r="E156" s="227">
        <v>10.41</v>
      </c>
      <c r="F156" s="224"/>
      <c r="G156" s="224"/>
      <c r="H156" s="224"/>
      <c r="I156" s="224"/>
      <c r="J156" s="224"/>
      <c r="K156" s="224"/>
      <c r="L156" s="224"/>
      <c r="M156" s="224"/>
      <c r="N156" s="224"/>
      <c r="O156" s="224"/>
      <c r="P156" s="224"/>
      <c r="Q156" s="224"/>
      <c r="R156" s="224"/>
      <c r="S156" s="224"/>
      <c r="T156" s="224"/>
      <c r="U156" s="224"/>
      <c r="V156" s="224"/>
      <c r="W156" s="224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 t="s">
        <v>147</v>
      </c>
      <c r="AH156" s="205">
        <v>0</v>
      </c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</row>
    <row r="157" spans="1:60" outlineLevel="1" x14ac:dyDescent="0.2">
      <c r="A157" s="222"/>
      <c r="B157" s="223"/>
      <c r="C157" s="252" t="s">
        <v>344</v>
      </c>
      <c r="D157" s="226"/>
      <c r="E157" s="227">
        <v>17.5</v>
      </c>
      <c r="F157" s="224"/>
      <c r="G157" s="224"/>
      <c r="H157" s="224"/>
      <c r="I157" s="224"/>
      <c r="J157" s="224"/>
      <c r="K157" s="224"/>
      <c r="L157" s="224"/>
      <c r="M157" s="224"/>
      <c r="N157" s="224"/>
      <c r="O157" s="224"/>
      <c r="P157" s="224"/>
      <c r="Q157" s="224"/>
      <c r="R157" s="224"/>
      <c r="S157" s="224"/>
      <c r="T157" s="224"/>
      <c r="U157" s="224"/>
      <c r="V157" s="224"/>
      <c r="W157" s="224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 t="s">
        <v>147</v>
      </c>
      <c r="AH157" s="205">
        <v>0</v>
      </c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</row>
    <row r="158" spans="1:60" outlineLevel="1" x14ac:dyDescent="0.2">
      <c r="A158" s="222"/>
      <c r="B158" s="223"/>
      <c r="C158" s="252" t="s">
        <v>345</v>
      </c>
      <c r="D158" s="226"/>
      <c r="E158" s="227">
        <v>3.8000000000000003</v>
      </c>
      <c r="F158" s="224"/>
      <c r="G158" s="224"/>
      <c r="H158" s="224"/>
      <c r="I158" s="224"/>
      <c r="J158" s="224"/>
      <c r="K158" s="224"/>
      <c r="L158" s="224"/>
      <c r="M158" s="224"/>
      <c r="N158" s="224"/>
      <c r="O158" s="224"/>
      <c r="P158" s="224"/>
      <c r="Q158" s="224"/>
      <c r="R158" s="224"/>
      <c r="S158" s="224"/>
      <c r="T158" s="224"/>
      <c r="U158" s="224"/>
      <c r="V158" s="224"/>
      <c r="W158" s="224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 t="s">
        <v>147</v>
      </c>
      <c r="AH158" s="205">
        <v>0</v>
      </c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</row>
    <row r="159" spans="1:60" outlineLevel="1" x14ac:dyDescent="0.2">
      <c r="A159" s="235">
        <v>69</v>
      </c>
      <c r="B159" s="236" t="s">
        <v>346</v>
      </c>
      <c r="C159" s="251" t="s">
        <v>347</v>
      </c>
      <c r="D159" s="237" t="s">
        <v>151</v>
      </c>
      <c r="E159" s="238">
        <v>3.66</v>
      </c>
      <c r="F159" s="239"/>
      <c r="G159" s="240">
        <f>ROUND(E159*F159,2)</f>
        <v>0</v>
      </c>
      <c r="H159" s="225"/>
      <c r="I159" s="224">
        <f>ROUND(E159*H159,2)</f>
        <v>0</v>
      </c>
      <c r="J159" s="225"/>
      <c r="K159" s="224">
        <f>ROUND(E159*J159,2)</f>
        <v>0</v>
      </c>
      <c r="L159" s="224">
        <v>15</v>
      </c>
      <c r="M159" s="224">
        <f>G159*(1+L159/100)</f>
        <v>0</v>
      </c>
      <c r="N159" s="224">
        <v>0</v>
      </c>
      <c r="O159" s="224">
        <f>ROUND(E159*N159,2)</f>
        <v>0</v>
      </c>
      <c r="P159" s="224">
        <v>0</v>
      </c>
      <c r="Q159" s="224">
        <f>ROUND(E159*P159,2)</f>
        <v>0</v>
      </c>
      <c r="R159" s="224"/>
      <c r="S159" s="224" t="s">
        <v>152</v>
      </c>
      <c r="T159" s="224" t="s">
        <v>153</v>
      </c>
      <c r="U159" s="224">
        <v>0</v>
      </c>
      <c r="V159" s="224">
        <f>ROUND(E159*U159,2)</f>
        <v>0</v>
      </c>
      <c r="W159" s="224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 t="s">
        <v>312</v>
      </c>
      <c r="AH159" s="205"/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</row>
    <row r="160" spans="1:60" outlineLevel="1" x14ac:dyDescent="0.2">
      <c r="A160" s="222"/>
      <c r="B160" s="223"/>
      <c r="C160" s="252" t="s">
        <v>335</v>
      </c>
      <c r="D160" s="226"/>
      <c r="E160" s="227">
        <v>3.66</v>
      </c>
      <c r="F160" s="224"/>
      <c r="G160" s="224"/>
      <c r="H160" s="224"/>
      <c r="I160" s="224"/>
      <c r="J160" s="224"/>
      <c r="K160" s="224"/>
      <c r="L160" s="224"/>
      <c r="M160" s="224"/>
      <c r="N160" s="224"/>
      <c r="O160" s="224"/>
      <c r="P160" s="224"/>
      <c r="Q160" s="224"/>
      <c r="R160" s="224"/>
      <c r="S160" s="224"/>
      <c r="T160" s="224"/>
      <c r="U160" s="224"/>
      <c r="V160" s="224"/>
      <c r="W160" s="224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 t="s">
        <v>147</v>
      </c>
      <c r="AH160" s="205">
        <v>5</v>
      </c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</row>
    <row r="161" spans="1:60" outlineLevel="1" x14ac:dyDescent="0.2">
      <c r="A161" s="235">
        <v>70</v>
      </c>
      <c r="B161" s="236" t="s">
        <v>348</v>
      </c>
      <c r="C161" s="251" t="s">
        <v>349</v>
      </c>
      <c r="D161" s="237" t="s">
        <v>151</v>
      </c>
      <c r="E161" s="238">
        <v>4.0992000000000006</v>
      </c>
      <c r="F161" s="239"/>
      <c r="G161" s="240">
        <f>ROUND(E161*F161,2)</f>
        <v>0</v>
      </c>
      <c r="H161" s="225"/>
      <c r="I161" s="224">
        <f>ROUND(E161*H161,2)</f>
        <v>0</v>
      </c>
      <c r="J161" s="225"/>
      <c r="K161" s="224">
        <f>ROUND(E161*J161,2)</f>
        <v>0</v>
      </c>
      <c r="L161" s="224">
        <v>15</v>
      </c>
      <c r="M161" s="224">
        <f>G161*(1+L161/100)</f>
        <v>0</v>
      </c>
      <c r="N161" s="224">
        <v>1.9200000000000002E-2</v>
      </c>
      <c r="O161" s="224">
        <f>ROUND(E161*N161,2)</f>
        <v>0.08</v>
      </c>
      <c r="P161" s="224">
        <v>0</v>
      </c>
      <c r="Q161" s="224">
        <f>ROUND(E161*P161,2)</f>
        <v>0</v>
      </c>
      <c r="R161" s="224"/>
      <c r="S161" s="224" t="s">
        <v>152</v>
      </c>
      <c r="T161" s="224" t="s">
        <v>153</v>
      </c>
      <c r="U161" s="224">
        <v>0</v>
      </c>
      <c r="V161" s="224">
        <f>ROUND(E161*U161,2)</f>
        <v>0</v>
      </c>
      <c r="W161" s="224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 t="s">
        <v>350</v>
      </c>
      <c r="AH161" s="205"/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</row>
    <row r="162" spans="1:60" outlineLevel="1" x14ac:dyDescent="0.2">
      <c r="A162" s="222"/>
      <c r="B162" s="223"/>
      <c r="C162" s="252" t="s">
        <v>351</v>
      </c>
      <c r="D162" s="226"/>
      <c r="E162" s="227">
        <v>4.1000000000000005</v>
      </c>
      <c r="F162" s="224"/>
      <c r="G162" s="224"/>
      <c r="H162" s="224"/>
      <c r="I162" s="224"/>
      <c r="J162" s="224"/>
      <c r="K162" s="224"/>
      <c r="L162" s="224"/>
      <c r="M162" s="224"/>
      <c r="N162" s="224"/>
      <c r="O162" s="224"/>
      <c r="P162" s="224"/>
      <c r="Q162" s="224"/>
      <c r="R162" s="224"/>
      <c r="S162" s="224"/>
      <c r="T162" s="224"/>
      <c r="U162" s="224"/>
      <c r="V162" s="224"/>
      <c r="W162" s="224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 t="s">
        <v>147</v>
      </c>
      <c r="AH162" s="205">
        <v>5</v>
      </c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</row>
    <row r="163" spans="1:60" outlineLevel="1" x14ac:dyDescent="0.2">
      <c r="A163" s="241">
        <v>71</v>
      </c>
      <c r="B163" s="242" t="s">
        <v>352</v>
      </c>
      <c r="C163" s="253" t="s">
        <v>353</v>
      </c>
      <c r="D163" s="243" t="s">
        <v>0</v>
      </c>
      <c r="E163" s="244">
        <v>54.2605</v>
      </c>
      <c r="F163" s="245"/>
      <c r="G163" s="246">
        <f>ROUND(E163*F163,2)</f>
        <v>0</v>
      </c>
      <c r="H163" s="225"/>
      <c r="I163" s="224">
        <f>ROUND(E163*H163,2)</f>
        <v>0</v>
      </c>
      <c r="J163" s="225"/>
      <c r="K163" s="224">
        <f>ROUND(E163*J163,2)</f>
        <v>0</v>
      </c>
      <c r="L163" s="224">
        <v>15</v>
      </c>
      <c r="M163" s="224">
        <f>G163*(1+L163/100)</f>
        <v>0</v>
      </c>
      <c r="N163" s="224">
        <v>0</v>
      </c>
      <c r="O163" s="224">
        <f>ROUND(E163*N163,2)</f>
        <v>0</v>
      </c>
      <c r="P163" s="224">
        <v>0</v>
      </c>
      <c r="Q163" s="224">
        <f>ROUND(E163*P163,2)</f>
        <v>0</v>
      </c>
      <c r="R163" s="224"/>
      <c r="S163" s="224" t="s">
        <v>144</v>
      </c>
      <c r="T163" s="224" t="s">
        <v>144</v>
      </c>
      <c r="U163" s="224">
        <v>0</v>
      </c>
      <c r="V163" s="224">
        <f>ROUND(E163*U163,2)</f>
        <v>0</v>
      </c>
      <c r="W163" s="224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 t="s">
        <v>312</v>
      </c>
      <c r="AH163" s="205"/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</row>
    <row r="164" spans="1:60" x14ac:dyDescent="0.2">
      <c r="A164" s="229" t="s">
        <v>139</v>
      </c>
      <c r="B164" s="230" t="s">
        <v>98</v>
      </c>
      <c r="C164" s="250" t="s">
        <v>99</v>
      </c>
      <c r="D164" s="231"/>
      <c r="E164" s="232"/>
      <c r="F164" s="233"/>
      <c r="G164" s="234">
        <f>SUMIF(AG165:AG178,"&lt;&gt;NOR",G165:G178)</f>
        <v>0</v>
      </c>
      <c r="H164" s="228"/>
      <c r="I164" s="228">
        <f>SUM(I165:I178)</f>
        <v>0</v>
      </c>
      <c r="J164" s="228"/>
      <c r="K164" s="228">
        <f>SUM(K165:K178)</f>
        <v>0</v>
      </c>
      <c r="L164" s="228"/>
      <c r="M164" s="228">
        <f>SUM(M165:M178)</f>
        <v>0</v>
      </c>
      <c r="N164" s="228"/>
      <c r="O164" s="228">
        <f>SUM(O165:O178)</f>
        <v>0.03</v>
      </c>
      <c r="P164" s="228"/>
      <c r="Q164" s="228">
        <f>SUM(Q165:Q178)</f>
        <v>0</v>
      </c>
      <c r="R164" s="228"/>
      <c r="S164" s="228"/>
      <c r="T164" s="228"/>
      <c r="U164" s="228"/>
      <c r="V164" s="228">
        <f>SUM(V165:V178)</f>
        <v>25.92</v>
      </c>
      <c r="W164" s="228"/>
      <c r="AG164" t="s">
        <v>140</v>
      </c>
    </row>
    <row r="165" spans="1:60" outlineLevel="1" x14ac:dyDescent="0.2">
      <c r="A165" s="235">
        <v>72</v>
      </c>
      <c r="B165" s="236" t="s">
        <v>354</v>
      </c>
      <c r="C165" s="251" t="s">
        <v>355</v>
      </c>
      <c r="D165" s="237" t="s">
        <v>151</v>
      </c>
      <c r="E165" s="238">
        <v>54.400000000000006</v>
      </c>
      <c r="F165" s="239"/>
      <c r="G165" s="240">
        <f>ROUND(E165*F165,2)</f>
        <v>0</v>
      </c>
      <c r="H165" s="225"/>
      <c r="I165" s="224">
        <f>ROUND(E165*H165,2)</f>
        <v>0</v>
      </c>
      <c r="J165" s="225"/>
      <c r="K165" s="224">
        <f>ROUND(E165*J165,2)</f>
        <v>0</v>
      </c>
      <c r="L165" s="224">
        <v>15</v>
      </c>
      <c r="M165" s="224">
        <f>G165*(1+L165/100)</f>
        <v>0</v>
      </c>
      <c r="N165" s="224">
        <v>1.0000000000000001E-5</v>
      </c>
      <c r="O165" s="224">
        <f>ROUND(E165*N165,2)</f>
        <v>0</v>
      </c>
      <c r="P165" s="224">
        <v>0</v>
      </c>
      <c r="Q165" s="224">
        <f>ROUND(E165*P165,2)</f>
        <v>0</v>
      </c>
      <c r="R165" s="224"/>
      <c r="S165" s="224" t="s">
        <v>144</v>
      </c>
      <c r="T165" s="224" t="s">
        <v>144</v>
      </c>
      <c r="U165" s="224">
        <v>0.34</v>
      </c>
      <c r="V165" s="224">
        <f>ROUND(E165*U165,2)</f>
        <v>18.5</v>
      </c>
      <c r="W165" s="224"/>
      <c r="X165" s="205"/>
      <c r="Y165" s="205"/>
      <c r="Z165" s="205"/>
      <c r="AA165" s="205"/>
      <c r="AB165" s="205"/>
      <c r="AC165" s="205"/>
      <c r="AD165" s="205"/>
      <c r="AE165" s="205"/>
      <c r="AF165" s="205"/>
      <c r="AG165" s="205" t="s">
        <v>145</v>
      </c>
      <c r="AH165" s="205"/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</row>
    <row r="166" spans="1:60" outlineLevel="1" x14ac:dyDescent="0.2">
      <c r="A166" s="222"/>
      <c r="B166" s="223"/>
      <c r="C166" s="252" t="s">
        <v>356</v>
      </c>
      <c r="D166" s="226"/>
      <c r="E166" s="227">
        <v>54.400000000000006</v>
      </c>
      <c r="F166" s="224"/>
      <c r="G166" s="224"/>
      <c r="H166" s="224"/>
      <c r="I166" s="224"/>
      <c r="J166" s="224"/>
      <c r="K166" s="224"/>
      <c r="L166" s="224"/>
      <c r="M166" s="224"/>
      <c r="N166" s="224"/>
      <c r="O166" s="224"/>
      <c r="P166" s="224"/>
      <c r="Q166" s="224"/>
      <c r="R166" s="224"/>
      <c r="S166" s="224"/>
      <c r="T166" s="224"/>
      <c r="U166" s="224"/>
      <c r="V166" s="224"/>
      <c r="W166" s="224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 t="s">
        <v>147</v>
      </c>
      <c r="AH166" s="205">
        <v>5</v>
      </c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</row>
    <row r="167" spans="1:60" outlineLevel="1" x14ac:dyDescent="0.2">
      <c r="A167" s="235">
        <v>73</v>
      </c>
      <c r="B167" s="236" t="s">
        <v>357</v>
      </c>
      <c r="C167" s="251" t="s">
        <v>358</v>
      </c>
      <c r="D167" s="237" t="s">
        <v>151</v>
      </c>
      <c r="E167" s="238">
        <v>54.400000000000006</v>
      </c>
      <c r="F167" s="239"/>
      <c r="G167" s="240">
        <f>ROUND(E167*F167,2)</f>
        <v>0</v>
      </c>
      <c r="H167" s="225"/>
      <c r="I167" s="224">
        <f>ROUND(E167*H167,2)</f>
        <v>0</v>
      </c>
      <c r="J167" s="225"/>
      <c r="K167" s="224">
        <f>ROUND(E167*J167,2)</f>
        <v>0</v>
      </c>
      <c r="L167" s="224">
        <v>15</v>
      </c>
      <c r="M167" s="224">
        <f>G167*(1+L167/100)</f>
        <v>0</v>
      </c>
      <c r="N167" s="224">
        <v>4.9000000000000009E-4</v>
      </c>
      <c r="O167" s="224">
        <f>ROUND(E167*N167,2)</f>
        <v>0.03</v>
      </c>
      <c r="P167" s="224">
        <v>0</v>
      </c>
      <c r="Q167" s="224">
        <f>ROUND(E167*P167,2)</f>
        <v>0</v>
      </c>
      <c r="R167" s="224"/>
      <c r="S167" s="224" t="s">
        <v>152</v>
      </c>
      <c r="T167" s="224" t="s">
        <v>153</v>
      </c>
      <c r="U167" s="224">
        <v>0.13</v>
      </c>
      <c r="V167" s="224">
        <f>ROUND(E167*U167,2)</f>
        <v>7.07</v>
      </c>
      <c r="W167" s="224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 t="s">
        <v>145</v>
      </c>
      <c r="AH167" s="205"/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</row>
    <row r="168" spans="1:60" outlineLevel="1" x14ac:dyDescent="0.2">
      <c r="A168" s="222"/>
      <c r="B168" s="223"/>
      <c r="C168" s="252" t="s">
        <v>359</v>
      </c>
      <c r="D168" s="226"/>
      <c r="E168" s="227">
        <v>54.400000000000006</v>
      </c>
      <c r="F168" s="224"/>
      <c r="G168" s="224"/>
      <c r="H168" s="224"/>
      <c r="I168" s="224"/>
      <c r="J168" s="224"/>
      <c r="K168" s="224"/>
      <c r="L168" s="224"/>
      <c r="M168" s="224"/>
      <c r="N168" s="224"/>
      <c r="O168" s="224"/>
      <c r="P168" s="224"/>
      <c r="Q168" s="224"/>
      <c r="R168" s="224"/>
      <c r="S168" s="224"/>
      <c r="T168" s="224"/>
      <c r="U168" s="224"/>
      <c r="V168" s="224"/>
      <c r="W168" s="224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 t="s">
        <v>147</v>
      </c>
      <c r="AH168" s="205">
        <v>5</v>
      </c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</row>
    <row r="169" spans="1:60" ht="22.5" outlineLevel="1" x14ac:dyDescent="0.2">
      <c r="A169" s="235">
        <v>74</v>
      </c>
      <c r="B169" s="236" t="s">
        <v>360</v>
      </c>
      <c r="C169" s="251" t="s">
        <v>361</v>
      </c>
      <c r="D169" s="237" t="s">
        <v>151</v>
      </c>
      <c r="E169" s="238">
        <v>54.400000000000006</v>
      </c>
      <c r="F169" s="239"/>
      <c r="G169" s="240">
        <f>ROUND(E169*F169,2)</f>
        <v>0</v>
      </c>
      <c r="H169" s="225"/>
      <c r="I169" s="224">
        <f>ROUND(E169*H169,2)</f>
        <v>0</v>
      </c>
      <c r="J169" s="225"/>
      <c r="K169" s="224">
        <f>ROUND(E169*J169,2)</f>
        <v>0</v>
      </c>
      <c r="L169" s="224">
        <v>15</v>
      </c>
      <c r="M169" s="224">
        <f>G169*(1+L169/100)</f>
        <v>0</v>
      </c>
      <c r="N169" s="224">
        <v>0</v>
      </c>
      <c r="O169" s="224">
        <f>ROUND(E169*N169,2)</f>
        <v>0</v>
      </c>
      <c r="P169" s="224">
        <v>0</v>
      </c>
      <c r="Q169" s="224">
        <f>ROUND(E169*P169,2)</f>
        <v>0</v>
      </c>
      <c r="R169" s="224"/>
      <c r="S169" s="224" t="s">
        <v>152</v>
      </c>
      <c r="T169" s="224" t="s">
        <v>153</v>
      </c>
      <c r="U169" s="224">
        <v>0</v>
      </c>
      <c r="V169" s="224">
        <f>ROUND(E169*U169,2)</f>
        <v>0</v>
      </c>
      <c r="W169" s="224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 t="s">
        <v>312</v>
      </c>
      <c r="AH169" s="205"/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</row>
    <row r="170" spans="1:60" outlineLevel="1" x14ac:dyDescent="0.2">
      <c r="A170" s="222"/>
      <c r="B170" s="223"/>
      <c r="C170" s="252" t="s">
        <v>359</v>
      </c>
      <c r="D170" s="226"/>
      <c r="E170" s="227">
        <v>54.400000000000006</v>
      </c>
      <c r="F170" s="224"/>
      <c r="G170" s="224"/>
      <c r="H170" s="224"/>
      <c r="I170" s="224"/>
      <c r="J170" s="224"/>
      <c r="K170" s="224"/>
      <c r="L170" s="224"/>
      <c r="M170" s="224"/>
      <c r="N170" s="224"/>
      <c r="O170" s="224"/>
      <c r="P170" s="224"/>
      <c r="Q170" s="224"/>
      <c r="R170" s="224"/>
      <c r="S170" s="224"/>
      <c r="T170" s="224"/>
      <c r="U170" s="224"/>
      <c r="V170" s="224"/>
      <c r="W170" s="224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 t="s">
        <v>147</v>
      </c>
      <c r="AH170" s="205">
        <v>5</v>
      </c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</row>
    <row r="171" spans="1:60" outlineLevel="1" x14ac:dyDescent="0.2">
      <c r="A171" s="235">
        <v>75</v>
      </c>
      <c r="B171" s="236" t="s">
        <v>362</v>
      </c>
      <c r="C171" s="251" t="s">
        <v>363</v>
      </c>
      <c r="D171" s="237" t="s">
        <v>163</v>
      </c>
      <c r="E171" s="238">
        <v>2.3000000000000003</v>
      </c>
      <c r="F171" s="239"/>
      <c r="G171" s="240">
        <f>ROUND(E171*F171,2)</f>
        <v>0</v>
      </c>
      <c r="H171" s="225"/>
      <c r="I171" s="224">
        <f>ROUND(E171*H171,2)</f>
        <v>0</v>
      </c>
      <c r="J171" s="225"/>
      <c r="K171" s="224">
        <f>ROUND(E171*J171,2)</f>
        <v>0</v>
      </c>
      <c r="L171" s="224">
        <v>15</v>
      </c>
      <c r="M171" s="224">
        <f>G171*(1+L171/100)</f>
        <v>0</v>
      </c>
      <c r="N171" s="224">
        <v>1.4000000000000001E-4</v>
      </c>
      <c r="O171" s="224">
        <f>ROUND(E171*N171,2)</f>
        <v>0</v>
      </c>
      <c r="P171" s="224">
        <v>0</v>
      </c>
      <c r="Q171" s="224">
        <f>ROUND(E171*P171,2)</f>
        <v>0</v>
      </c>
      <c r="R171" s="224"/>
      <c r="S171" s="224" t="s">
        <v>152</v>
      </c>
      <c r="T171" s="224" t="s">
        <v>153</v>
      </c>
      <c r="U171" s="224">
        <v>0.15200000000000002</v>
      </c>
      <c r="V171" s="224">
        <f>ROUND(E171*U171,2)</f>
        <v>0.35</v>
      </c>
      <c r="W171" s="224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 t="s">
        <v>145</v>
      </c>
      <c r="AH171" s="205"/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</row>
    <row r="172" spans="1:60" outlineLevel="1" x14ac:dyDescent="0.2">
      <c r="A172" s="222"/>
      <c r="B172" s="223"/>
      <c r="C172" s="252" t="s">
        <v>364</v>
      </c>
      <c r="D172" s="226"/>
      <c r="E172" s="227">
        <v>2.3000000000000003</v>
      </c>
      <c r="F172" s="224"/>
      <c r="G172" s="224"/>
      <c r="H172" s="224"/>
      <c r="I172" s="224"/>
      <c r="J172" s="224"/>
      <c r="K172" s="224"/>
      <c r="L172" s="224"/>
      <c r="M172" s="224"/>
      <c r="N172" s="224"/>
      <c r="O172" s="224"/>
      <c r="P172" s="224"/>
      <c r="Q172" s="224"/>
      <c r="R172" s="224"/>
      <c r="S172" s="224"/>
      <c r="T172" s="224"/>
      <c r="U172" s="224"/>
      <c r="V172" s="224"/>
      <c r="W172" s="224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 t="s">
        <v>147</v>
      </c>
      <c r="AH172" s="205">
        <v>0</v>
      </c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</row>
    <row r="173" spans="1:60" outlineLevel="1" x14ac:dyDescent="0.2">
      <c r="A173" s="235">
        <v>76</v>
      </c>
      <c r="B173" s="236" t="s">
        <v>365</v>
      </c>
      <c r="C173" s="251" t="s">
        <v>366</v>
      </c>
      <c r="D173" s="237" t="s">
        <v>163</v>
      </c>
      <c r="E173" s="238">
        <v>53.440000000000005</v>
      </c>
      <c r="F173" s="239"/>
      <c r="G173" s="240">
        <f>ROUND(E173*F173,2)</f>
        <v>0</v>
      </c>
      <c r="H173" s="225"/>
      <c r="I173" s="224">
        <f>ROUND(E173*H173,2)</f>
        <v>0</v>
      </c>
      <c r="J173" s="225"/>
      <c r="K173" s="224">
        <f>ROUND(E173*J173,2)</f>
        <v>0</v>
      </c>
      <c r="L173" s="224">
        <v>15</v>
      </c>
      <c r="M173" s="224">
        <f>G173*(1+L173/100)</f>
        <v>0</v>
      </c>
      <c r="N173" s="224">
        <v>0</v>
      </c>
      <c r="O173" s="224">
        <f>ROUND(E173*N173,2)</f>
        <v>0</v>
      </c>
      <c r="P173" s="224">
        <v>0</v>
      </c>
      <c r="Q173" s="224">
        <f>ROUND(E173*P173,2)</f>
        <v>0</v>
      </c>
      <c r="R173" s="224"/>
      <c r="S173" s="224" t="s">
        <v>152</v>
      </c>
      <c r="T173" s="224" t="s">
        <v>153</v>
      </c>
      <c r="U173" s="224">
        <v>0</v>
      </c>
      <c r="V173" s="224">
        <f>ROUND(E173*U173,2)</f>
        <v>0</v>
      </c>
      <c r="W173" s="224"/>
      <c r="X173" s="205"/>
      <c r="Y173" s="205"/>
      <c r="Z173" s="205"/>
      <c r="AA173" s="205"/>
      <c r="AB173" s="205"/>
      <c r="AC173" s="205"/>
      <c r="AD173" s="205"/>
      <c r="AE173" s="205"/>
      <c r="AF173" s="205"/>
      <c r="AG173" s="205" t="s">
        <v>312</v>
      </c>
      <c r="AH173" s="205"/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</row>
    <row r="174" spans="1:60" outlineLevel="1" x14ac:dyDescent="0.2">
      <c r="A174" s="222"/>
      <c r="B174" s="223"/>
      <c r="C174" s="252" t="s">
        <v>367</v>
      </c>
      <c r="D174" s="226"/>
      <c r="E174" s="227">
        <v>14</v>
      </c>
      <c r="F174" s="224"/>
      <c r="G174" s="224"/>
      <c r="H174" s="224"/>
      <c r="I174" s="224"/>
      <c r="J174" s="224"/>
      <c r="K174" s="224"/>
      <c r="L174" s="224"/>
      <c r="M174" s="224"/>
      <c r="N174" s="224"/>
      <c r="O174" s="224"/>
      <c r="P174" s="224"/>
      <c r="Q174" s="224"/>
      <c r="R174" s="224"/>
      <c r="S174" s="224"/>
      <c r="T174" s="224"/>
      <c r="U174" s="224"/>
      <c r="V174" s="224"/>
      <c r="W174" s="224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 t="s">
        <v>147</v>
      </c>
      <c r="AH174" s="205">
        <v>0</v>
      </c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</row>
    <row r="175" spans="1:60" outlineLevel="1" x14ac:dyDescent="0.2">
      <c r="A175" s="222"/>
      <c r="B175" s="223"/>
      <c r="C175" s="252" t="s">
        <v>368</v>
      </c>
      <c r="D175" s="226"/>
      <c r="E175" s="227">
        <v>5.9200000000000008</v>
      </c>
      <c r="F175" s="224"/>
      <c r="G175" s="224"/>
      <c r="H175" s="224"/>
      <c r="I175" s="224"/>
      <c r="J175" s="224"/>
      <c r="K175" s="224"/>
      <c r="L175" s="224"/>
      <c r="M175" s="224"/>
      <c r="N175" s="224"/>
      <c r="O175" s="224"/>
      <c r="P175" s="224"/>
      <c r="Q175" s="224"/>
      <c r="R175" s="224"/>
      <c r="S175" s="224"/>
      <c r="T175" s="224"/>
      <c r="U175" s="224"/>
      <c r="V175" s="224"/>
      <c r="W175" s="224"/>
      <c r="X175" s="205"/>
      <c r="Y175" s="205"/>
      <c r="Z175" s="205"/>
      <c r="AA175" s="205"/>
      <c r="AB175" s="205"/>
      <c r="AC175" s="205"/>
      <c r="AD175" s="205"/>
      <c r="AE175" s="205"/>
      <c r="AF175" s="205"/>
      <c r="AG175" s="205" t="s">
        <v>147</v>
      </c>
      <c r="AH175" s="205">
        <v>0</v>
      </c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</row>
    <row r="176" spans="1:60" outlineLevel="1" x14ac:dyDescent="0.2">
      <c r="A176" s="222"/>
      <c r="B176" s="223"/>
      <c r="C176" s="252" t="s">
        <v>369</v>
      </c>
      <c r="D176" s="226"/>
      <c r="E176" s="227">
        <v>16.020000000000003</v>
      </c>
      <c r="F176" s="224"/>
      <c r="G176" s="224"/>
      <c r="H176" s="224"/>
      <c r="I176" s="224"/>
      <c r="J176" s="224"/>
      <c r="K176" s="224"/>
      <c r="L176" s="224"/>
      <c r="M176" s="224"/>
      <c r="N176" s="224"/>
      <c r="O176" s="224"/>
      <c r="P176" s="224"/>
      <c r="Q176" s="224"/>
      <c r="R176" s="224"/>
      <c r="S176" s="224"/>
      <c r="T176" s="224"/>
      <c r="U176" s="224"/>
      <c r="V176" s="224"/>
      <c r="W176" s="224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 t="s">
        <v>147</v>
      </c>
      <c r="AH176" s="205">
        <v>0</v>
      </c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</row>
    <row r="177" spans="1:60" outlineLevel="1" x14ac:dyDescent="0.2">
      <c r="A177" s="222"/>
      <c r="B177" s="223"/>
      <c r="C177" s="252" t="s">
        <v>370</v>
      </c>
      <c r="D177" s="226"/>
      <c r="E177" s="227">
        <v>17.5</v>
      </c>
      <c r="F177" s="224"/>
      <c r="G177" s="224"/>
      <c r="H177" s="224"/>
      <c r="I177" s="224"/>
      <c r="J177" s="224"/>
      <c r="K177" s="224"/>
      <c r="L177" s="224"/>
      <c r="M177" s="224"/>
      <c r="N177" s="224"/>
      <c r="O177" s="224"/>
      <c r="P177" s="224"/>
      <c r="Q177" s="224"/>
      <c r="R177" s="224"/>
      <c r="S177" s="224"/>
      <c r="T177" s="224"/>
      <c r="U177" s="224"/>
      <c r="V177" s="224"/>
      <c r="W177" s="224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 t="s">
        <v>147</v>
      </c>
      <c r="AH177" s="205">
        <v>0</v>
      </c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</row>
    <row r="178" spans="1:60" outlineLevel="1" x14ac:dyDescent="0.2">
      <c r="A178" s="241">
        <v>77</v>
      </c>
      <c r="B178" s="242" t="s">
        <v>371</v>
      </c>
      <c r="C178" s="253" t="s">
        <v>372</v>
      </c>
      <c r="D178" s="243" t="s">
        <v>0</v>
      </c>
      <c r="E178" s="244">
        <v>918.26830000000007</v>
      </c>
      <c r="F178" s="245"/>
      <c r="G178" s="246">
        <f>ROUND(E178*F178,2)</f>
        <v>0</v>
      </c>
      <c r="H178" s="225"/>
      <c r="I178" s="224">
        <f>ROUND(E178*H178,2)</f>
        <v>0</v>
      </c>
      <c r="J178" s="225"/>
      <c r="K178" s="224">
        <f>ROUND(E178*J178,2)</f>
        <v>0</v>
      </c>
      <c r="L178" s="224">
        <v>15</v>
      </c>
      <c r="M178" s="224">
        <f>G178*(1+L178/100)</f>
        <v>0</v>
      </c>
      <c r="N178" s="224">
        <v>0</v>
      </c>
      <c r="O178" s="224">
        <f>ROUND(E178*N178,2)</f>
        <v>0</v>
      </c>
      <c r="P178" s="224">
        <v>0</v>
      </c>
      <c r="Q178" s="224">
        <f>ROUND(E178*P178,2)</f>
        <v>0</v>
      </c>
      <c r="R178" s="224"/>
      <c r="S178" s="224" t="s">
        <v>144</v>
      </c>
      <c r="T178" s="224" t="s">
        <v>144</v>
      </c>
      <c r="U178" s="224">
        <v>0</v>
      </c>
      <c r="V178" s="224">
        <f>ROUND(E178*U178,2)</f>
        <v>0</v>
      </c>
      <c r="W178" s="224"/>
      <c r="X178" s="205"/>
      <c r="Y178" s="205"/>
      <c r="Z178" s="205"/>
      <c r="AA178" s="205"/>
      <c r="AB178" s="205"/>
      <c r="AC178" s="205"/>
      <c r="AD178" s="205"/>
      <c r="AE178" s="205"/>
      <c r="AF178" s="205"/>
      <c r="AG178" s="205" t="s">
        <v>312</v>
      </c>
      <c r="AH178" s="205"/>
      <c r="AI178" s="205"/>
      <c r="AJ178" s="205"/>
      <c r="AK178" s="205"/>
      <c r="AL178" s="205"/>
      <c r="AM178" s="205"/>
      <c r="AN178" s="205"/>
      <c r="AO178" s="205"/>
      <c r="AP178" s="205"/>
      <c r="AQ178" s="205"/>
      <c r="AR178" s="205"/>
      <c r="AS178" s="205"/>
      <c r="AT178" s="205"/>
      <c r="AU178" s="205"/>
      <c r="AV178" s="205"/>
      <c r="AW178" s="205"/>
      <c r="AX178" s="205"/>
      <c r="AY178" s="205"/>
      <c r="AZ178" s="205"/>
      <c r="BA178" s="205"/>
      <c r="BB178" s="205"/>
      <c r="BC178" s="205"/>
      <c r="BD178" s="205"/>
      <c r="BE178" s="205"/>
      <c r="BF178" s="205"/>
      <c r="BG178" s="205"/>
      <c r="BH178" s="205"/>
    </row>
    <row r="179" spans="1:60" x14ac:dyDescent="0.2">
      <c r="A179" s="229" t="s">
        <v>139</v>
      </c>
      <c r="B179" s="230" t="s">
        <v>100</v>
      </c>
      <c r="C179" s="250" t="s">
        <v>101</v>
      </c>
      <c r="D179" s="231"/>
      <c r="E179" s="232"/>
      <c r="F179" s="233"/>
      <c r="G179" s="234">
        <f>SUMIF(AG180:AG189,"&lt;&gt;NOR",G180:G189)</f>
        <v>0</v>
      </c>
      <c r="H179" s="228"/>
      <c r="I179" s="228">
        <f>SUM(I180:I189)</f>
        <v>0</v>
      </c>
      <c r="J179" s="228"/>
      <c r="K179" s="228">
        <f>SUM(K180:K189)</f>
        <v>0</v>
      </c>
      <c r="L179" s="228"/>
      <c r="M179" s="228">
        <f>SUM(M180:M189)</f>
        <v>0</v>
      </c>
      <c r="N179" s="228"/>
      <c r="O179" s="228">
        <f>SUM(O180:O189)</f>
        <v>0</v>
      </c>
      <c r="P179" s="228"/>
      <c r="Q179" s="228">
        <f>SUM(Q180:Q189)</f>
        <v>0</v>
      </c>
      <c r="R179" s="228"/>
      <c r="S179" s="228"/>
      <c r="T179" s="228"/>
      <c r="U179" s="228"/>
      <c r="V179" s="228">
        <f>SUM(V180:V189)</f>
        <v>0.11</v>
      </c>
      <c r="W179" s="228"/>
      <c r="AG179" t="s">
        <v>140</v>
      </c>
    </row>
    <row r="180" spans="1:60" outlineLevel="1" x14ac:dyDescent="0.2">
      <c r="A180" s="235">
        <v>78</v>
      </c>
      <c r="B180" s="236" t="s">
        <v>373</v>
      </c>
      <c r="C180" s="251" t="s">
        <v>363</v>
      </c>
      <c r="D180" s="237" t="s">
        <v>163</v>
      </c>
      <c r="E180" s="238">
        <v>0.70000000000000007</v>
      </c>
      <c r="F180" s="239"/>
      <c r="G180" s="240">
        <f>ROUND(E180*F180,2)</f>
        <v>0</v>
      </c>
      <c r="H180" s="225"/>
      <c r="I180" s="224">
        <f>ROUND(E180*H180,2)</f>
        <v>0</v>
      </c>
      <c r="J180" s="225"/>
      <c r="K180" s="224">
        <f>ROUND(E180*J180,2)</f>
        <v>0</v>
      </c>
      <c r="L180" s="224">
        <v>15</v>
      </c>
      <c r="M180" s="224">
        <f>G180*(1+L180/100)</f>
        <v>0</v>
      </c>
      <c r="N180" s="224">
        <v>1.7000000000000001E-4</v>
      </c>
      <c r="O180" s="224">
        <f>ROUND(E180*N180,2)</f>
        <v>0</v>
      </c>
      <c r="P180" s="224">
        <v>0</v>
      </c>
      <c r="Q180" s="224">
        <f>ROUND(E180*P180,2)</f>
        <v>0</v>
      </c>
      <c r="R180" s="224"/>
      <c r="S180" s="224" t="s">
        <v>152</v>
      </c>
      <c r="T180" s="224" t="s">
        <v>153</v>
      </c>
      <c r="U180" s="224">
        <v>0.15200000000000002</v>
      </c>
      <c r="V180" s="224">
        <f>ROUND(E180*U180,2)</f>
        <v>0.11</v>
      </c>
      <c r="W180" s="224"/>
      <c r="X180" s="205"/>
      <c r="Y180" s="205"/>
      <c r="Z180" s="205"/>
      <c r="AA180" s="205"/>
      <c r="AB180" s="205"/>
      <c r="AC180" s="205"/>
      <c r="AD180" s="205"/>
      <c r="AE180" s="205"/>
      <c r="AF180" s="205"/>
      <c r="AG180" s="205" t="s">
        <v>145</v>
      </c>
      <c r="AH180" s="205"/>
      <c r="AI180" s="205"/>
      <c r="AJ180" s="205"/>
      <c r="AK180" s="205"/>
      <c r="AL180" s="205"/>
      <c r="AM180" s="205"/>
      <c r="AN180" s="205"/>
      <c r="AO180" s="205"/>
      <c r="AP180" s="205"/>
      <c r="AQ180" s="205"/>
      <c r="AR180" s="205"/>
      <c r="AS180" s="205"/>
      <c r="AT180" s="205"/>
      <c r="AU180" s="205"/>
      <c r="AV180" s="205"/>
      <c r="AW180" s="205"/>
      <c r="AX180" s="205"/>
      <c r="AY180" s="205"/>
      <c r="AZ180" s="205"/>
      <c r="BA180" s="205"/>
      <c r="BB180" s="205"/>
      <c r="BC180" s="205"/>
      <c r="BD180" s="205"/>
      <c r="BE180" s="205"/>
      <c r="BF180" s="205"/>
      <c r="BG180" s="205"/>
      <c r="BH180" s="205"/>
    </row>
    <row r="181" spans="1:60" outlineLevel="1" x14ac:dyDescent="0.2">
      <c r="A181" s="222"/>
      <c r="B181" s="223"/>
      <c r="C181" s="252" t="s">
        <v>374</v>
      </c>
      <c r="D181" s="226"/>
      <c r="E181" s="227">
        <v>0.70000000000000007</v>
      </c>
      <c r="F181" s="224"/>
      <c r="G181" s="224"/>
      <c r="H181" s="224"/>
      <c r="I181" s="224"/>
      <c r="J181" s="224"/>
      <c r="K181" s="224"/>
      <c r="L181" s="224"/>
      <c r="M181" s="224"/>
      <c r="N181" s="224"/>
      <c r="O181" s="224"/>
      <c r="P181" s="224"/>
      <c r="Q181" s="224"/>
      <c r="R181" s="224"/>
      <c r="S181" s="224"/>
      <c r="T181" s="224"/>
      <c r="U181" s="224"/>
      <c r="V181" s="224"/>
      <c r="W181" s="224"/>
      <c r="X181" s="205"/>
      <c r="Y181" s="205"/>
      <c r="Z181" s="205"/>
      <c r="AA181" s="205"/>
      <c r="AB181" s="205"/>
      <c r="AC181" s="205"/>
      <c r="AD181" s="205"/>
      <c r="AE181" s="205"/>
      <c r="AF181" s="205"/>
      <c r="AG181" s="205" t="s">
        <v>147</v>
      </c>
      <c r="AH181" s="205">
        <v>0</v>
      </c>
      <c r="AI181" s="205"/>
      <c r="AJ181" s="205"/>
      <c r="AK181" s="205"/>
      <c r="AL181" s="205"/>
      <c r="AM181" s="205"/>
      <c r="AN181" s="205"/>
      <c r="AO181" s="205"/>
      <c r="AP181" s="205"/>
      <c r="AQ181" s="205"/>
      <c r="AR181" s="205"/>
      <c r="AS181" s="205"/>
      <c r="AT181" s="205"/>
      <c r="AU181" s="205"/>
      <c r="AV181" s="205"/>
      <c r="AW181" s="205"/>
      <c r="AX181" s="205"/>
      <c r="AY181" s="205"/>
      <c r="AZ181" s="205"/>
      <c r="BA181" s="205"/>
      <c r="BB181" s="205"/>
      <c r="BC181" s="205"/>
      <c r="BD181" s="205"/>
      <c r="BE181" s="205"/>
      <c r="BF181" s="205"/>
      <c r="BG181" s="205"/>
      <c r="BH181" s="205"/>
    </row>
    <row r="182" spans="1:60" outlineLevel="1" x14ac:dyDescent="0.2">
      <c r="A182" s="235">
        <v>79</v>
      </c>
      <c r="B182" s="236" t="s">
        <v>365</v>
      </c>
      <c r="C182" s="251" t="s">
        <v>366</v>
      </c>
      <c r="D182" s="237" t="s">
        <v>163</v>
      </c>
      <c r="E182" s="238">
        <v>23.238000000000003</v>
      </c>
      <c r="F182" s="239"/>
      <c r="G182" s="240">
        <f>ROUND(E182*F182,2)</f>
        <v>0</v>
      </c>
      <c r="H182" s="225"/>
      <c r="I182" s="224">
        <f>ROUND(E182*H182,2)</f>
        <v>0</v>
      </c>
      <c r="J182" s="225"/>
      <c r="K182" s="224">
        <f>ROUND(E182*J182,2)</f>
        <v>0</v>
      </c>
      <c r="L182" s="224">
        <v>15</v>
      </c>
      <c r="M182" s="224">
        <f>G182*(1+L182/100)</f>
        <v>0</v>
      </c>
      <c r="N182" s="224">
        <v>0</v>
      </c>
      <c r="O182" s="224">
        <f>ROUND(E182*N182,2)</f>
        <v>0</v>
      </c>
      <c r="P182" s="224">
        <v>0</v>
      </c>
      <c r="Q182" s="224">
        <f>ROUND(E182*P182,2)</f>
        <v>0</v>
      </c>
      <c r="R182" s="224"/>
      <c r="S182" s="224" t="s">
        <v>152</v>
      </c>
      <c r="T182" s="224" t="s">
        <v>153</v>
      </c>
      <c r="U182" s="224">
        <v>0</v>
      </c>
      <c r="V182" s="224">
        <f>ROUND(E182*U182,2)</f>
        <v>0</v>
      </c>
      <c r="W182" s="224"/>
      <c r="X182" s="205"/>
      <c r="Y182" s="205"/>
      <c r="Z182" s="205"/>
      <c r="AA182" s="205"/>
      <c r="AB182" s="205"/>
      <c r="AC182" s="205"/>
      <c r="AD182" s="205"/>
      <c r="AE182" s="205"/>
      <c r="AF182" s="205"/>
      <c r="AG182" s="205" t="s">
        <v>312</v>
      </c>
      <c r="AH182" s="205"/>
      <c r="AI182" s="205"/>
      <c r="AJ182" s="205"/>
      <c r="AK182" s="205"/>
      <c r="AL182" s="205"/>
      <c r="AM182" s="205"/>
      <c r="AN182" s="205"/>
      <c r="AO182" s="205"/>
      <c r="AP182" s="205"/>
      <c r="AQ182" s="205"/>
      <c r="AR182" s="205"/>
      <c r="AS182" s="205"/>
      <c r="AT182" s="205"/>
      <c r="AU182" s="205"/>
      <c r="AV182" s="205"/>
      <c r="AW182" s="205"/>
      <c r="AX182" s="205"/>
      <c r="AY182" s="205"/>
      <c r="AZ182" s="205"/>
      <c r="BA182" s="205"/>
      <c r="BB182" s="205"/>
      <c r="BC182" s="205"/>
      <c r="BD182" s="205"/>
      <c r="BE182" s="205"/>
      <c r="BF182" s="205"/>
      <c r="BG182" s="205"/>
      <c r="BH182" s="205"/>
    </row>
    <row r="183" spans="1:60" ht="22.5" outlineLevel="1" x14ac:dyDescent="0.2">
      <c r="A183" s="222"/>
      <c r="B183" s="223"/>
      <c r="C183" s="252" t="s">
        <v>375</v>
      </c>
      <c r="D183" s="226"/>
      <c r="E183" s="227">
        <v>9.3800000000000008</v>
      </c>
      <c r="F183" s="224"/>
      <c r="G183" s="224"/>
      <c r="H183" s="224"/>
      <c r="I183" s="224"/>
      <c r="J183" s="224"/>
      <c r="K183" s="224"/>
      <c r="L183" s="224"/>
      <c r="M183" s="224"/>
      <c r="N183" s="224"/>
      <c r="O183" s="224"/>
      <c r="P183" s="224"/>
      <c r="Q183" s="224"/>
      <c r="R183" s="224"/>
      <c r="S183" s="224"/>
      <c r="T183" s="224"/>
      <c r="U183" s="224"/>
      <c r="V183" s="224"/>
      <c r="W183" s="224"/>
      <c r="X183" s="205"/>
      <c r="Y183" s="205"/>
      <c r="Z183" s="205"/>
      <c r="AA183" s="205"/>
      <c r="AB183" s="205"/>
      <c r="AC183" s="205"/>
      <c r="AD183" s="205"/>
      <c r="AE183" s="205"/>
      <c r="AF183" s="205"/>
      <c r="AG183" s="205" t="s">
        <v>147</v>
      </c>
      <c r="AH183" s="205">
        <v>0</v>
      </c>
      <c r="AI183" s="205"/>
      <c r="AJ183" s="205"/>
      <c r="AK183" s="205"/>
      <c r="AL183" s="205"/>
      <c r="AM183" s="205"/>
      <c r="AN183" s="205"/>
      <c r="AO183" s="205"/>
      <c r="AP183" s="205"/>
      <c r="AQ183" s="205"/>
      <c r="AR183" s="205"/>
      <c r="AS183" s="205"/>
      <c r="AT183" s="205"/>
      <c r="AU183" s="205"/>
      <c r="AV183" s="205"/>
      <c r="AW183" s="205"/>
      <c r="AX183" s="205"/>
      <c r="AY183" s="205"/>
      <c r="AZ183" s="205"/>
      <c r="BA183" s="205"/>
      <c r="BB183" s="205"/>
      <c r="BC183" s="205"/>
      <c r="BD183" s="205"/>
      <c r="BE183" s="205"/>
      <c r="BF183" s="205"/>
      <c r="BG183" s="205"/>
      <c r="BH183" s="205"/>
    </row>
    <row r="184" spans="1:60" outlineLevel="1" x14ac:dyDescent="0.2">
      <c r="A184" s="222"/>
      <c r="B184" s="223"/>
      <c r="C184" s="252" t="s">
        <v>376</v>
      </c>
      <c r="D184" s="226"/>
      <c r="E184" s="227">
        <v>13.860000000000001</v>
      </c>
      <c r="F184" s="224"/>
      <c r="G184" s="224"/>
      <c r="H184" s="224"/>
      <c r="I184" s="224"/>
      <c r="J184" s="224"/>
      <c r="K184" s="224"/>
      <c r="L184" s="224"/>
      <c r="M184" s="224"/>
      <c r="N184" s="224"/>
      <c r="O184" s="224"/>
      <c r="P184" s="224"/>
      <c r="Q184" s="224"/>
      <c r="R184" s="224"/>
      <c r="S184" s="224"/>
      <c r="T184" s="224"/>
      <c r="U184" s="224"/>
      <c r="V184" s="224"/>
      <c r="W184" s="224"/>
      <c r="X184" s="205"/>
      <c r="Y184" s="205"/>
      <c r="Z184" s="205"/>
      <c r="AA184" s="205"/>
      <c r="AB184" s="205"/>
      <c r="AC184" s="205"/>
      <c r="AD184" s="205"/>
      <c r="AE184" s="205"/>
      <c r="AF184" s="205"/>
      <c r="AG184" s="205" t="s">
        <v>147</v>
      </c>
      <c r="AH184" s="205">
        <v>0</v>
      </c>
      <c r="AI184" s="205"/>
      <c r="AJ184" s="205"/>
      <c r="AK184" s="205"/>
      <c r="AL184" s="205"/>
      <c r="AM184" s="205"/>
      <c r="AN184" s="205"/>
      <c r="AO184" s="205"/>
      <c r="AP184" s="205"/>
      <c r="AQ184" s="205"/>
      <c r="AR184" s="205"/>
      <c r="AS184" s="205"/>
      <c r="AT184" s="205"/>
      <c r="AU184" s="205"/>
      <c r="AV184" s="205"/>
      <c r="AW184" s="205"/>
      <c r="AX184" s="205"/>
      <c r="AY184" s="205"/>
      <c r="AZ184" s="205"/>
      <c r="BA184" s="205"/>
      <c r="BB184" s="205"/>
      <c r="BC184" s="205"/>
      <c r="BD184" s="205"/>
      <c r="BE184" s="205"/>
      <c r="BF184" s="205"/>
      <c r="BG184" s="205"/>
      <c r="BH184" s="205"/>
    </row>
    <row r="185" spans="1:60" ht="22.5" outlineLevel="1" x14ac:dyDescent="0.2">
      <c r="A185" s="235">
        <v>80</v>
      </c>
      <c r="B185" s="236" t="s">
        <v>377</v>
      </c>
      <c r="C185" s="251" t="s">
        <v>378</v>
      </c>
      <c r="D185" s="237" t="s">
        <v>151</v>
      </c>
      <c r="E185" s="238">
        <v>14.610000000000001</v>
      </c>
      <c r="F185" s="239"/>
      <c r="G185" s="240">
        <f>ROUND(E185*F185,2)</f>
        <v>0</v>
      </c>
      <c r="H185" s="225"/>
      <c r="I185" s="224">
        <f>ROUND(E185*H185,2)</f>
        <v>0</v>
      </c>
      <c r="J185" s="225"/>
      <c r="K185" s="224">
        <f>ROUND(E185*J185,2)</f>
        <v>0</v>
      </c>
      <c r="L185" s="224">
        <v>15</v>
      </c>
      <c r="M185" s="224">
        <f>G185*(1+L185/100)</f>
        <v>0</v>
      </c>
      <c r="N185" s="224">
        <v>0</v>
      </c>
      <c r="O185" s="224">
        <f>ROUND(E185*N185,2)</f>
        <v>0</v>
      </c>
      <c r="P185" s="224">
        <v>0</v>
      </c>
      <c r="Q185" s="224">
        <f>ROUND(E185*P185,2)</f>
        <v>0</v>
      </c>
      <c r="R185" s="224"/>
      <c r="S185" s="224" t="s">
        <v>152</v>
      </c>
      <c r="T185" s="224" t="s">
        <v>153</v>
      </c>
      <c r="U185" s="224">
        <v>0</v>
      </c>
      <c r="V185" s="224">
        <f>ROUND(E185*U185,2)</f>
        <v>0</v>
      </c>
      <c r="W185" s="224"/>
      <c r="X185" s="205"/>
      <c r="Y185" s="205"/>
      <c r="Z185" s="205"/>
      <c r="AA185" s="205"/>
      <c r="AB185" s="205"/>
      <c r="AC185" s="205"/>
      <c r="AD185" s="205"/>
      <c r="AE185" s="205"/>
      <c r="AF185" s="205"/>
      <c r="AG185" s="205" t="s">
        <v>312</v>
      </c>
      <c r="AH185" s="205"/>
      <c r="AI185" s="205"/>
      <c r="AJ185" s="205"/>
      <c r="AK185" s="205"/>
      <c r="AL185" s="205"/>
      <c r="AM185" s="205"/>
      <c r="AN185" s="205"/>
      <c r="AO185" s="205"/>
      <c r="AP185" s="205"/>
      <c r="AQ185" s="205"/>
      <c r="AR185" s="205"/>
      <c r="AS185" s="205"/>
      <c r="AT185" s="205"/>
      <c r="AU185" s="205"/>
      <c r="AV185" s="205"/>
      <c r="AW185" s="205"/>
      <c r="AX185" s="205"/>
      <c r="AY185" s="205"/>
      <c r="AZ185" s="205"/>
      <c r="BA185" s="205"/>
      <c r="BB185" s="205"/>
      <c r="BC185" s="205"/>
      <c r="BD185" s="205"/>
      <c r="BE185" s="205"/>
      <c r="BF185" s="205"/>
      <c r="BG185" s="205"/>
      <c r="BH185" s="205"/>
    </row>
    <row r="186" spans="1:60" outlineLevel="1" x14ac:dyDescent="0.2">
      <c r="A186" s="222"/>
      <c r="B186" s="223"/>
      <c r="C186" s="252" t="s">
        <v>208</v>
      </c>
      <c r="D186" s="226"/>
      <c r="E186" s="227">
        <v>14.610000000000001</v>
      </c>
      <c r="F186" s="224"/>
      <c r="G186" s="224"/>
      <c r="H186" s="224"/>
      <c r="I186" s="224"/>
      <c r="J186" s="224"/>
      <c r="K186" s="224"/>
      <c r="L186" s="224"/>
      <c r="M186" s="224"/>
      <c r="N186" s="224"/>
      <c r="O186" s="224"/>
      <c r="P186" s="224"/>
      <c r="Q186" s="224"/>
      <c r="R186" s="224"/>
      <c r="S186" s="224"/>
      <c r="T186" s="224"/>
      <c r="U186" s="224"/>
      <c r="V186" s="224"/>
      <c r="W186" s="224"/>
      <c r="X186" s="205"/>
      <c r="Y186" s="205"/>
      <c r="Z186" s="205"/>
      <c r="AA186" s="205"/>
      <c r="AB186" s="205"/>
      <c r="AC186" s="205"/>
      <c r="AD186" s="205"/>
      <c r="AE186" s="205"/>
      <c r="AF186" s="205"/>
      <c r="AG186" s="205" t="s">
        <v>147</v>
      </c>
      <c r="AH186" s="205">
        <v>0</v>
      </c>
      <c r="AI186" s="205"/>
      <c r="AJ186" s="205"/>
      <c r="AK186" s="205"/>
      <c r="AL186" s="205"/>
      <c r="AM186" s="205"/>
      <c r="AN186" s="205"/>
      <c r="AO186" s="205"/>
      <c r="AP186" s="205"/>
      <c r="AQ186" s="205"/>
      <c r="AR186" s="205"/>
      <c r="AS186" s="205"/>
      <c r="AT186" s="205"/>
      <c r="AU186" s="205"/>
      <c r="AV186" s="205"/>
      <c r="AW186" s="205"/>
      <c r="AX186" s="205"/>
      <c r="AY186" s="205"/>
      <c r="AZ186" s="205"/>
      <c r="BA186" s="205"/>
      <c r="BB186" s="205"/>
      <c r="BC186" s="205"/>
      <c r="BD186" s="205"/>
      <c r="BE186" s="205"/>
      <c r="BF186" s="205"/>
      <c r="BG186" s="205"/>
      <c r="BH186" s="205"/>
    </row>
    <row r="187" spans="1:60" ht="22.5" outlineLevel="1" x14ac:dyDescent="0.2">
      <c r="A187" s="235">
        <v>81</v>
      </c>
      <c r="B187" s="236" t="s">
        <v>379</v>
      </c>
      <c r="C187" s="251" t="s">
        <v>380</v>
      </c>
      <c r="D187" s="237" t="s">
        <v>151</v>
      </c>
      <c r="E187" s="238">
        <v>16.071000000000002</v>
      </c>
      <c r="F187" s="239"/>
      <c r="G187" s="240">
        <f>ROUND(E187*F187,2)</f>
        <v>0</v>
      </c>
      <c r="H187" s="225"/>
      <c r="I187" s="224">
        <f>ROUND(E187*H187,2)</f>
        <v>0</v>
      </c>
      <c r="J187" s="225"/>
      <c r="K187" s="224">
        <f>ROUND(E187*J187,2)</f>
        <v>0</v>
      </c>
      <c r="L187" s="224">
        <v>15</v>
      </c>
      <c r="M187" s="224">
        <f>G187*(1+L187/100)</f>
        <v>0</v>
      </c>
      <c r="N187" s="224">
        <v>0</v>
      </c>
      <c r="O187" s="224">
        <f>ROUND(E187*N187,2)</f>
        <v>0</v>
      </c>
      <c r="P187" s="224">
        <v>0</v>
      </c>
      <c r="Q187" s="224">
        <f>ROUND(E187*P187,2)</f>
        <v>0</v>
      </c>
      <c r="R187" s="224"/>
      <c r="S187" s="224" t="s">
        <v>152</v>
      </c>
      <c r="T187" s="224" t="s">
        <v>153</v>
      </c>
      <c r="U187" s="224">
        <v>0</v>
      </c>
      <c r="V187" s="224">
        <f>ROUND(E187*U187,2)</f>
        <v>0</v>
      </c>
      <c r="W187" s="224"/>
      <c r="X187" s="205"/>
      <c r="Y187" s="205"/>
      <c r="Z187" s="205"/>
      <c r="AA187" s="205"/>
      <c r="AB187" s="205"/>
      <c r="AC187" s="205"/>
      <c r="AD187" s="205"/>
      <c r="AE187" s="205"/>
      <c r="AF187" s="205"/>
      <c r="AG187" s="205" t="s">
        <v>318</v>
      </c>
      <c r="AH187" s="205"/>
      <c r="AI187" s="205"/>
      <c r="AJ187" s="205"/>
      <c r="AK187" s="205"/>
      <c r="AL187" s="205"/>
      <c r="AM187" s="205"/>
      <c r="AN187" s="205"/>
      <c r="AO187" s="205"/>
      <c r="AP187" s="205"/>
      <c r="AQ187" s="205"/>
      <c r="AR187" s="205"/>
      <c r="AS187" s="205"/>
      <c r="AT187" s="205"/>
      <c r="AU187" s="205"/>
      <c r="AV187" s="205"/>
      <c r="AW187" s="205"/>
      <c r="AX187" s="205"/>
      <c r="AY187" s="205"/>
      <c r="AZ187" s="205"/>
      <c r="BA187" s="205"/>
      <c r="BB187" s="205"/>
      <c r="BC187" s="205"/>
      <c r="BD187" s="205"/>
      <c r="BE187" s="205"/>
      <c r="BF187" s="205"/>
      <c r="BG187" s="205"/>
      <c r="BH187" s="205"/>
    </row>
    <row r="188" spans="1:60" outlineLevel="1" x14ac:dyDescent="0.2">
      <c r="A188" s="222"/>
      <c r="B188" s="223"/>
      <c r="C188" s="252" t="s">
        <v>381</v>
      </c>
      <c r="D188" s="226"/>
      <c r="E188" s="227">
        <v>16.07</v>
      </c>
      <c r="F188" s="224"/>
      <c r="G188" s="224"/>
      <c r="H188" s="224"/>
      <c r="I188" s="224"/>
      <c r="J188" s="224"/>
      <c r="K188" s="224"/>
      <c r="L188" s="224"/>
      <c r="M188" s="224"/>
      <c r="N188" s="224"/>
      <c r="O188" s="224"/>
      <c r="P188" s="224"/>
      <c r="Q188" s="224"/>
      <c r="R188" s="224"/>
      <c r="S188" s="224"/>
      <c r="T188" s="224"/>
      <c r="U188" s="224"/>
      <c r="V188" s="224"/>
      <c r="W188" s="224"/>
      <c r="X188" s="205"/>
      <c r="Y188" s="205"/>
      <c r="Z188" s="205"/>
      <c r="AA188" s="205"/>
      <c r="AB188" s="205"/>
      <c r="AC188" s="205"/>
      <c r="AD188" s="205"/>
      <c r="AE188" s="205"/>
      <c r="AF188" s="205"/>
      <c r="AG188" s="205" t="s">
        <v>147</v>
      </c>
      <c r="AH188" s="205">
        <v>5</v>
      </c>
      <c r="AI188" s="205"/>
      <c r="AJ188" s="205"/>
      <c r="AK188" s="205"/>
      <c r="AL188" s="205"/>
      <c r="AM188" s="205"/>
      <c r="AN188" s="205"/>
      <c r="AO188" s="205"/>
      <c r="AP188" s="205"/>
      <c r="AQ188" s="205"/>
      <c r="AR188" s="205"/>
      <c r="AS188" s="205"/>
      <c r="AT188" s="205"/>
      <c r="AU188" s="205"/>
      <c r="AV188" s="205"/>
      <c r="AW188" s="205"/>
      <c r="AX188" s="205"/>
      <c r="AY188" s="205"/>
      <c r="AZ188" s="205"/>
      <c r="BA188" s="205"/>
      <c r="BB188" s="205"/>
      <c r="BC188" s="205"/>
      <c r="BD188" s="205"/>
      <c r="BE188" s="205"/>
      <c r="BF188" s="205"/>
      <c r="BG188" s="205"/>
      <c r="BH188" s="205"/>
    </row>
    <row r="189" spans="1:60" outlineLevel="1" x14ac:dyDescent="0.2">
      <c r="A189" s="241">
        <v>82</v>
      </c>
      <c r="B189" s="242" t="s">
        <v>382</v>
      </c>
      <c r="C189" s="253" t="s">
        <v>383</v>
      </c>
      <c r="D189" s="243" t="s">
        <v>0</v>
      </c>
      <c r="E189" s="244">
        <v>123.72640000000001</v>
      </c>
      <c r="F189" s="245"/>
      <c r="G189" s="246">
        <f>ROUND(E189*F189,2)</f>
        <v>0</v>
      </c>
      <c r="H189" s="225"/>
      <c r="I189" s="224">
        <f>ROUND(E189*H189,2)</f>
        <v>0</v>
      </c>
      <c r="J189" s="225"/>
      <c r="K189" s="224">
        <f>ROUND(E189*J189,2)</f>
        <v>0</v>
      </c>
      <c r="L189" s="224">
        <v>15</v>
      </c>
      <c r="M189" s="224">
        <f>G189*(1+L189/100)</f>
        <v>0</v>
      </c>
      <c r="N189" s="224">
        <v>0</v>
      </c>
      <c r="O189" s="224">
        <f>ROUND(E189*N189,2)</f>
        <v>0</v>
      </c>
      <c r="P189" s="224">
        <v>0</v>
      </c>
      <c r="Q189" s="224">
        <f>ROUND(E189*P189,2)</f>
        <v>0</v>
      </c>
      <c r="R189" s="224"/>
      <c r="S189" s="224" t="s">
        <v>144</v>
      </c>
      <c r="T189" s="224" t="s">
        <v>144</v>
      </c>
      <c r="U189" s="224">
        <v>0</v>
      </c>
      <c r="V189" s="224">
        <f>ROUND(E189*U189,2)</f>
        <v>0</v>
      </c>
      <c r="W189" s="224"/>
      <c r="X189" s="205"/>
      <c r="Y189" s="205"/>
      <c r="Z189" s="205"/>
      <c r="AA189" s="205"/>
      <c r="AB189" s="205"/>
      <c r="AC189" s="205"/>
      <c r="AD189" s="205"/>
      <c r="AE189" s="205"/>
      <c r="AF189" s="205"/>
      <c r="AG189" s="205" t="s">
        <v>312</v>
      </c>
      <c r="AH189" s="205"/>
      <c r="AI189" s="205"/>
      <c r="AJ189" s="205"/>
      <c r="AK189" s="205"/>
      <c r="AL189" s="205"/>
      <c r="AM189" s="205"/>
      <c r="AN189" s="205"/>
      <c r="AO189" s="205"/>
      <c r="AP189" s="205"/>
      <c r="AQ189" s="205"/>
      <c r="AR189" s="205"/>
      <c r="AS189" s="205"/>
      <c r="AT189" s="205"/>
      <c r="AU189" s="205"/>
      <c r="AV189" s="205"/>
      <c r="AW189" s="205"/>
      <c r="AX189" s="205"/>
      <c r="AY189" s="205"/>
      <c r="AZ189" s="205"/>
      <c r="BA189" s="205"/>
      <c r="BB189" s="205"/>
      <c r="BC189" s="205"/>
      <c r="BD189" s="205"/>
      <c r="BE189" s="205"/>
      <c r="BF189" s="205"/>
      <c r="BG189" s="205"/>
      <c r="BH189" s="205"/>
    </row>
    <row r="190" spans="1:60" x14ac:dyDescent="0.2">
      <c r="A190" s="229" t="s">
        <v>139</v>
      </c>
      <c r="B190" s="230" t="s">
        <v>102</v>
      </c>
      <c r="C190" s="250" t="s">
        <v>103</v>
      </c>
      <c r="D190" s="231"/>
      <c r="E190" s="232"/>
      <c r="F190" s="233"/>
      <c r="G190" s="234">
        <f>SUMIF(AG191:AG203,"&lt;&gt;NOR",G191:G203)</f>
        <v>0</v>
      </c>
      <c r="H190" s="228"/>
      <c r="I190" s="228">
        <f>SUM(I191:I203)</f>
        <v>0</v>
      </c>
      <c r="J190" s="228"/>
      <c r="K190" s="228">
        <f>SUM(K191:K203)</f>
        <v>0</v>
      </c>
      <c r="L190" s="228"/>
      <c r="M190" s="228">
        <f>SUM(M191:M203)</f>
        <v>0</v>
      </c>
      <c r="N190" s="228"/>
      <c r="O190" s="228">
        <f>SUM(O191:O203)</f>
        <v>0.36</v>
      </c>
      <c r="P190" s="228"/>
      <c r="Q190" s="228">
        <f>SUM(Q191:Q203)</f>
        <v>0</v>
      </c>
      <c r="R190" s="228"/>
      <c r="S190" s="228"/>
      <c r="T190" s="228"/>
      <c r="U190" s="228"/>
      <c r="V190" s="228">
        <f>SUM(V191:V203)</f>
        <v>20.56</v>
      </c>
      <c r="W190" s="228"/>
      <c r="AG190" t="s">
        <v>140</v>
      </c>
    </row>
    <row r="191" spans="1:60" outlineLevel="1" x14ac:dyDescent="0.2">
      <c r="A191" s="235">
        <v>83</v>
      </c>
      <c r="B191" s="236" t="s">
        <v>384</v>
      </c>
      <c r="C191" s="251" t="s">
        <v>385</v>
      </c>
      <c r="D191" s="237" t="s">
        <v>151</v>
      </c>
      <c r="E191" s="238">
        <v>19.780800000000003</v>
      </c>
      <c r="F191" s="239"/>
      <c r="G191" s="240">
        <f>ROUND(E191*F191,2)</f>
        <v>0</v>
      </c>
      <c r="H191" s="225"/>
      <c r="I191" s="224">
        <f>ROUND(E191*H191,2)</f>
        <v>0</v>
      </c>
      <c r="J191" s="225"/>
      <c r="K191" s="224">
        <f>ROUND(E191*J191,2)</f>
        <v>0</v>
      </c>
      <c r="L191" s="224">
        <v>15</v>
      </c>
      <c r="M191" s="224">
        <f>G191*(1+L191/100)</f>
        <v>0</v>
      </c>
      <c r="N191" s="224">
        <v>2.1000000000000001E-4</v>
      </c>
      <c r="O191" s="224">
        <f>ROUND(E191*N191,2)</f>
        <v>0</v>
      </c>
      <c r="P191" s="224">
        <v>0</v>
      </c>
      <c r="Q191" s="224">
        <f>ROUND(E191*P191,2)</f>
        <v>0</v>
      </c>
      <c r="R191" s="224"/>
      <c r="S191" s="224" t="s">
        <v>152</v>
      </c>
      <c r="T191" s="224" t="s">
        <v>153</v>
      </c>
      <c r="U191" s="224">
        <v>0.05</v>
      </c>
      <c r="V191" s="224">
        <f>ROUND(E191*U191,2)</f>
        <v>0.99</v>
      </c>
      <c r="W191" s="224"/>
      <c r="X191" s="205"/>
      <c r="Y191" s="205"/>
      <c r="Z191" s="205"/>
      <c r="AA191" s="205"/>
      <c r="AB191" s="205"/>
      <c r="AC191" s="205"/>
      <c r="AD191" s="205"/>
      <c r="AE191" s="205"/>
      <c r="AF191" s="205"/>
      <c r="AG191" s="205" t="s">
        <v>145</v>
      </c>
      <c r="AH191" s="205"/>
      <c r="AI191" s="205"/>
      <c r="AJ191" s="205"/>
      <c r="AK191" s="205"/>
      <c r="AL191" s="205"/>
      <c r="AM191" s="205"/>
      <c r="AN191" s="205"/>
      <c r="AO191" s="205"/>
      <c r="AP191" s="205"/>
      <c r="AQ191" s="205"/>
      <c r="AR191" s="205"/>
      <c r="AS191" s="205"/>
      <c r="AT191" s="205"/>
      <c r="AU191" s="205"/>
      <c r="AV191" s="205"/>
      <c r="AW191" s="205"/>
      <c r="AX191" s="205"/>
      <c r="AY191" s="205"/>
      <c r="AZ191" s="205"/>
      <c r="BA191" s="205"/>
      <c r="BB191" s="205"/>
      <c r="BC191" s="205"/>
      <c r="BD191" s="205"/>
      <c r="BE191" s="205"/>
      <c r="BF191" s="205"/>
      <c r="BG191" s="205"/>
      <c r="BH191" s="205"/>
    </row>
    <row r="192" spans="1:60" outlineLevel="1" x14ac:dyDescent="0.2">
      <c r="A192" s="222"/>
      <c r="B192" s="223"/>
      <c r="C192" s="252" t="s">
        <v>386</v>
      </c>
      <c r="D192" s="226"/>
      <c r="E192" s="227">
        <v>19.78</v>
      </c>
      <c r="F192" s="224"/>
      <c r="G192" s="224"/>
      <c r="H192" s="224"/>
      <c r="I192" s="224"/>
      <c r="J192" s="224"/>
      <c r="K192" s="224"/>
      <c r="L192" s="224"/>
      <c r="M192" s="224"/>
      <c r="N192" s="224"/>
      <c r="O192" s="224"/>
      <c r="P192" s="224"/>
      <c r="Q192" s="224"/>
      <c r="R192" s="224"/>
      <c r="S192" s="224"/>
      <c r="T192" s="224"/>
      <c r="U192" s="224"/>
      <c r="V192" s="224"/>
      <c r="W192" s="224"/>
      <c r="X192" s="205"/>
      <c r="Y192" s="205"/>
      <c r="Z192" s="205"/>
      <c r="AA192" s="205"/>
      <c r="AB192" s="205"/>
      <c r="AC192" s="205"/>
      <c r="AD192" s="205"/>
      <c r="AE192" s="205"/>
      <c r="AF192" s="205"/>
      <c r="AG192" s="205" t="s">
        <v>147</v>
      </c>
      <c r="AH192" s="205">
        <v>5</v>
      </c>
      <c r="AI192" s="205"/>
      <c r="AJ192" s="205"/>
      <c r="AK192" s="205"/>
      <c r="AL192" s="205"/>
      <c r="AM192" s="205"/>
      <c r="AN192" s="205"/>
      <c r="AO192" s="205"/>
      <c r="AP192" s="205"/>
      <c r="AQ192" s="205"/>
      <c r="AR192" s="205"/>
      <c r="AS192" s="205"/>
      <c r="AT192" s="205"/>
      <c r="AU192" s="205"/>
      <c r="AV192" s="205"/>
      <c r="AW192" s="205"/>
      <c r="AX192" s="205"/>
      <c r="AY192" s="205"/>
      <c r="AZ192" s="205"/>
      <c r="BA192" s="205"/>
      <c r="BB192" s="205"/>
      <c r="BC192" s="205"/>
      <c r="BD192" s="205"/>
      <c r="BE192" s="205"/>
      <c r="BF192" s="205"/>
      <c r="BG192" s="205"/>
      <c r="BH192" s="205"/>
    </row>
    <row r="193" spans="1:60" outlineLevel="1" x14ac:dyDescent="0.2">
      <c r="A193" s="235">
        <v>84</v>
      </c>
      <c r="B193" s="236" t="s">
        <v>387</v>
      </c>
      <c r="C193" s="251" t="s">
        <v>388</v>
      </c>
      <c r="D193" s="237" t="s">
        <v>151</v>
      </c>
      <c r="E193" s="238">
        <v>19.780800000000003</v>
      </c>
      <c r="F193" s="239"/>
      <c r="G193" s="240">
        <f>ROUND(E193*F193,2)</f>
        <v>0</v>
      </c>
      <c r="H193" s="225"/>
      <c r="I193" s="224">
        <f>ROUND(E193*H193,2)</f>
        <v>0</v>
      </c>
      <c r="J193" s="225"/>
      <c r="K193" s="224">
        <f>ROUND(E193*J193,2)</f>
        <v>0</v>
      </c>
      <c r="L193" s="224">
        <v>15</v>
      </c>
      <c r="M193" s="224">
        <f>G193*(1+L193/100)</f>
        <v>0</v>
      </c>
      <c r="N193" s="224">
        <v>3.2500000000000003E-3</v>
      </c>
      <c r="O193" s="224">
        <f>ROUND(E193*N193,2)</f>
        <v>0.06</v>
      </c>
      <c r="P193" s="224">
        <v>0</v>
      </c>
      <c r="Q193" s="224">
        <f>ROUND(E193*P193,2)</f>
        <v>0</v>
      </c>
      <c r="R193" s="224"/>
      <c r="S193" s="224" t="s">
        <v>152</v>
      </c>
      <c r="T193" s="224" t="s">
        <v>153</v>
      </c>
      <c r="U193" s="224">
        <v>0.9840000000000001</v>
      </c>
      <c r="V193" s="224">
        <f>ROUND(E193*U193,2)</f>
        <v>19.46</v>
      </c>
      <c r="W193" s="224"/>
      <c r="X193" s="205"/>
      <c r="Y193" s="205"/>
      <c r="Z193" s="205"/>
      <c r="AA193" s="205"/>
      <c r="AB193" s="205"/>
      <c r="AC193" s="205"/>
      <c r="AD193" s="205"/>
      <c r="AE193" s="205"/>
      <c r="AF193" s="205"/>
      <c r="AG193" s="205" t="s">
        <v>312</v>
      </c>
      <c r="AH193" s="205"/>
      <c r="AI193" s="205"/>
      <c r="AJ193" s="205"/>
      <c r="AK193" s="205"/>
      <c r="AL193" s="205"/>
      <c r="AM193" s="205"/>
      <c r="AN193" s="205"/>
      <c r="AO193" s="205"/>
      <c r="AP193" s="205"/>
      <c r="AQ193" s="205"/>
      <c r="AR193" s="205"/>
      <c r="AS193" s="205"/>
      <c r="AT193" s="205"/>
      <c r="AU193" s="205"/>
      <c r="AV193" s="205"/>
      <c r="AW193" s="205"/>
      <c r="AX193" s="205"/>
      <c r="AY193" s="205"/>
      <c r="AZ193" s="205"/>
      <c r="BA193" s="205"/>
      <c r="BB193" s="205"/>
      <c r="BC193" s="205"/>
      <c r="BD193" s="205"/>
      <c r="BE193" s="205"/>
      <c r="BF193" s="205"/>
      <c r="BG193" s="205"/>
      <c r="BH193" s="205"/>
    </row>
    <row r="194" spans="1:60" outlineLevel="1" x14ac:dyDescent="0.2">
      <c r="A194" s="222"/>
      <c r="B194" s="223"/>
      <c r="C194" s="252" t="s">
        <v>389</v>
      </c>
      <c r="D194" s="226"/>
      <c r="E194" s="227">
        <v>4.9700000000000006</v>
      </c>
      <c r="F194" s="224"/>
      <c r="G194" s="224"/>
      <c r="H194" s="224"/>
      <c r="I194" s="224"/>
      <c r="J194" s="224"/>
      <c r="K194" s="224"/>
      <c r="L194" s="224"/>
      <c r="M194" s="224"/>
      <c r="N194" s="224"/>
      <c r="O194" s="224"/>
      <c r="P194" s="224"/>
      <c r="Q194" s="224"/>
      <c r="R194" s="224"/>
      <c r="S194" s="224"/>
      <c r="T194" s="224"/>
      <c r="U194" s="224"/>
      <c r="V194" s="224"/>
      <c r="W194" s="224"/>
      <c r="X194" s="205"/>
      <c r="Y194" s="205"/>
      <c r="Z194" s="205"/>
      <c r="AA194" s="205"/>
      <c r="AB194" s="205"/>
      <c r="AC194" s="205"/>
      <c r="AD194" s="205"/>
      <c r="AE194" s="205"/>
      <c r="AF194" s="205"/>
      <c r="AG194" s="205" t="s">
        <v>147</v>
      </c>
      <c r="AH194" s="205">
        <v>0</v>
      </c>
      <c r="AI194" s="205"/>
      <c r="AJ194" s="205"/>
      <c r="AK194" s="205"/>
      <c r="AL194" s="205"/>
      <c r="AM194" s="205"/>
      <c r="AN194" s="205"/>
      <c r="AO194" s="205"/>
      <c r="AP194" s="205"/>
      <c r="AQ194" s="205"/>
      <c r="AR194" s="205"/>
      <c r="AS194" s="205"/>
      <c r="AT194" s="205"/>
      <c r="AU194" s="205"/>
      <c r="AV194" s="205"/>
      <c r="AW194" s="205"/>
      <c r="AX194" s="205"/>
      <c r="AY194" s="205"/>
      <c r="AZ194" s="205"/>
      <c r="BA194" s="205"/>
      <c r="BB194" s="205"/>
      <c r="BC194" s="205"/>
      <c r="BD194" s="205"/>
      <c r="BE194" s="205"/>
      <c r="BF194" s="205"/>
      <c r="BG194" s="205"/>
      <c r="BH194" s="205"/>
    </row>
    <row r="195" spans="1:60" outlineLevel="1" x14ac:dyDescent="0.2">
      <c r="A195" s="222"/>
      <c r="B195" s="223"/>
      <c r="C195" s="252" t="s">
        <v>390</v>
      </c>
      <c r="D195" s="226"/>
      <c r="E195" s="227">
        <v>12.89</v>
      </c>
      <c r="F195" s="224"/>
      <c r="G195" s="224"/>
      <c r="H195" s="224"/>
      <c r="I195" s="224"/>
      <c r="J195" s="224"/>
      <c r="K195" s="224"/>
      <c r="L195" s="224"/>
      <c r="M195" s="224"/>
      <c r="N195" s="224"/>
      <c r="O195" s="224"/>
      <c r="P195" s="224"/>
      <c r="Q195" s="224"/>
      <c r="R195" s="224"/>
      <c r="S195" s="224"/>
      <c r="T195" s="224"/>
      <c r="U195" s="224"/>
      <c r="V195" s="224"/>
      <c r="W195" s="224"/>
      <c r="X195" s="205"/>
      <c r="Y195" s="205"/>
      <c r="Z195" s="205"/>
      <c r="AA195" s="205"/>
      <c r="AB195" s="205"/>
      <c r="AC195" s="205"/>
      <c r="AD195" s="205"/>
      <c r="AE195" s="205"/>
      <c r="AF195" s="205"/>
      <c r="AG195" s="205" t="s">
        <v>147</v>
      </c>
      <c r="AH195" s="205">
        <v>0</v>
      </c>
      <c r="AI195" s="205"/>
      <c r="AJ195" s="205"/>
      <c r="AK195" s="205"/>
      <c r="AL195" s="205"/>
      <c r="AM195" s="205"/>
      <c r="AN195" s="205"/>
      <c r="AO195" s="205"/>
      <c r="AP195" s="205"/>
      <c r="AQ195" s="205"/>
      <c r="AR195" s="205"/>
      <c r="AS195" s="205"/>
      <c r="AT195" s="205"/>
      <c r="AU195" s="205"/>
      <c r="AV195" s="205"/>
      <c r="AW195" s="205"/>
      <c r="AX195" s="205"/>
      <c r="AY195" s="205"/>
      <c r="AZ195" s="205"/>
      <c r="BA195" s="205"/>
      <c r="BB195" s="205"/>
      <c r="BC195" s="205"/>
      <c r="BD195" s="205"/>
      <c r="BE195" s="205"/>
      <c r="BF195" s="205"/>
      <c r="BG195" s="205"/>
      <c r="BH195" s="205"/>
    </row>
    <row r="196" spans="1:60" outlineLevel="1" x14ac:dyDescent="0.2">
      <c r="A196" s="222"/>
      <c r="B196" s="223"/>
      <c r="C196" s="252" t="s">
        <v>391</v>
      </c>
      <c r="D196" s="226"/>
      <c r="E196" s="227">
        <v>1.9200000000000002</v>
      </c>
      <c r="F196" s="224"/>
      <c r="G196" s="224"/>
      <c r="H196" s="224"/>
      <c r="I196" s="224"/>
      <c r="J196" s="224"/>
      <c r="K196" s="224"/>
      <c r="L196" s="224"/>
      <c r="M196" s="224"/>
      <c r="N196" s="224"/>
      <c r="O196" s="224"/>
      <c r="P196" s="224"/>
      <c r="Q196" s="224"/>
      <c r="R196" s="224"/>
      <c r="S196" s="224"/>
      <c r="T196" s="224"/>
      <c r="U196" s="224"/>
      <c r="V196" s="224"/>
      <c r="W196" s="224"/>
      <c r="X196" s="205"/>
      <c r="Y196" s="205"/>
      <c r="Z196" s="205"/>
      <c r="AA196" s="205"/>
      <c r="AB196" s="205"/>
      <c r="AC196" s="205"/>
      <c r="AD196" s="205"/>
      <c r="AE196" s="205"/>
      <c r="AF196" s="205"/>
      <c r="AG196" s="205" t="s">
        <v>147</v>
      </c>
      <c r="AH196" s="205">
        <v>0</v>
      </c>
      <c r="AI196" s="205"/>
      <c r="AJ196" s="205"/>
      <c r="AK196" s="205"/>
      <c r="AL196" s="205"/>
      <c r="AM196" s="205"/>
      <c r="AN196" s="205"/>
      <c r="AO196" s="205"/>
      <c r="AP196" s="205"/>
      <c r="AQ196" s="205"/>
      <c r="AR196" s="205"/>
      <c r="AS196" s="205"/>
      <c r="AT196" s="205"/>
      <c r="AU196" s="205"/>
      <c r="AV196" s="205"/>
      <c r="AW196" s="205"/>
      <c r="AX196" s="205"/>
      <c r="AY196" s="205"/>
      <c r="AZ196" s="205"/>
      <c r="BA196" s="205"/>
      <c r="BB196" s="205"/>
      <c r="BC196" s="205"/>
      <c r="BD196" s="205"/>
      <c r="BE196" s="205"/>
      <c r="BF196" s="205"/>
      <c r="BG196" s="205"/>
      <c r="BH196" s="205"/>
    </row>
    <row r="197" spans="1:60" outlineLevel="1" x14ac:dyDescent="0.2">
      <c r="A197" s="235">
        <v>85</v>
      </c>
      <c r="B197" s="236" t="s">
        <v>392</v>
      </c>
      <c r="C197" s="251" t="s">
        <v>393</v>
      </c>
      <c r="D197" s="237" t="s">
        <v>151</v>
      </c>
      <c r="E197" s="238">
        <v>19.780800000000003</v>
      </c>
      <c r="F197" s="239"/>
      <c r="G197" s="240">
        <f>ROUND(E197*F197,2)</f>
        <v>0</v>
      </c>
      <c r="H197" s="225"/>
      <c r="I197" s="224">
        <f>ROUND(E197*H197,2)</f>
        <v>0</v>
      </c>
      <c r="J197" s="225"/>
      <c r="K197" s="224">
        <f>ROUND(E197*J197,2)</f>
        <v>0</v>
      </c>
      <c r="L197" s="224">
        <v>15</v>
      </c>
      <c r="M197" s="224">
        <f>G197*(1+L197/100)</f>
        <v>0</v>
      </c>
      <c r="N197" s="224">
        <v>0</v>
      </c>
      <c r="O197" s="224">
        <f>ROUND(E197*N197,2)</f>
        <v>0</v>
      </c>
      <c r="P197" s="224">
        <v>0</v>
      </c>
      <c r="Q197" s="224">
        <f>ROUND(E197*P197,2)</f>
        <v>0</v>
      </c>
      <c r="R197" s="224"/>
      <c r="S197" s="224" t="s">
        <v>152</v>
      </c>
      <c r="T197" s="224" t="s">
        <v>153</v>
      </c>
      <c r="U197" s="224">
        <v>0</v>
      </c>
      <c r="V197" s="224">
        <f>ROUND(E197*U197,2)</f>
        <v>0</v>
      </c>
      <c r="W197" s="224"/>
      <c r="X197" s="205"/>
      <c r="Y197" s="205"/>
      <c r="Z197" s="205"/>
      <c r="AA197" s="205"/>
      <c r="AB197" s="205"/>
      <c r="AC197" s="205"/>
      <c r="AD197" s="205"/>
      <c r="AE197" s="205"/>
      <c r="AF197" s="205"/>
      <c r="AG197" s="205" t="s">
        <v>312</v>
      </c>
      <c r="AH197" s="205"/>
      <c r="AI197" s="205"/>
      <c r="AJ197" s="205"/>
      <c r="AK197" s="205"/>
      <c r="AL197" s="205"/>
      <c r="AM197" s="205"/>
      <c r="AN197" s="205"/>
      <c r="AO197" s="205"/>
      <c r="AP197" s="205"/>
      <c r="AQ197" s="205"/>
      <c r="AR197" s="205"/>
      <c r="AS197" s="205"/>
      <c r="AT197" s="205"/>
      <c r="AU197" s="205"/>
      <c r="AV197" s="205"/>
      <c r="AW197" s="205"/>
      <c r="AX197" s="205"/>
      <c r="AY197" s="205"/>
      <c r="AZ197" s="205"/>
      <c r="BA197" s="205"/>
      <c r="BB197" s="205"/>
      <c r="BC197" s="205"/>
      <c r="BD197" s="205"/>
      <c r="BE197" s="205"/>
      <c r="BF197" s="205"/>
      <c r="BG197" s="205"/>
      <c r="BH197" s="205"/>
    </row>
    <row r="198" spans="1:60" outlineLevel="1" x14ac:dyDescent="0.2">
      <c r="A198" s="222"/>
      <c r="B198" s="223"/>
      <c r="C198" s="252" t="s">
        <v>386</v>
      </c>
      <c r="D198" s="226"/>
      <c r="E198" s="227">
        <v>19.78</v>
      </c>
      <c r="F198" s="224"/>
      <c r="G198" s="224"/>
      <c r="H198" s="224"/>
      <c r="I198" s="224"/>
      <c r="J198" s="224"/>
      <c r="K198" s="224"/>
      <c r="L198" s="224"/>
      <c r="M198" s="224"/>
      <c r="N198" s="224"/>
      <c r="O198" s="224"/>
      <c r="P198" s="224"/>
      <c r="Q198" s="224"/>
      <c r="R198" s="224"/>
      <c r="S198" s="224"/>
      <c r="T198" s="224"/>
      <c r="U198" s="224"/>
      <c r="V198" s="224"/>
      <c r="W198" s="224"/>
      <c r="X198" s="205"/>
      <c r="Y198" s="205"/>
      <c r="Z198" s="205"/>
      <c r="AA198" s="205"/>
      <c r="AB198" s="205"/>
      <c r="AC198" s="205"/>
      <c r="AD198" s="205"/>
      <c r="AE198" s="205"/>
      <c r="AF198" s="205"/>
      <c r="AG198" s="205" t="s">
        <v>147</v>
      </c>
      <c r="AH198" s="205">
        <v>5</v>
      </c>
      <c r="AI198" s="205"/>
      <c r="AJ198" s="205"/>
      <c r="AK198" s="205"/>
      <c r="AL198" s="205"/>
      <c r="AM198" s="205"/>
      <c r="AN198" s="205"/>
      <c r="AO198" s="205"/>
      <c r="AP198" s="205"/>
      <c r="AQ198" s="205"/>
      <c r="AR198" s="205"/>
      <c r="AS198" s="205"/>
      <c r="AT198" s="205"/>
      <c r="AU198" s="205"/>
      <c r="AV198" s="205"/>
      <c r="AW198" s="205"/>
      <c r="AX198" s="205"/>
      <c r="AY198" s="205"/>
      <c r="AZ198" s="205"/>
      <c r="BA198" s="205"/>
      <c r="BB198" s="205"/>
      <c r="BC198" s="205"/>
      <c r="BD198" s="205"/>
      <c r="BE198" s="205"/>
      <c r="BF198" s="205"/>
      <c r="BG198" s="205"/>
      <c r="BH198" s="205"/>
    </row>
    <row r="199" spans="1:60" outlineLevel="1" x14ac:dyDescent="0.2">
      <c r="A199" s="235">
        <v>86</v>
      </c>
      <c r="B199" s="236" t="s">
        <v>394</v>
      </c>
      <c r="C199" s="251" t="s">
        <v>395</v>
      </c>
      <c r="D199" s="237" t="s">
        <v>163</v>
      </c>
      <c r="E199" s="238">
        <v>0.9</v>
      </c>
      <c r="F199" s="239"/>
      <c r="G199" s="240">
        <f>ROUND(E199*F199,2)</f>
        <v>0</v>
      </c>
      <c r="H199" s="225"/>
      <c r="I199" s="224">
        <f>ROUND(E199*H199,2)</f>
        <v>0</v>
      </c>
      <c r="J199" s="225"/>
      <c r="K199" s="224">
        <f>ROUND(E199*J199,2)</f>
        <v>0</v>
      </c>
      <c r="L199" s="224">
        <v>15</v>
      </c>
      <c r="M199" s="224">
        <f>G199*(1+L199/100)</f>
        <v>0</v>
      </c>
      <c r="N199" s="224">
        <v>1E-4</v>
      </c>
      <c r="O199" s="224">
        <f>ROUND(E199*N199,2)</f>
        <v>0</v>
      </c>
      <c r="P199" s="224">
        <v>0</v>
      </c>
      <c r="Q199" s="224">
        <f>ROUND(E199*P199,2)</f>
        <v>0</v>
      </c>
      <c r="R199" s="224"/>
      <c r="S199" s="224" t="s">
        <v>144</v>
      </c>
      <c r="T199" s="224" t="s">
        <v>144</v>
      </c>
      <c r="U199" s="224">
        <v>0.12000000000000001</v>
      </c>
      <c r="V199" s="224">
        <f>ROUND(E199*U199,2)</f>
        <v>0.11</v>
      </c>
      <c r="W199" s="224"/>
      <c r="X199" s="205"/>
      <c r="Y199" s="205"/>
      <c r="Z199" s="205"/>
      <c r="AA199" s="205"/>
      <c r="AB199" s="205"/>
      <c r="AC199" s="205"/>
      <c r="AD199" s="205"/>
      <c r="AE199" s="205"/>
      <c r="AF199" s="205"/>
      <c r="AG199" s="205" t="s">
        <v>145</v>
      </c>
      <c r="AH199" s="205"/>
      <c r="AI199" s="205"/>
      <c r="AJ199" s="205"/>
      <c r="AK199" s="205"/>
      <c r="AL199" s="205"/>
      <c r="AM199" s="205"/>
      <c r="AN199" s="205"/>
      <c r="AO199" s="205"/>
      <c r="AP199" s="205"/>
      <c r="AQ199" s="205"/>
      <c r="AR199" s="205"/>
      <c r="AS199" s="205"/>
      <c r="AT199" s="205"/>
      <c r="AU199" s="205"/>
      <c r="AV199" s="205"/>
      <c r="AW199" s="205"/>
      <c r="AX199" s="205"/>
      <c r="AY199" s="205"/>
      <c r="AZ199" s="205"/>
      <c r="BA199" s="205"/>
      <c r="BB199" s="205"/>
      <c r="BC199" s="205"/>
      <c r="BD199" s="205"/>
      <c r="BE199" s="205"/>
      <c r="BF199" s="205"/>
      <c r="BG199" s="205"/>
      <c r="BH199" s="205"/>
    </row>
    <row r="200" spans="1:60" outlineLevel="1" x14ac:dyDescent="0.2">
      <c r="A200" s="222"/>
      <c r="B200" s="223"/>
      <c r="C200" s="252" t="s">
        <v>396</v>
      </c>
      <c r="D200" s="226"/>
      <c r="E200" s="227">
        <v>0.9</v>
      </c>
      <c r="F200" s="224"/>
      <c r="G200" s="224"/>
      <c r="H200" s="224"/>
      <c r="I200" s="224"/>
      <c r="J200" s="224"/>
      <c r="K200" s="224"/>
      <c r="L200" s="224"/>
      <c r="M200" s="224"/>
      <c r="N200" s="224"/>
      <c r="O200" s="224"/>
      <c r="P200" s="224"/>
      <c r="Q200" s="224"/>
      <c r="R200" s="224"/>
      <c r="S200" s="224"/>
      <c r="T200" s="224"/>
      <c r="U200" s="224"/>
      <c r="V200" s="224"/>
      <c r="W200" s="224"/>
      <c r="X200" s="205"/>
      <c r="Y200" s="205"/>
      <c r="Z200" s="205"/>
      <c r="AA200" s="205"/>
      <c r="AB200" s="205"/>
      <c r="AC200" s="205"/>
      <c r="AD200" s="205"/>
      <c r="AE200" s="205"/>
      <c r="AF200" s="205"/>
      <c r="AG200" s="205" t="s">
        <v>147</v>
      </c>
      <c r="AH200" s="205">
        <v>0</v>
      </c>
      <c r="AI200" s="205"/>
      <c r="AJ200" s="205"/>
      <c r="AK200" s="205"/>
      <c r="AL200" s="205"/>
      <c r="AM200" s="205"/>
      <c r="AN200" s="205"/>
      <c r="AO200" s="205"/>
      <c r="AP200" s="205"/>
      <c r="AQ200" s="205"/>
      <c r="AR200" s="205"/>
      <c r="AS200" s="205"/>
      <c r="AT200" s="205"/>
      <c r="AU200" s="205"/>
      <c r="AV200" s="205"/>
      <c r="AW200" s="205"/>
      <c r="AX200" s="205"/>
      <c r="AY200" s="205"/>
      <c r="AZ200" s="205"/>
      <c r="BA200" s="205"/>
      <c r="BB200" s="205"/>
      <c r="BC200" s="205"/>
      <c r="BD200" s="205"/>
      <c r="BE200" s="205"/>
      <c r="BF200" s="205"/>
      <c r="BG200" s="205"/>
      <c r="BH200" s="205"/>
    </row>
    <row r="201" spans="1:60" outlineLevel="1" x14ac:dyDescent="0.2">
      <c r="A201" s="235">
        <v>87</v>
      </c>
      <c r="B201" s="236" t="s">
        <v>397</v>
      </c>
      <c r="C201" s="251" t="s">
        <v>398</v>
      </c>
      <c r="D201" s="237" t="s">
        <v>151</v>
      </c>
      <c r="E201" s="238">
        <v>22.154500000000002</v>
      </c>
      <c r="F201" s="239"/>
      <c r="G201" s="240">
        <f>ROUND(E201*F201,2)</f>
        <v>0</v>
      </c>
      <c r="H201" s="225"/>
      <c r="I201" s="224">
        <f>ROUND(E201*H201,2)</f>
        <v>0</v>
      </c>
      <c r="J201" s="225"/>
      <c r="K201" s="224">
        <f>ROUND(E201*J201,2)</f>
        <v>0</v>
      </c>
      <c r="L201" s="224">
        <v>15</v>
      </c>
      <c r="M201" s="224">
        <f>G201*(1+L201/100)</f>
        <v>0</v>
      </c>
      <c r="N201" s="224">
        <v>1.3600000000000001E-2</v>
      </c>
      <c r="O201" s="224">
        <f>ROUND(E201*N201,2)</f>
        <v>0.3</v>
      </c>
      <c r="P201" s="224">
        <v>0</v>
      </c>
      <c r="Q201" s="224">
        <f>ROUND(E201*P201,2)</f>
        <v>0</v>
      </c>
      <c r="R201" s="224"/>
      <c r="S201" s="224" t="s">
        <v>152</v>
      </c>
      <c r="T201" s="224" t="s">
        <v>153</v>
      </c>
      <c r="U201" s="224">
        <v>0</v>
      </c>
      <c r="V201" s="224">
        <f>ROUND(E201*U201,2)</f>
        <v>0</v>
      </c>
      <c r="W201" s="224"/>
      <c r="X201" s="205"/>
      <c r="Y201" s="205"/>
      <c r="Z201" s="205"/>
      <c r="AA201" s="205"/>
      <c r="AB201" s="205"/>
      <c r="AC201" s="205"/>
      <c r="AD201" s="205"/>
      <c r="AE201" s="205"/>
      <c r="AF201" s="205"/>
      <c r="AG201" s="205" t="s">
        <v>221</v>
      </c>
      <c r="AH201" s="205"/>
      <c r="AI201" s="205"/>
      <c r="AJ201" s="205"/>
      <c r="AK201" s="205"/>
      <c r="AL201" s="205"/>
      <c r="AM201" s="205"/>
      <c r="AN201" s="205"/>
      <c r="AO201" s="205"/>
      <c r="AP201" s="205"/>
      <c r="AQ201" s="205"/>
      <c r="AR201" s="205"/>
      <c r="AS201" s="205"/>
      <c r="AT201" s="205"/>
      <c r="AU201" s="205"/>
      <c r="AV201" s="205"/>
      <c r="AW201" s="205"/>
      <c r="AX201" s="205"/>
      <c r="AY201" s="205"/>
      <c r="AZ201" s="205"/>
      <c r="BA201" s="205"/>
      <c r="BB201" s="205"/>
      <c r="BC201" s="205"/>
      <c r="BD201" s="205"/>
      <c r="BE201" s="205"/>
      <c r="BF201" s="205"/>
      <c r="BG201" s="205"/>
      <c r="BH201" s="205"/>
    </row>
    <row r="202" spans="1:60" outlineLevel="1" x14ac:dyDescent="0.2">
      <c r="A202" s="222"/>
      <c r="B202" s="223"/>
      <c r="C202" s="252" t="s">
        <v>399</v>
      </c>
      <c r="D202" s="226"/>
      <c r="E202" s="227">
        <v>22.150000000000002</v>
      </c>
      <c r="F202" s="224"/>
      <c r="G202" s="224"/>
      <c r="H202" s="224"/>
      <c r="I202" s="224"/>
      <c r="J202" s="224"/>
      <c r="K202" s="224"/>
      <c r="L202" s="224"/>
      <c r="M202" s="224"/>
      <c r="N202" s="224"/>
      <c r="O202" s="224"/>
      <c r="P202" s="224"/>
      <c r="Q202" s="224"/>
      <c r="R202" s="224"/>
      <c r="S202" s="224"/>
      <c r="T202" s="224"/>
      <c r="U202" s="224"/>
      <c r="V202" s="224"/>
      <c r="W202" s="224"/>
      <c r="X202" s="205"/>
      <c r="Y202" s="205"/>
      <c r="Z202" s="205"/>
      <c r="AA202" s="205"/>
      <c r="AB202" s="205"/>
      <c r="AC202" s="205"/>
      <c r="AD202" s="205"/>
      <c r="AE202" s="205"/>
      <c r="AF202" s="205"/>
      <c r="AG202" s="205" t="s">
        <v>147</v>
      </c>
      <c r="AH202" s="205">
        <v>5</v>
      </c>
      <c r="AI202" s="205"/>
      <c r="AJ202" s="205"/>
      <c r="AK202" s="205"/>
      <c r="AL202" s="205"/>
      <c r="AM202" s="205"/>
      <c r="AN202" s="205"/>
      <c r="AO202" s="205"/>
      <c r="AP202" s="205"/>
      <c r="AQ202" s="205"/>
      <c r="AR202" s="205"/>
      <c r="AS202" s="205"/>
      <c r="AT202" s="205"/>
      <c r="AU202" s="205"/>
      <c r="AV202" s="205"/>
      <c r="AW202" s="205"/>
      <c r="AX202" s="205"/>
      <c r="AY202" s="205"/>
      <c r="AZ202" s="205"/>
      <c r="BA202" s="205"/>
      <c r="BB202" s="205"/>
      <c r="BC202" s="205"/>
      <c r="BD202" s="205"/>
      <c r="BE202" s="205"/>
      <c r="BF202" s="205"/>
      <c r="BG202" s="205"/>
      <c r="BH202" s="205"/>
    </row>
    <row r="203" spans="1:60" outlineLevel="1" x14ac:dyDescent="0.2">
      <c r="A203" s="241">
        <v>88</v>
      </c>
      <c r="B203" s="242" t="s">
        <v>400</v>
      </c>
      <c r="C203" s="253" t="s">
        <v>401</v>
      </c>
      <c r="D203" s="243" t="s">
        <v>0</v>
      </c>
      <c r="E203" s="244">
        <v>206.0421</v>
      </c>
      <c r="F203" s="245"/>
      <c r="G203" s="246">
        <f>ROUND(E203*F203,2)</f>
        <v>0</v>
      </c>
      <c r="H203" s="225"/>
      <c r="I203" s="224">
        <f>ROUND(E203*H203,2)</f>
        <v>0</v>
      </c>
      <c r="J203" s="225"/>
      <c r="K203" s="224">
        <f>ROUND(E203*J203,2)</f>
        <v>0</v>
      </c>
      <c r="L203" s="224">
        <v>15</v>
      </c>
      <c r="M203" s="224">
        <f>G203*(1+L203/100)</f>
        <v>0</v>
      </c>
      <c r="N203" s="224">
        <v>0</v>
      </c>
      <c r="O203" s="224">
        <f>ROUND(E203*N203,2)</f>
        <v>0</v>
      </c>
      <c r="P203" s="224">
        <v>0</v>
      </c>
      <c r="Q203" s="224">
        <f>ROUND(E203*P203,2)</f>
        <v>0</v>
      </c>
      <c r="R203" s="224"/>
      <c r="S203" s="224" t="s">
        <v>144</v>
      </c>
      <c r="T203" s="224" t="s">
        <v>144</v>
      </c>
      <c r="U203" s="224">
        <v>0</v>
      </c>
      <c r="V203" s="224">
        <f>ROUND(E203*U203,2)</f>
        <v>0</v>
      </c>
      <c r="W203" s="224"/>
      <c r="X203" s="205"/>
      <c r="Y203" s="205"/>
      <c r="Z203" s="205"/>
      <c r="AA203" s="205"/>
      <c r="AB203" s="205"/>
      <c r="AC203" s="205"/>
      <c r="AD203" s="205"/>
      <c r="AE203" s="205"/>
      <c r="AF203" s="205"/>
      <c r="AG203" s="205" t="s">
        <v>312</v>
      </c>
      <c r="AH203" s="205"/>
      <c r="AI203" s="205"/>
      <c r="AJ203" s="205"/>
      <c r="AK203" s="205"/>
      <c r="AL203" s="205"/>
      <c r="AM203" s="205"/>
      <c r="AN203" s="205"/>
      <c r="AO203" s="205"/>
      <c r="AP203" s="205"/>
      <c r="AQ203" s="205"/>
      <c r="AR203" s="205"/>
      <c r="AS203" s="205"/>
      <c r="AT203" s="205"/>
      <c r="AU203" s="205"/>
      <c r="AV203" s="205"/>
      <c r="AW203" s="205"/>
      <c r="AX203" s="205"/>
      <c r="AY203" s="205"/>
      <c r="AZ203" s="205"/>
      <c r="BA203" s="205"/>
      <c r="BB203" s="205"/>
      <c r="BC203" s="205"/>
      <c r="BD203" s="205"/>
      <c r="BE203" s="205"/>
      <c r="BF203" s="205"/>
      <c r="BG203" s="205"/>
      <c r="BH203" s="205"/>
    </row>
    <row r="204" spans="1:60" x14ac:dyDescent="0.2">
      <c r="A204" s="229" t="s">
        <v>139</v>
      </c>
      <c r="B204" s="230" t="s">
        <v>104</v>
      </c>
      <c r="C204" s="250" t="s">
        <v>105</v>
      </c>
      <c r="D204" s="231"/>
      <c r="E204" s="232"/>
      <c r="F204" s="233"/>
      <c r="G204" s="234">
        <f>SUMIF(AG205:AG205,"&lt;&gt;NOR",G205:G205)</f>
        <v>0</v>
      </c>
      <c r="H204" s="228"/>
      <c r="I204" s="228">
        <f>SUM(I205:I205)</f>
        <v>0</v>
      </c>
      <c r="J204" s="228"/>
      <c r="K204" s="228">
        <f>SUM(K205:K205)</f>
        <v>0</v>
      </c>
      <c r="L204" s="228"/>
      <c r="M204" s="228">
        <f>SUM(M205:M205)</f>
        <v>0</v>
      </c>
      <c r="N204" s="228"/>
      <c r="O204" s="228">
        <f>SUM(O205:O205)</f>
        <v>0</v>
      </c>
      <c r="P204" s="228"/>
      <c r="Q204" s="228">
        <f>SUM(Q205:Q205)</f>
        <v>0</v>
      </c>
      <c r="R204" s="228"/>
      <c r="S204" s="228"/>
      <c r="T204" s="228"/>
      <c r="U204" s="228"/>
      <c r="V204" s="228">
        <f>SUM(V205:V205)</f>
        <v>0</v>
      </c>
      <c r="W204" s="228"/>
      <c r="AG204" t="s">
        <v>140</v>
      </c>
    </row>
    <row r="205" spans="1:60" outlineLevel="1" x14ac:dyDescent="0.2">
      <c r="A205" s="241">
        <v>89</v>
      </c>
      <c r="B205" s="242" t="s">
        <v>402</v>
      </c>
      <c r="C205" s="253" t="s">
        <v>403</v>
      </c>
      <c r="D205" s="243" t="s">
        <v>216</v>
      </c>
      <c r="E205" s="244">
        <v>8</v>
      </c>
      <c r="F205" s="245"/>
      <c r="G205" s="246">
        <f>ROUND(E205*F205,2)</f>
        <v>0</v>
      </c>
      <c r="H205" s="225"/>
      <c r="I205" s="224">
        <f>ROUND(E205*H205,2)</f>
        <v>0</v>
      </c>
      <c r="J205" s="225"/>
      <c r="K205" s="224">
        <f>ROUND(E205*J205,2)</f>
        <v>0</v>
      </c>
      <c r="L205" s="224">
        <v>15</v>
      </c>
      <c r="M205" s="224">
        <f>G205*(1+L205/100)</f>
        <v>0</v>
      </c>
      <c r="N205" s="224">
        <v>0</v>
      </c>
      <c r="O205" s="224">
        <f>ROUND(E205*N205,2)</f>
        <v>0</v>
      </c>
      <c r="P205" s="224">
        <v>0</v>
      </c>
      <c r="Q205" s="224">
        <f>ROUND(E205*P205,2)</f>
        <v>0</v>
      </c>
      <c r="R205" s="224"/>
      <c r="S205" s="224" t="s">
        <v>152</v>
      </c>
      <c r="T205" s="224" t="s">
        <v>153</v>
      </c>
      <c r="U205" s="224">
        <v>0</v>
      </c>
      <c r="V205" s="224">
        <f>ROUND(E205*U205,2)</f>
        <v>0</v>
      </c>
      <c r="W205" s="224"/>
      <c r="X205" s="205"/>
      <c r="Y205" s="205"/>
      <c r="Z205" s="205"/>
      <c r="AA205" s="205"/>
      <c r="AB205" s="205"/>
      <c r="AC205" s="205"/>
      <c r="AD205" s="205"/>
      <c r="AE205" s="205"/>
      <c r="AF205" s="205"/>
      <c r="AG205" s="205" t="s">
        <v>312</v>
      </c>
      <c r="AH205" s="205"/>
      <c r="AI205" s="205"/>
      <c r="AJ205" s="205"/>
      <c r="AK205" s="205"/>
      <c r="AL205" s="205"/>
      <c r="AM205" s="205"/>
      <c r="AN205" s="205"/>
      <c r="AO205" s="205"/>
      <c r="AP205" s="205"/>
      <c r="AQ205" s="205"/>
      <c r="AR205" s="205"/>
      <c r="AS205" s="205"/>
      <c r="AT205" s="205"/>
      <c r="AU205" s="205"/>
      <c r="AV205" s="205"/>
      <c r="AW205" s="205"/>
      <c r="AX205" s="205"/>
      <c r="AY205" s="205"/>
      <c r="AZ205" s="205"/>
      <c r="BA205" s="205"/>
      <c r="BB205" s="205"/>
      <c r="BC205" s="205"/>
      <c r="BD205" s="205"/>
      <c r="BE205" s="205"/>
      <c r="BF205" s="205"/>
      <c r="BG205" s="205"/>
      <c r="BH205" s="205"/>
    </row>
    <row r="206" spans="1:60" x14ac:dyDescent="0.2">
      <c r="A206" s="229" t="s">
        <v>139</v>
      </c>
      <c r="B206" s="230" t="s">
        <v>106</v>
      </c>
      <c r="C206" s="250" t="s">
        <v>107</v>
      </c>
      <c r="D206" s="231"/>
      <c r="E206" s="232"/>
      <c r="F206" s="233"/>
      <c r="G206" s="234">
        <f>SUMIF(AG207:AG217,"&lt;&gt;NOR",G207:G217)</f>
        <v>0</v>
      </c>
      <c r="H206" s="228"/>
      <c r="I206" s="228">
        <f>SUM(I207:I217)</f>
        <v>0</v>
      </c>
      <c r="J206" s="228"/>
      <c r="K206" s="228">
        <f>SUM(K207:K217)</f>
        <v>0</v>
      </c>
      <c r="L206" s="228"/>
      <c r="M206" s="228">
        <f>SUM(M207:M217)</f>
        <v>0</v>
      </c>
      <c r="N206" s="228"/>
      <c r="O206" s="228">
        <f>SUM(O207:O217)</f>
        <v>0.38</v>
      </c>
      <c r="P206" s="228"/>
      <c r="Q206" s="228">
        <f>SUM(Q207:Q217)</f>
        <v>0</v>
      </c>
      <c r="R206" s="228"/>
      <c r="S206" s="228"/>
      <c r="T206" s="228"/>
      <c r="U206" s="228"/>
      <c r="V206" s="228">
        <f>SUM(V207:V217)</f>
        <v>72.62</v>
      </c>
      <c r="W206" s="228"/>
      <c r="AG206" t="s">
        <v>140</v>
      </c>
    </row>
    <row r="207" spans="1:60" outlineLevel="1" x14ac:dyDescent="0.2">
      <c r="A207" s="235">
        <v>90</v>
      </c>
      <c r="B207" s="236" t="s">
        <v>404</v>
      </c>
      <c r="C207" s="251" t="s">
        <v>405</v>
      </c>
      <c r="D207" s="237" t="s">
        <v>151</v>
      </c>
      <c r="E207" s="238">
        <v>246.87691000000001</v>
      </c>
      <c r="F207" s="239"/>
      <c r="G207" s="240">
        <f>ROUND(E207*F207,2)</f>
        <v>0</v>
      </c>
      <c r="H207" s="225"/>
      <c r="I207" s="224">
        <f>ROUND(E207*H207,2)</f>
        <v>0</v>
      </c>
      <c r="J207" s="225"/>
      <c r="K207" s="224">
        <f>ROUND(E207*J207,2)</f>
        <v>0</v>
      </c>
      <c r="L207" s="224">
        <v>15</v>
      </c>
      <c r="M207" s="224">
        <f>G207*(1+L207/100)</f>
        <v>0</v>
      </c>
      <c r="N207" s="224">
        <v>0</v>
      </c>
      <c r="O207" s="224">
        <f>ROUND(E207*N207,2)</f>
        <v>0</v>
      </c>
      <c r="P207" s="224">
        <v>0</v>
      </c>
      <c r="Q207" s="224">
        <f>ROUND(E207*P207,2)</f>
        <v>0</v>
      </c>
      <c r="R207" s="224"/>
      <c r="S207" s="224" t="s">
        <v>144</v>
      </c>
      <c r="T207" s="224" t="s">
        <v>144</v>
      </c>
      <c r="U207" s="224">
        <v>6.9710000000000008E-2</v>
      </c>
      <c r="V207" s="224">
        <f>ROUND(E207*U207,2)</f>
        <v>17.21</v>
      </c>
      <c r="W207" s="224"/>
      <c r="X207" s="205"/>
      <c r="Y207" s="205"/>
      <c r="Z207" s="205"/>
      <c r="AA207" s="205"/>
      <c r="AB207" s="205"/>
      <c r="AC207" s="205"/>
      <c r="AD207" s="205"/>
      <c r="AE207" s="205"/>
      <c r="AF207" s="205"/>
      <c r="AG207" s="205" t="s">
        <v>145</v>
      </c>
      <c r="AH207" s="205"/>
      <c r="AI207" s="205"/>
      <c r="AJ207" s="205"/>
      <c r="AK207" s="205"/>
      <c r="AL207" s="205"/>
      <c r="AM207" s="205"/>
      <c r="AN207" s="205"/>
      <c r="AO207" s="205"/>
      <c r="AP207" s="205"/>
      <c r="AQ207" s="205"/>
      <c r="AR207" s="205"/>
      <c r="AS207" s="205"/>
      <c r="AT207" s="205"/>
      <c r="AU207" s="205"/>
      <c r="AV207" s="205"/>
      <c r="AW207" s="205"/>
      <c r="AX207" s="205"/>
      <c r="AY207" s="205"/>
      <c r="AZ207" s="205"/>
      <c r="BA207" s="205"/>
      <c r="BB207" s="205"/>
      <c r="BC207" s="205"/>
      <c r="BD207" s="205"/>
      <c r="BE207" s="205"/>
      <c r="BF207" s="205"/>
      <c r="BG207" s="205"/>
      <c r="BH207" s="205"/>
    </row>
    <row r="208" spans="1:60" outlineLevel="1" x14ac:dyDescent="0.2">
      <c r="A208" s="222"/>
      <c r="B208" s="223"/>
      <c r="C208" s="252" t="s">
        <v>252</v>
      </c>
      <c r="D208" s="226"/>
      <c r="E208" s="227">
        <v>72.67</v>
      </c>
      <c r="F208" s="224"/>
      <c r="G208" s="224"/>
      <c r="H208" s="224"/>
      <c r="I208" s="224"/>
      <c r="J208" s="224"/>
      <c r="K208" s="224"/>
      <c r="L208" s="224"/>
      <c r="M208" s="224"/>
      <c r="N208" s="224"/>
      <c r="O208" s="224"/>
      <c r="P208" s="224"/>
      <c r="Q208" s="224"/>
      <c r="R208" s="224"/>
      <c r="S208" s="224"/>
      <c r="T208" s="224"/>
      <c r="U208" s="224"/>
      <c r="V208" s="224"/>
      <c r="W208" s="224"/>
      <c r="X208" s="205"/>
      <c r="Y208" s="205"/>
      <c r="Z208" s="205"/>
      <c r="AA208" s="205"/>
      <c r="AB208" s="205"/>
      <c r="AC208" s="205"/>
      <c r="AD208" s="205"/>
      <c r="AE208" s="205"/>
      <c r="AF208" s="205"/>
      <c r="AG208" s="205" t="s">
        <v>147</v>
      </c>
      <c r="AH208" s="205">
        <v>5</v>
      </c>
      <c r="AI208" s="205"/>
      <c r="AJ208" s="205"/>
      <c r="AK208" s="205"/>
      <c r="AL208" s="205"/>
      <c r="AM208" s="205"/>
      <c r="AN208" s="205"/>
      <c r="AO208" s="205"/>
      <c r="AP208" s="205"/>
      <c r="AQ208" s="205"/>
      <c r="AR208" s="205"/>
      <c r="AS208" s="205"/>
      <c r="AT208" s="205"/>
      <c r="AU208" s="205"/>
      <c r="AV208" s="205"/>
      <c r="AW208" s="205"/>
      <c r="AX208" s="205"/>
      <c r="AY208" s="205"/>
      <c r="AZ208" s="205"/>
      <c r="BA208" s="205"/>
      <c r="BB208" s="205"/>
      <c r="BC208" s="205"/>
      <c r="BD208" s="205"/>
      <c r="BE208" s="205"/>
      <c r="BF208" s="205"/>
      <c r="BG208" s="205"/>
      <c r="BH208" s="205"/>
    </row>
    <row r="209" spans="1:60" outlineLevel="1" x14ac:dyDescent="0.2">
      <c r="A209" s="222"/>
      <c r="B209" s="223"/>
      <c r="C209" s="252" t="s">
        <v>255</v>
      </c>
      <c r="D209" s="226"/>
      <c r="E209" s="227">
        <v>174.21</v>
      </c>
      <c r="F209" s="224"/>
      <c r="G209" s="224"/>
      <c r="H209" s="224"/>
      <c r="I209" s="224"/>
      <c r="J209" s="224"/>
      <c r="K209" s="224"/>
      <c r="L209" s="224"/>
      <c r="M209" s="224"/>
      <c r="N209" s="224"/>
      <c r="O209" s="224"/>
      <c r="P209" s="224"/>
      <c r="Q209" s="224"/>
      <c r="R209" s="224"/>
      <c r="S209" s="224"/>
      <c r="T209" s="224"/>
      <c r="U209" s="224"/>
      <c r="V209" s="224"/>
      <c r="W209" s="224"/>
      <c r="X209" s="205"/>
      <c r="Y209" s="205"/>
      <c r="Z209" s="205"/>
      <c r="AA209" s="205"/>
      <c r="AB209" s="205"/>
      <c r="AC209" s="205"/>
      <c r="AD209" s="205"/>
      <c r="AE209" s="205"/>
      <c r="AF209" s="205"/>
      <c r="AG209" s="205" t="s">
        <v>147</v>
      </c>
      <c r="AH209" s="205">
        <v>5</v>
      </c>
      <c r="AI209" s="205"/>
      <c r="AJ209" s="205"/>
      <c r="AK209" s="205"/>
      <c r="AL209" s="205"/>
      <c r="AM209" s="205"/>
      <c r="AN209" s="205"/>
      <c r="AO209" s="205"/>
      <c r="AP209" s="205"/>
      <c r="AQ209" s="205"/>
      <c r="AR209" s="205"/>
      <c r="AS209" s="205"/>
      <c r="AT209" s="205"/>
      <c r="AU209" s="205"/>
      <c r="AV209" s="205"/>
      <c r="AW209" s="205"/>
      <c r="AX209" s="205"/>
      <c r="AY209" s="205"/>
      <c r="AZ209" s="205"/>
      <c r="BA209" s="205"/>
      <c r="BB209" s="205"/>
      <c r="BC209" s="205"/>
      <c r="BD209" s="205"/>
      <c r="BE209" s="205"/>
      <c r="BF209" s="205"/>
      <c r="BG209" s="205"/>
      <c r="BH209" s="205"/>
    </row>
    <row r="210" spans="1:60" outlineLevel="1" x14ac:dyDescent="0.2">
      <c r="A210" s="235">
        <v>91</v>
      </c>
      <c r="B210" s="236" t="s">
        <v>406</v>
      </c>
      <c r="C210" s="251" t="s">
        <v>407</v>
      </c>
      <c r="D210" s="237" t="s">
        <v>151</v>
      </c>
      <c r="E210" s="238">
        <v>172.81384000000003</v>
      </c>
      <c r="F210" s="239"/>
      <c r="G210" s="240">
        <f>ROUND(E210*F210,2)</f>
        <v>0</v>
      </c>
      <c r="H210" s="225"/>
      <c r="I210" s="224">
        <f>ROUND(E210*H210,2)</f>
        <v>0</v>
      </c>
      <c r="J210" s="225"/>
      <c r="K210" s="224">
        <f>ROUND(E210*J210,2)</f>
        <v>0</v>
      </c>
      <c r="L210" s="224">
        <v>15</v>
      </c>
      <c r="M210" s="224">
        <f>G210*(1+L210/100)</f>
        <v>0</v>
      </c>
      <c r="N210" s="224">
        <v>1.5E-3</v>
      </c>
      <c r="O210" s="224">
        <f>ROUND(E210*N210,2)</f>
        <v>0.26</v>
      </c>
      <c r="P210" s="224">
        <v>0</v>
      </c>
      <c r="Q210" s="224">
        <f>ROUND(E210*P210,2)</f>
        <v>0</v>
      </c>
      <c r="R210" s="224"/>
      <c r="S210" s="224" t="s">
        <v>152</v>
      </c>
      <c r="T210" s="224" t="s">
        <v>153</v>
      </c>
      <c r="U210" s="224">
        <v>0.32065000000000005</v>
      </c>
      <c r="V210" s="224">
        <f>ROUND(E210*U210,2)</f>
        <v>55.41</v>
      </c>
      <c r="W210" s="224"/>
      <c r="X210" s="205"/>
      <c r="Y210" s="205"/>
      <c r="Z210" s="205"/>
      <c r="AA210" s="205"/>
      <c r="AB210" s="205"/>
      <c r="AC210" s="205"/>
      <c r="AD210" s="205"/>
      <c r="AE210" s="205"/>
      <c r="AF210" s="205"/>
      <c r="AG210" s="205" t="s">
        <v>145</v>
      </c>
      <c r="AH210" s="205"/>
      <c r="AI210" s="205"/>
      <c r="AJ210" s="205"/>
      <c r="AK210" s="205"/>
      <c r="AL210" s="205"/>
      <c r="AM210" s="205"/>
      <c r="AN210" s="205"/>
      <c r="AO210" s="205"/>
      <c r="AP210" s="205"/>
      <c r="AQ210" s="205"/>
      <c r="AR210" s="205"/>
      <c r="AS210" s="205"/>
      <c r="AT210" s="205"/>
      <c r="AU210" s="205"/>
      <c r="AV210" s="205"/>
      <c r="AW210" s="205"/>
      <c r="AX210" s="205"/>
      <c r="AY210" s="205"/>
      <c r="AZ210" s="205"/>
      <c r="BA210" s="205"/>
      <c r="BB210" s="205"/>
      <c r="BC210" s="205"/>
      <c r="BD210" s="205"/>
      <c r="BE210" s="205"/>
      <c r="BF210" s="205"/>
      <c r="BG210" s="205"/>
      <c r="BH210" s="205"/>
    </row>
    <row r="211" spans="1:60" outlineLevel="1" x14ac:dyDescent="0.2">
      <c r="A211" s="222"/>
      <c r="B211" s="223"/>
      <c r="C211" s="252" t="s">
        <v>408</v>
      </c>
      <c r="D211" s="226"/>
      <c r="E211" s="227">
        <v>172.81</v>
      </c>
      <c r="F211" s="224"/>
      <c r="G211" s="224"/>
      <c r="H211" s="224"/>
      <c r="I211" s="224"/>
      <c r="J211" s="224"/>
      <c r="K211" s="224"/>
      <c r="L211" s="224"/>
      <c r="M211" s="224"/>
      <c r="N211" s="224"/>
      <c r="O211" s="224"/>
      <c r="P211" s="224"/>
      <c r="Q211" s="224"/>
      <c r="R211" s="224"/>
      <c r="S211" s="224"/>
      <c r="T211" s="224"/>
      <c r="U211" s="224"/>
      <c r="V211" s="224"/>
      <c r="W211" s="224"/>
      <c r="X211" s="205"/>
      <c r="Y211" s="205"/>
      <c r="Z211" s="205"/>
      <c r="AA211" s="205"/>
      <c r="AB211" s="205"/>
      <c r="AC211" s="205"/>
      <c r="AD211" s="205"/>
      <c r="AE211" s="205"/>
      <c r="AF211" s="205"/>
      <c r="AG211" s="205" t="s">
        <v>147</v>
      </c>
      <c r="AH211" s="205">
        <v>5</v>
      </c>
      <c r="AI211" s="205"/>
      <c r="AJ211" s="205"/>
      <c r="AK211" s="205"/>
      <c r="AL211" s="205"/>
      <c r="AM211" s="205"/>
      <c r="AN211" s="205"/>
      <c r="AO211" s="205"/>
      <c r="AP211" s="205"/>
      <c r="AQ211" s="205"/>
      <c r="AR211" s="205"/>
      <c r="AS211" s="205"/>
      <c r="AT211" s="205"/>
      <c r="AU211" s="205"/>
      <c r="AV211" s="205"/>
      <c r="AW211" s="205"/>
      <c r="AX211" s="205"/>
      <c r="AY211" s="205"/>
      <c r="AZ211" s="205"/>
      <c r="BA211" s="205"/>
      <c r="BB211" s="205"/>
      <c r="BC211" s="205"/>
      <c r="BD211" s="205"/>
      <c r="BE211" s="205"/>
      <c r="BF211" s="205"/>
      <c r="BG211" s="205"/>
      <c r="BH211" s="205"/>
    </row>
    <row r="212" spans="1:60" outlineLevel="1" x14ac:dyDescent="0.2">
      <c r="A212" s="235">
        <v>92</v>
      </c>
      <c r="B212" s="236" t="s">
        <v>409</v>
      </c>
      <c r="C212" s="251" t="s">
        <v>410</v>
      </c>
      <c r="D212" s="237" t="s">
        <v>151</v>
      </c>
      <c r="E212" s="238">
        <v>273.03619000000003</v>
      </c>
      <c r="F212" s="239"/>
      <c r="G212" s="240">
        <f>ROUND(E212*F212,2)</f>
        <v>0</v>
      </c>
      <c r="H212" s="225"/>
      <c r="I212" s="224">
        <f>ROUND(E212*H212,2)</f>
        <v>0</v>
      </c>
      <c r="J212" s="225"/>
      <c r="K212" s="224">
        <f>ROUND(E212*J212,2)</f>
        <v>0</v>
      </c>
      <c r="L212" s="224">
        <v>15</v>
      </c>
      <c r="M212" s="224">
        <f>G212*(1+L212/100)</f>
        <v>0</v>
      </c>
      <c r="N212" s="224">
        <v>4.2000000000000002E-4</v>
      </c>
      <c r="O212" s="224">
        <f>ROUND(E212*N212,2)</f>
        <v>0.11</v>
      </c>
      <c r="P212" s="224">
        <v>0</v>
      </c>
      <c r="Q212" s="224">
        <f>ROUND(E212*P212,2)</f>
        <v>0</v>
      </c>
      <c r="R212" s="224"/>
      <c r="S212" s="224" t="s">
        <v>152</v>
      </c>
      <c r="T212" s="224" t="s">
        <v>153</v>
      </c>
      <c r="U212" s="224">
        <v>0</v>
      </c>
      <c r="V212" s="224">
        <f>ROUND(E212*U212,2)</f>
        <v>0</v>
      </c>
      <c r="W212" s="224"/>
      <c r="X212" s="205"/>
      <c r="Y212" s="205"/>
      <c r="Z212" s="205"/>
      <c r="AA212" s="205"/>
      <c r="AB212" s="205"/>
      <c r="AC212" s="205"/>
      <c r="AD212" s="205"/>
      <c r="AE212" s="205"/>
      <c r="AF212" s="205"/>
      <c r="AG212" s="205" t="s">
        <v>411</v>
      </c>
      <c r="AH212" s="205"/>
      <c r="AI212" s="205"/>
      <c r="AJ212" s="205"/>
      <c r="AK212" s="205"/>
      <c r="AL212" s="205"/>
      <c r="AM212" s="205"/>
      <c r="AN212" s="205"/>
      <c r="AO212" s="205"/>
      <c r="AP212" s="205"/>
      <c r="AQ212" s="205"/>
      <c r="AR212" s="205"/>
      <c r="AS212" s="205"/>
      <c r="AT212" s="205"/>
      <c r="AU212" s="205"/>
      <c r="AV212" s="205"/>
      <c r="AW212" s="205"/>
      <c r="AX212" s="205"/>
      <c r="AY212" s="205"/>
      <c r="AZ212" s="205"/>
      <c r="BA212" s="205"/>
      <c r="BB212" s="205"/>
      <c r="BC212" s="205"/>
      <c r="BD212" s="205"/>
      <c r="BE212" s="205"/>
      <c r="BF212" s="205"/>
      <c r="BG212" s="205"/>
      <c r="BH212" s="205"/>
    </row>
    <row r="213" spans="1:60" outlineLevel="1" x14ac:dyDescent="0.2">
      <c r="A213" s="222"/>
      <c r="B213" s="223"/>
      <c r="C213" s="252" t="s">
        <v>252</v>
      </c>
      <c r="D213" s="226"/>
      <c r="E213" s="227">
        <v>72.67</v>
      </c>
      <c r="F213" s="224"/>
      <c r="G213" s="224"/>
      <c r="H213" s="224"/>
      <c r="I213" s="224"/>
      <c r="J213" s="224"/>
      <c r="K213" s="224"/>
      <c r="L213" s="224"/>
      <c r="M213" s="224"/>
      <c r="N213" s="224"/>
      <c r="O213" s="224"/>
      <c r="P213" s="224"/>
      <c r="Q213" s="224"/>
      <c r="R213" s="224"/>
      <c r="S213" s="224"/>
      <c r="T213" s="224"/>
      <c r="U213" s="224"/>
      <c r="V213" s="224"/>
      <c r="W213" s="224"/>
      <c r="X213" s="205"/>
      <c r="Y213" s="205"/>
      <c r="Z213" s="205"/>
      <c r="AA213" s="205"/>
      <c r="AB213" s="205"/>
      <c r="AC213" s="205"/>
      <c r="AD213" s="205"/>
      <c r="AE213" s="205"/>
      <c r="AF213" s="205"/>
      <c r="AG213" s="205" t="s">
        <v>147</v>
      </c>
      <c r="AH213" s="205">
        <v>5</v>
      </c>
      <c r="AI213" s="205"/>
      <c r="AJ213" s="205"/>
      <c r="AK213" s="205"/>
      <c r="AL213" s="205"/>
      <c r="AM213" s="205"/>
      <c r="AN213" s="205"/>
      <c r="AO213" s="205"/>
      <c r="AP213" s="205"/>
      <c r="AQ213" s="205"/>
      <c r="AR213" s="205"/>
      <c r="AS213" s="205"/>
      <c r="AT213" s="205"/>
      <c r="AU213" s="205"/>
      <c r="AV213" s="205"/>
      <c r="AW213" s="205"/>
      <c r="AX213" s="205"/>
      <c r="AY213" s="205"/>
      <c r="AZ213" s="205"/>
      <c r="BA213" s="205"/>
      <c r="BB213" s="205"/>
      <c r="BC213" s="205"/>
      <c r="BD213" s="205"/>
      <c r="BE213" s="205"/>
      <c r="BF213" s="205"/>
      <c r="BG213" s="205"/>
      <c r="BH213" s="205"/>
    </row>
    <row r="214" spans="1:60" outlineLevel="1" x14ac:dyDescent="0.2">
      <c r="A214" s="222"/>
      <c r="B214" s="223"/>
      <c r="C214" s="252" t="s">
        <v>255</v>
      </c>
      <c r="D214" s="226"/>
      <c r="E214" s="227">
        <v>174.21</v>
      </c>
      <c r="F214" s="224"/>
      <c r="G214" s="224"/>
      <c r="H214" s="224"/>
      <c r="I214" s="224"/>
      <c r="J214" s="224"/>
      <c r="K214" s="224"/>
      <c r="L214" s="224"/>
      <c r="M214" s="224"/>
      <c r="N214" s="224"/>
      <c r="O214" s="224"/>
      <c r="P214" s="224"/>
      <c r="Q214" s="224"/>
      <c r="R214" s="224"/>
      <c r="S214" s="224"/>
      <c r="T214" s="224"/>
      <c r="U214" s="224"/>
      <c r="V214" s="224"/>
      <c r="W214" s="224"/>
      <c r="X214" s="205"/>
      <c r="Y214" s="205"/>
      <c r="Z214" s="205"/>
      <c r="AA214" s="205"/>
      <c r="AB214" s="205"/>
      <c r="AC214" s="205"/>
      <c r="AD214" s="205"/>
      <c r="AE214" s="205"/>
      <c r="AF214" s="205"/>
      <c r="AG214" s="205" t="s">
        <v>147</v>
      </c>
      <c r="AH214" s="205">
        <v>5</v>
      </c>
      <c r="AI214" s="205"/>
      <c r="AJ214" s="205"/>
      <c r="AK214" s="205"/>
      <c r="AL214" s="205"/>
      <c r="AM214" s="205"/>
      <c r="AN214" s="205"/>
      <c r="AO214" s="205"/>
      <c r="AP214" s="205"/>
      <c r="AQ214" s="205"/>
      <c r="AR214" s="205"/>
      <c r="AS214" s="205"/>
      <c r="AT214" s="205"/>
      <c r="AU214" s="205"/>
      <c r="AV214" s="205"/>
      <c r="AW214" s="205"/>
      <c r="AX214" s="205"/>
      <c r="AY214" s="205"/>
      <c r="AZ214" s="205"/>
      <c r="BA214" s="205"/>
      <c r="BB214" s="205"/>
      <c r="BC214" s="205"/>
      <c r="BD214" s="205"/>
      <c r="BE214" s="205"/>
      <c r="BF214" s="205"/>
      <c r="BG214" s="205"/>
      <c r="BH214" s="205"/>
    </row>
    <row r="215" spans="1:60" outlineLevel="1" x14ac:dyDescent="0.2">
      <c r="A215" s="222"/>
      <c r="B215" s="223"/>
      <c r="C215" s="252" t="s">
        <v>412</v>
      </c>
      <c r="D215" s="226"/>
      <c r="E215" s="227">
        <v>26.16</v>
      </c>
      <c r="F215" s="224"/>
      <c r="G215" s="224"/>
      <c r="H215" s="224"/>
      <c r="I215" s="224"/>
      <c r="J215" s="224"/>
      <c r="K215" s="224"/>
      <c r="L215" s="224"/>
      <c r="M215" s="224"/>
      <c r="N215" s="224"/>
      <c r="O215" s="224"/>
      <c r="P215" s="224"/>
      <c r="Q215" s="224"/>
      <c r="R215" s="224"/>
      <c r="S215" s="224"/>
      <c r="T215" s="224"/>
      <c r="U215" s="224"/>
      <c r="V215" s="224"/>
      <c r="W215" s="224"/>
      <c r="X215" s="205"/>
      <c r="Y215" s="205"/>
      <c r="Z215" s="205"/>
      <c r="AA215" s="205"/>
      <c r="AB215" s="205"/>
      <c r="AC215" s="205"/>
      <c r="AD215" s="205"/>
      <c r="AE215" s="205"/>
      <c r="AF215" s="205"/>
      <c r="AG215" s="205" t="s">
        <v>147</v>
      </c>
      <c r="AH215" s="205">
        <v>5</v>
      </c>
      <c r="AI215" s="205"/>
      <c r="AJ215" s="205"/>
      <c r="AK215" s="205"/>
      <c r="AL215" s="205"/>
      <c r="AM215" s="205"/>
      <c r="AN215" s="205"/>
      <c r="AO215" s="205"/>
      <c r="AP215" s="205"/>
      <c r="AQ215" s="205"/>
      <c r="AR215" s="205"/>
      <c r="AS215" s="205"/>
      <c r="AT215" s="205"/>
      <c r="AU215" s="205"/>
      <c r="AV215" s="205"/>
      <c r="AW215" s="205"/>
      <c r="AX215" s="205"/>
      <c r="AY215" s="205"/>
      <c r="AZ215" s="205"/>
      <c r="BA215" s="205"/>
      <c r="BB215" s="205"/>
      <c r="BC215" s="205"/>
      <c r="BD215" s="205"/>
      <c r="BE215" s="205"/>
      <c r="BF215" s="205"/>
      <c r="BG215" s="205"/>
      <c r="BH215" s="205"/>
    </row>
    <row r="216" spans="1:60" outlineLevel="1" x14ac:dyDescent="0.2">
      <c r="A216" s="235">
        <v>93</v>
      </c>
      <c r="B216" s="236" t="s">
        <v>413</v>
      </c>
      <c r="C216" s="251" t="s">
        <v>414</v>
      </c>
      <c r="D216" s="237" t="s">
        <v>151</v>
      </c>
      <c r="E216" s="238">
        <v>16.384500000000003</v>
      </c>
      <c r="F216" s="239"/>
      <c r="G216" s="240">
        <f>ROUND(E216*F216,2)</f>
        <v>0</v>
      </c>
      <c r="H216" s="225"/>
      <c r="I216" s="224">
        <f>ROUND(E216*H216,2)</f>
        <v>0</v>
      </c>
      <c r="J216" s="225"/>
      <c r="K216" s="224">
        <f>ROUND(E216*J216,2)</f>
        <v>0</v>
      </c>
      <c r="L216" s="224">
        <v>15</v>
      </c>
      <c r="M216" s="224">
        <f>G216*(1+L216/100)</f>
        <v>0</v>
      </c>
      <c r="N216" s="224">
        <v>3.5000000000000005E-4</v>
      </c>
      <c r="O216" s="224">
        <f>ROUND(E216*N216,2)</f>
        <v>0.01</v>
      </c>
      <c r="P216" s="224">
        <v>0</v>
      </c>
      <c r="Q216" s="224">
        <f>ROUND(E216*P216,2)</f>
        <v>0</v>
      </c>
      <c r="R216" s="224"/>
      <c r="S216" s="224" t="s">
        <v>152</v>
      </c>
      <c r="T216" s="224" t="s">
        <v>153</v>
      </c>
      <c r="U216" s="224">
        <v>0</v>
      </c>
      <c r="V216" s="224">
        <f>ROUND(E216*U216,2)</f>
        <v>0</v>
      </c>
      <c r="W216" s="224"/>
      <c r="X216" s="205"/>
      <c r="Y216" s="205"/>
      <c r="Z216" s="205"/>
      <c r="AA216" s="205"/>
      <c r="AB216" s="205"/>
      <c r="AC216" s="205"/>
      <c r="AD216" s="205"/>
      <c r="AE216" s="205"/>
      <c r="AF216" s="205"/>
      <c r="AG216" s="205" t="s">
        <v>411</v>
      </c>
      <c r="AH216" s="205"/>
      <c r="AI216" s="205"/>
      <c r="AJ216" s="205"/>
      <c r="AK216" s="205"/>
      <c r="AL216" s="205"/>
      <c r="AM216" s="205"/>
      <c r="AN216" s="205"/>
      <c r="AO216" s="205"/>
      <c r="AP216" s="205"/>
      <c r="AQ216" s="205"/>
      <c r="AR216" s="205"/>
      <c r="AS216" s="205"/>
      <c r="AT216" s="205"/>
      <c r="AU216" s="205"/>
      <c r="AV216" s="205"/>
      <c r="AW216" s="205"/>
      <c r="AX216" s="205"/>
      <c r="AY216" s="205"/>
      <c r="AZ216" s="205"/>
      <c r="BA216" s="205"/>
      <c r="BB216" s="205"/>
      <c r="BC216" s="205"/>
      <c r="BD216" s="205"/>
      <c r="BE216" s="205"/>
      <c r="BF216" s="205"/>
      <c r="BG216" s="205"/>
      <c r="BH216" s="205"/>
    </row>
    <row r="217" spans="1:60" outlineLevel="1" x14ac:dyDescent="0.2">
      <c r="A217" s="222"/>
      <c r="B217" s="223"/>
      <c r="C217" s="252" t="s">
        <v>415</v>
      </c>
      <c r="D217" s="226"/>
      <c r="E217" s="227">
        <v>16.380000000000003</v>
      </c>
      <c r="F217" s="224"/>
      <c r="G217" s="224"/>
      <c r="H217" s="224"/>
      <c r="I217" s="224"/>
      <c r="J217" s="224"/>
      <c r="K217" s="224"/>
      <c r="L217" s="224"/>
      <c r="M217" s="224"/>
      <c r="N217" s="224"/>
      <c r="O217" s="224"/>
      <c r="P217" s="224"/>
      <c r="Q217" s="224"/>
      <c r="R217" s="224"/>
      <c r="S217" s="224"/>
      <c r="T217" s="224"/>
      <c r="U217" s="224"/>
      <c r="V217" s="224"/>
      <c r="W217" s="224"/>
      <c r="X217" s="205"/>
      <c r="Y217" s="205"/>
      <c r="Z217" s="205"/>
      <c r="AA217" s="205"/>
      <c r="AB217" s="205"/>
      <c r="AC217" s="205"/>
      <c r="AD217" s="205"/>
      <c r="AE217" s="205"/>
      <c r="AF217" s="205"/>
      <c r="AG217" s="205" t="s">
        <v>147</v>
      </c>
      <c r="AH217" s="205">
        <v>5</v>
      </c>
      <c r="AI217" s="205"/>
      <c r="AJ217" s="205"/>
      <c r="AK217" s="205"/>
      <c r="AL217" s="205"/>
      <c r="AM217" s="205"/>
      <c r="AN217" s="205"/>
      <c r="AO217" s="205"/>
      <c r="AP217" s="205"/>
      <c r="AQ217" s="205"/>
      <c r="AR217" s="205"/>
      <c r="AS217" s="205"/>
      <c r="AT217" s="205"/>
      <c r="AU217" s="205"/>
      <c r="AV217" s="205"/>
      <c r="AW217" s="205"/>
      <c r="AX217" s="205"/>
      <c r="AY217" s="205"/>
      <c r="AZ217" s="205"/>
      <c r="BA217" s="205"/>
      <c r="BB217" s="205"/>
      <c r="BC217" s="205"/>
      <c r="BD217" s="205"/>
      <c r="BE217" s="205"/>
      <c r="BF217" s="205"/>
      <c r="BG217" s="205"/>
      <c r="BH217" s="205"/>
    </row>
    <row r="218" spans="1:60" x14ac:dyDescent="0.2">
      <c r="A218" s="229" t="s">
        <v>139</v>
      </c>
      <c r="B218" s="230" t="s">
        <v>110</v>
      </c>
      <c r="C218" s="250" t="s">
        <v>111</v>
      </c>
      <c r="D218" s="231"/>
      <c r="E218" s="232"/>
      <c r="F218" s="233"/>
      <c r="G218" s="234">
        <f>SUMIF(AG219:AG226,"&lt;&gt;NOR",G219:G226)</f>
        <v>0</v>
      </c>
      <c r="H218" s="228"/>
      <c r="I218" s="228">
        <f>SUM(I219:I226)</f>
        <v>0</v>
      </c>
      <c r="J218" s="228"/>
      <c r="K218" s="228">
        <f>SUM(K219:K226)</f>
        <v>0</v>
      </c>
      <c r="L218" s="228"/>
      <c r="M218" s="228">
        <f>SUM(M219:M226)</f>
        <v>0</v>
      </c>
      <c r="N218" s="228"/>
      <c r="O218" s="228">
        <f>SUM(O219:O226)</f>
        <v>0</v>
      </c>
      <c r="P218" s="228"/>
      <c r="Q218" s="228">
        <f>SUM(Q219:Q226)</f>
        <v>0</v>
      </c>
      <c r="R218" s="228"/>
      <c r="S218" s="228"/>
      <c r="T218" s="228"/>
      <c r="U218" s="228"/>
      <c r="V218" s="228">
        <f>SUM(V219:V226)</f>
        <v>1713.47</v>
      </c>
      <c r="W218" s="228"/>
      <c r="AG218" t="s">
        <v>140</v>
      </c>
    </row>
    <row r="219" spans="1:60" outlineLevel="1" x14ac:dyDescent="0.2">
      <c r="A219" s="241">
        <v>94</v>
      </c>
      <c r="B219" s="242" t="s">
        <v>416</v>
      </c>
      <c r="C219" s="253" t="s">
        <v>417</v>
      </c>
      <c r="D219" s="243" t="s">
        <v>299</v>
      </c>
      <c r="E219" s="244">
        <v>6.3279200000000007</v>
      </c>
      <c r="F219" s="245"/>
      <c r="G219" s="246">
        <f>ROUND(E219*F219,2)</f>
        <v>0</v>
      </c>
      <c r="H219" s="225"/>
      <c r="I219" s="224">
        <f>ROUND(E219*H219,2)</f>
        <v>0</v>
      </c>
      <c r="J219" s="225"/>
      <c r="K219" s="224">
        <f>ROUND(E219*J219,2)</f>
        <v>0</v>
      </c>
      <c r="L219" s="224">
        <v>15</v>
      </c>
      <c r="M219" s="224">
        <f>G219*(1+L219/100)</f>
        <v>0</v>
      </c>
      <c r="N219" s="224">
        <v>0</v>
      </c>
      <c r="O219" s="224">
        <f>ROUND(E219*N219,2)</f>
        <v>0</v>
      </c>
      <c r="P219" s="224">
        <v>0</v>
      </c>
      <c r="Q219" s="224">
        <f>ROUND(E219*P219,2)</f>
        <v>0</v>
      </c>
      <c r="R219" s="224"/>
      <c r="S219" s="224" t="s">
        <v>152</v>
      </c>
      <c r="T219" s="224" t="s">
        <v>153</v>
      </c>
      <c r="U219" s="224">
        <v>0.16400000000000001</v>
      </c>
      <c r="V219" s="224">
        <f>ROUND(E219*U219,2)</f>
        <v>1.04</v>
      </c>
      <c r="W219" s="224"/>
      <c r="X219" s="205"/>
      <c r="Y219" s="205"/>
      <c r="Z219" s="205"/>
      <c r="AA219" s="205"/>
      <c r="AB219" s="205"/>
      <c r="AC219" s="205"/>
      <c r="AD219" s="205"/>
      <c r="AE219" s="205"/>
      <c r="AF219" s="205"/>
      <c r="AG219" s="205" t="s">
        <v>418</v>
      </c>
      <c r="AH219" s="205"/>
      <c r="AI219" s="205"/>
      <c r="AJ219" s="205"/>
      <c r="AK219" s="205"/>
      <c r="AL219" s="205"/>
      <c r="AM219" s="205"/>
      <c r="AN219" s="205"/>
      <c r="AO219" s="205"/>
      <c r="AP219" s="205"/>
      <c r="AQ219" s="205"/>
      <c r="AR219" s="205"/>
      <c r="AS219" s="205"/>
      <c r="AT219" s="205"/>
      <c r="AU219" s="205"/>
      <c r="AV219" s="205"/>
      <c r="AW219" s="205"/>
      <c r="AX219" s="205"/>
      <c r="AY219" s="205"/>
      <c r="AZ219" s="205"/>
      <c r="BA219" s="205"/>
      <c r="BB219" s="205"/>
      <c r="BC219" s="205"/>
      <c r="BD219" s="205"/>
      <c r="BE219" s="205"/>
      <c r="BF219" s="205"/>
      <c r="BG219" s="205"/>
      <c r="BH219" s="205"/>
    </row>
    <row r="220" spans="1:60" outlineLevel="1" x14ac:dyDescent="0.2">
      <c r="A220" s="241">
        <v>95</v>
      </c>
      <c r="B220" s="242" t="s">
        <v>419</v>
      </c>
      <c r="C220" s="253" t="s">
        <v>420</v>
      </c>
      <c r="D220" s="243" t="s">
        <v>299</v>
      </c>
      <c r="E220" s="244">
        <v>6.3279200000000007</v>
      </c>
      <c r="F220" s="245"/>
      <c r="G220" s="246">
        <f>ROUND(E220*F220,2)</f>
        <v>0</v>
      </c>
      <c r="H220" s="225"/>
      <c r="I220" s="224">
        <f>ROUND(E220*H220,2)</f>
        <v>0</v>
      </c>
      <c r="J220" s="225"/>
      <c r="K220" s="224">
        <f>ROUND(E220*J220,2)</f>
        <v>0</v>
      </c>
      <c r="L220" s="224">
        <v>15</v>
      </c>
      <c r="M220" s="224">
        <f>G220*(1+L220/100)</f>
        <v>0</v>
      </c>
      <c r="N220" s="224">
        <v>0</v>
      </c>
      <c r="O220" s="224">
        <f>ROUND(E220*N220,2)</f>
        <v>0</v>
      </c>
      <c r="P220" s="224">
        <v>0</v>
      </c>
      <c r="Q220" s="224">
        <f>ROUND(E220*P220,2)</f>
        <v>0</v>
      </c>
      <c r="R220" s="224"/>
      <c r="S220" s="224" t="s">
        <v>144</v>
      </c>
      <c r="T220" s="224" t="s">
        <v>144</v>
      </c>
      <c r="U220" s="224">
        <v>2.0090000000000003</v>
      </c>
      <c r="V220" s="224">
        <f>ROUND(E220*U220,2)</f>
        <v>12.71</v>
      </c>
      <c r="W220" s="224"/>
      <c r="X220" s="205"/>
      <c r="Y220" s="205"/>
      <c r="Z220" s="205"/>
      <c r="AA220" s="205"/>
      <c r="AB220" s="205"/>
      <c r="AC220" s="205"/>
      <c r="AD220" s="205"/>
      <c r="AE220" s="205"/>
      <c r="AF220" s="205"/>
      <c r="AG220" s="205" t="s">
        <v>418</v>
      </c>
      <c r="AH220" s="205"/>
      <c r="AI220" s="205"/>
      <c r="AJ220" s="205"/>
      <c r="AK220" s="205"/>
      <c r="AL220" s="205"/>
      <c r="AM220" s="205"/>
      <c r="AN220" s="205"/>
      <c r="AO220" s="205"/>
      <c r="AP220" s="205"/>
      <c r="AQ220" s="205"/>
      <c r="AR220" s="205"/>
      <c r="AS220" s="205"/>
      <c r="AT220" s="205"/>
      <c r="AU220" s="205"/>
      <c r="AV220" s="205"/>
      <c r="AW220" s="205"/>
      <c r="AX220" s="205"/>
      <c r="AY220" s="205"/>
      <c r="AZ220" s="205"/>
      <c r="BA220" s="205"/>
      <c r="BB220" s="205"/>
      <c r="BC220" s="205"/>
      <c r="BD220" s="205"/>
      <c r="BE220" s="205"/>
      <c r="BF220" s="205"/>
      <c r="BG220" s="205"/>
      <c r="BH220" s="205"/>
    </row>
    <row r="221" spans="1:60" outlineLevel="1" x14ac:dyDescent="0.2">
      <c r="A221" s="241">
        <v>96</v>
      </c>
      <c r="B221" s="242" t="s">
        <v>421</v>
      </c>
      <c r="C221" s="253" t="s">
        <v>422</v>
      </c>
      <c r="D221" s="243" t="s">
        <v>299</v>
      </c>
      <c r="E221" s="244">
        <v>12.655840000000001</v>
      </c>
      <c r="F221" s="245"/>
      <c r="G221" s="246">
        <f>ROUND(E221*F221,2)</f>
        <v>0</v>
      </c>
      <c r="H221" s="225"/>
      <c r="I221" s="224">
        <f>ROUND(E221*H221,2)</f>
        <v>0</v>
      </c>
      <c r="J221" s="225"/>
      <c r="K221" s="224">
        <f>ROUND(E221*J221,2)</f>
        <v>0</v>
      </c>
      <c r="L221" s="224">
        <v>15</v>
      </c>
      <c r="M221" s="224">
        <f>G221*(1+L221/100)</f>
        <v>0</v>
      </c>
      <c r="N221" s="224">
        <v>0</v>
      </c>
      <c r="O221" s="224">
        <f>ROUND(E221*N221,2)</f>
        <v>0</v>
      </c>
      <c r="P221" s="224">
        <v>0</v>
      </c>
      <c r="Q221" s="224">
        <f>ROUND(E221*P221,2)</f>
        <v>0</v>
      </c>
      <c r="R221" s="224"/>
      <c r="S221" s="224" t="s">
        <v>144</v>
      </c>
      <c r="T221" s="224" t="s">
        <v>144</v>
      </c>
      <c r="U221" s="224">
        <v>0.95900000000000007</v>
      </c>
      <c r="V221" s="224">
        <f>ROUND(E221*U221,2)</f>
        <v>12.14</v>
      </c>
      <c r="W221" s="224"/>
      <c r="X221" s="205"/>
      <c r="Y221" s="205"/>
      <c r="Z221" s="205"/>
      <c r="AA221" s="205"/>
      <c r="AB221" s="205"/>
      <c r="AC221" s="205"/>
      <c r="AD221" s="205"/>
      <c r="AE221" s="205"/>
      <c r="AF221" s="205"/>
      <c r="AG221" s="205" t="s">
        <v>418</v>
      </c>
      <c r="AH221" s="205"/>
      <c r="AI221" s="205"/>
      <c r="AJ221" s="205"/>
      <c r="AK221" s="205"/>
      <c r="AL221" s="205"/>
      <c r="AM221" s="205"/>
      <c r="AN221" s="205"/>
      <c r="AO221" s="205"/>
      <c r="AP221" s="205"/>
      <c r="AQ221" s="205"/>
      <c r="AR221" s="205"/>
      <c r="AS221" s="205"/>
      <c r="AT221" s="205"/>
      <c r="AU221" s="205"/>
      <c r="AV221" s="205"/>
      <c r="AW221" s="205"/>
      <c r="AX221" s="205"/>
      <c r="AY221" s="205"/>
      <c r="AZ221" s="205"/>
      <c r="BA221" s="205"/>
      <c r="BB221" s="205"/>
      <c r="BC221" s="205"/>
      <c r="BD221" s="205"/>
      <c r="BE221" s="205"/>
      <c r="BF221" s="205"/>
      <c r="BG221" s="205"/>
      <c r="BH221" s="205"/>
    </row>
    <row r="222" spans="1:60" outlineLevel="1" x14ac:dyDescent="0.2">
      <c r="A222" s="241">
        <v>97</v>
      </c>
      <c r="B222" s="242" t="s">
        <v>423</v>
      </c>
      <c r="C222" s="253" t="s">
        <v>424</v>
      </c>
      <c r="D222" s="243" t="s">
        <v>299</v>
      </c>
      <c r="E222" s="244">
        <v>6.3279200000000007</v>
      </c>
      <c r="F222" s="245"/>
      <c r="G222" s="246">
        <f>ROUND(E222*F222,2)</f>
        <v>0</v>
      </c>
      <c r="H222" s="225"/>
      <c r="I222" s="224">
        <f>ROUND(E222*H222,2)</f>
        <v>0</v>
      </c>
      <c r="J222" s="225"/>
      <c r="K222" s="224">
        <f>ROUND(E222*J222,2)</f>
        <v>0</v>
      </c>
      <c r="L222" s="224">
        <v>15</v>
      </c>
      <c r="M222" s="224">
        <f>G222*(1+L222/100)</f>
        <v>0</v>
      </c>
      <c r="N222" s="224">
        <v>0</v>
      </c>
      <c r="O222" s="224">
        <f>ROUND(E222*N222,2)</f>
        <v>0</v>
      </c>
      <c r="P222" s="224">
        <v>0</v>
      </c>
      <c r="Q222" s="224">
        <f>ROUND(E222*P222,2)</f>
        <v>0</v>
      </c>
      <c r="R222" s="224"/>
      <c r="S222" s="224" t="s">
        <v>152</v>
      </c>
      <c r="T222" s="224" t="s">
        <v>153</v>
      </c>
      <c r="U222" s="224">
        <v>70.56</v>
      </c>
      <c r="V222" s="224">
        <f>ROUND(E222*U222,2)</f>
        <v>446.5</v>
      </c>
      <c r="W222" s="224"/>
      <c r="X222" s="205"/>
      <c r="Y222" s="205"/>
      <c r="Z222" s="205"/>
      <c r="AA222" s="205"/>
      <c r="AB222" s="205"/>
      <c r="AC222" s="205"/>
      <c r="AD222" s="205"/>
      <c r="AE222" s="205"/>
      <c r="AF222" s="205"/>
      <c r="AG222" s="205" t="s">
        <v>418</v>
      </c>
      <c r="AH222" s="205"/>
      <c r="AI222" s="205"/>
      <c r="AJ222" s="205"/>
      <c r="AK222" s="205"/>
      <c r="AL222" s="205"/>
      <c r="AM222" s="205"/>
      <c r="AN222" s="205"/>
      <c r="AO222" s="205"/>
      <c r="AP222" s="205"/>
      <c r="AQ222" s="205"/>
      <c r="AR222" s="205"/>
      <c r="AS222" s="205"/>
      <c r="AT222" s="205"/>
      <c r="AU222" s="205"/>
      <c r="AV222" s="205"/>
      <c r="AW222" s="205"/>
      <c r="AX222" s="205"/>
      <c r="AY222" s="205"/>
      <c r="AZ222" s="205"/>
      <c r="BA222" s="205"/>
      <c r="BB222" s="205"/>
      <c r="BC222" s="205"/>
      <c r="BD222" s="205"/>
      <c r="BE222" s="205"/>
      <c r="BF222" s="205"/>
      <c r="BG222" s="205"/>
      <c r="BH222" s="205"/>
    </row>
    <row r="223" spans="1:60" outlineLevel="1" x14ac:dyDescent="0.2">
      <c r="A223" s="241">
        <v>98</v>
      </c>
      <c r="B223" s="242" t="s">
        <v>425</v>
      </c>
      <c r="C223" s="253" t="s">
        <v>426</v>
      </c>
      <c r="D223" s="243" t="s">
        <v>299</v>
      </c>
      <c r="E223" s="244">
        <v>88.590850000000003</v>
      </c>
      <c r="F223" s="245"/>
      <c r="G223" s="246">
        <f>ROUND(E223*F223,2)</f>
        <v>0</v>
      </c>
      <c r="H223" s="225"/>
      <c r="I223" s="224">
        <f>ROUND(E223*H223,2)</f>
        <v>0</v>
      </c>
      <c r="J223" s="225"/>
      <c r="K223" s="224">
        <f>ROUND(E223*J223,2)</f>
        <v>0</v>
      </c>
      <c r="L223" s="224">
        <v>15</v>
      </c>
      <c r="M223" s="224">
        <f>G223*(1+L223/100)</f>
        <v>0</v>
      </c>
      <c r="N223" s="224">
        <v>0</v>
      </c>
      <c r="O223" s="224">
        <f>ROUND(E223*N223,2)</f>
        <v>0</v>
      </c>
      <c r="P223" s="224">
        <v>0</v>
      </c>
      <c r="Q223" s="224">
        <f>ROUND(E223*P223,2)</f>
        <v>0</v>
      </c>
      <c r="R223" s="224"/>
      <c r="S223" s="224" t="s">
        <v>144</v>
      </c>
      <c r="T223" s="224" t="s">
        <v>144</v>
      </c>
      <c r="U223" s="224">
        <v>0</v>
      </c>
      <c r="V223" s="224">
        <f>ROUND(E223*U223,2)</f>
        <v>0</v>
      </c>
      <c r="W223" s="224"/>
      <c r="X223" s="205"/>
      <c r="Y223" s="205"/>
      <c r="Z223" s="205"/>
      <c r="AA223" s="205"/>
      <c r="AB223" s="205"/>
      <c r="AC223" s="205"/>
      <c r="AD223" s="205"/>
      <c r="AE223" s="205"/>
      <c r="AF223" s="205"/>
      <c r="AG223" s="205" t="s">
        <v>418</v>
      </c>
      <c r="AH223" s="205"/>
      <c r="AI223" s="205"/>
      <c r="AJ223" s="205"/>
      <c r="AK223" s="205"/>
      <c r="AL223" s="205"/>
      <c r="AM223" s="205"/>
      <c r="AN223" s="205"/>
      <c r="AO223" s="205"/>
      <c r="AP223" s="205"/>
      <c r="AQ223" s="205"/>
      <c r="AR223" s="205"/>
      <c r="AS223" s="205"/>
      <c r="AT223" s="205"/>
      <c r="AU223" s="205"/>
      <c r="AV223" s="205"/>
      <c r="AW223" s="205"/>
      <c r="AX223" s="205"/>
      <c r="AY223" s="205"/>
      <c r="AZ223" s="205"/>
      <c r="BA223" s="205"/>
      <c r="BB223" s="205"/>
      <c r="BC223" s="205"/>
      <c r="BD223" s="205"/>
      <c r="BE223" s="205"/>
      <c r="BF223" s="205"/>
      <c r="BG223" s="205"/>
      <c r="BH223" s="205"/>
    </row>
    <row r="224" spans="1:60" outlineLevel="1" x14ac:dyDescent="0.2">
      <c r="A224" s="241">
        <v>99</v>
      </c>
      <c r="B224" s="242" t="s">
        <v>427</v>
      </c>
      <c r="C224" s="253" t="s">
        <v>428</v>
      </c>
      <c r="D224" s="243" t="s">
        <v>299</v>
      </c>
      <c r="E224" s="244">
        <v>6.3279200000000007</v>
      </c>
      <c r="F224" s="245"/>
      <c r="G224" s="246">
        <f>ROUND(E224*F224,2)</f>
        <v>0</v>
      </c>
      <c r="H224" s="225"/>
      <c r="I224" s="224">
        <f>ROUND(E224*H224,2)</f>
        <v>0</v>
      </c>
      <c r="J224" s="225"/>
      <c r="K224" s="224">
        <f>ROUND(E224*J224,2)</f>
        <v>0</v>
      </c>
      <c r="L224" s="224">
        <v>15</v>
      </c>
      <c r="M224" s="224">
        <f>G224*(1+L224/100)</f>
        <v>0</v>
      </c>
      <c r="N224" s="224">
        <v>0</v>
      </c>
      <c r="O224" s="224">
        <f>ROUND(E224*N224,2)</f>
        <v>0</v>
      </c>
      <c r="P224" s="224">
        <v>0</v>
      </c>
      <c r="Q224" s="224">
        <f>ROUND(E224*P224,2)</f>
        <v>0</v>
      </c>
      <c r="R224" s="224"/>
      <c r="S224" s="224" t="s">
        <v>152</v>
      </c>
      <c r="T224" s="224" t="s">
        <v>153</v>
      </c>
      <c r="U224" s="224">
        <v>135.64800000000002</v>
      </c>
      <c r="V224" s="224">
        <f>ROUND(E224*U224,2)</f>
        <v>858.37</v>
      </c>
      <c r="W224" s="224"/>
      <c r="X224" s="205"/>
      <c r="Y224" s="205"/>
      <c r="Z224" s="205"/>
      <c r="AA224" s="205"/>
      <c r="AB224" s="205"/>
      <c r="AC224" s="205"/>
      <c r="AD224" s="205"/>
      <c r="AE224" s="205"/>
      <c r="AF224" s="205"/>
      <c r="AG224" s="205" t="s">
        <v>418</v>
      </c>
      <c r="AH224" s="205"/>
      <c r="AI224" s="205"/>
      <c r="AJ224" s="205"/>
      <c r="AK224" s="205"/>
      <c r="AL224" s="205"/>
      <c r="AM224" s="205"/>
      <c r="AN224" s="205"/>
      <c r="AO224" s="205"/>
      <c r="AP224" s="205"/>
      <c r="AQ224" s="205"/>
      <c r="AR224" s="205"/>
      <c r="AS224" s="205"/>
      <c r="AT224" s="205"/>
      <c r="AU224" s="205"/>
      <c r="AV224" s="205"/>
      <c r="AW224" s="205"/>
      <c r="AX224" s="205"/>
      <c r="AY224" s="205"/>
      <c r="AZ224" s="205"/>
      <c r="BA224" s="205"/>
      <c r="BB224" s="205"/>
      <c r="BC224" s="205"/>
      <c r="BD224" s="205"/>
      <c r="BE224" s="205"/>
      <c r="BF224" s="205"/>
      <c r="BG224" s="205"/>
      <c r="BH224" s="205"/>
    </row>
    <row r="225" spans="1:60" outlineLevel="1" x14ac:dyDescent="0.2">
      <c r="A225" s="241">
        <v>100</v>
      </c>
      <c r="B225" s="242" t="s">
        <v>429</v>
      </c>
      <c r="C225" s="253" t="s">
        <v>430</v>
      </c>
      <c r="D225" s="243" t="s">
        <v>299</v>
      </c>
      <c r="E225" s="244">
        <v>25.311670000000003</v>
      </c>
      <c r="F225" s="245"/>
      <c r="G225" s="246">
        <f>ROUND(E225*F225,2)</f>
        <v>0</v>
      </c>
      <c r="H225" s="225"/>
      <c r="I225" s="224">
        <f>ROUND(E225*H225,2)</f>
        <v>0</v>
      </c>
      <c r="J225" s="225"/>
      <c r="K225" s="224">
        <f>ROUND(E225*J225,2)</f>
        <v>0</v>
      </c>
      <c r="L225" s="224">
        <v>15</v>
      </c>
      <c r="M225" s="224">
        <f>G225*(1+L225/100)</f>
        <v>0</v>
      </c>
      <c r="N225" s="224">
        <v>0</v>
      </c>
      <c r="O225" s="224">
        <f>ROUND(E225*N225,2)</f>
        <v>0</v>
      </c>
      <c r="P225" s="224">
        <v>0</v>
      </c>
      <c r="Q225" s="224">
        <f>ROUND(E225*P225,2)</f>
        <v>0</v>
      </c>
      <c r="R225" s="224"/>
      <c r="S225" s="224" t="s">
        <v>152</v>
      </c>
      <c r="T225" s="224" t="s">
        <v>153</v>
      </c>
      <c r="U225" s="224">
        <v>15.120000000000001</v>
      </c>
      <c r="V225" s="224">
        <f>ROUND(E225*U225,2)</f>
        <v>382.71</v>
      </c>
      <c r="W225" s="224"/>
      <c r="X225" s="205"/>
      <c r="Y225" s="205"/>
      <c r="Z225" s="205"/>
      <c r="AA225" s="205"/>
      <c r="AB225" s="205"/>
      <c r="AC225" s="205"/>
      <c r="AD225" s="205"/>
      <c r="AE225" s="205"/>
      <c r="AF225" s="205"/>
      <c r="AG225" s="205" t="s">
        <v>418</v>
      </c>
      <c r="AH225" s="205"/>
      <c r="AI225" s="205"/>
      <c r="AJ225" s="205"/>
      <c r="AK225" s="205"/>
      <c r="AL225" s="205"/>
      <c r="AM225" s="205"/>
      <c r="AN225" s="205"/>
      <c r="AO225" s="205"/>
      <c r="AP225" s="205"/>
      <c r="AQ225" s="205"/>
      <c r="AR225" s="205"/>
      <c r="AS225" s="205"/>
      <c r="AT225" s="205"/>
      <c r="AU225" s="205"/>
      <c r="AV225" s="205"/>
      <c r="AW225" s="205"/>
      <c r="AX225" s="205"/>
      <c r="AY225" s="205"/>
      <c r="AZ225" s="205"/>
      <c r="BA225" s="205"/>
      <c r="BB225" s="205"/>
      <c r="BC225" s="205"/>
      <c r="BD225" s="205"/>
      <c r="BE225" s="205"/>
      <c r="BF225" s="205"/>
      <c r="BG225" s="205"/>
      <c r="BH225" s="205"/>
    </row>
    <row r="226" spans="1:60" outlineLevel="1" x14ac:dyDescent="0.2">
      <c r="A226" s="241">
        <v>101</v>
      </c>
      <c r="B226" s="242" t="s">
        <v>431</v>
      </c>
      <c r="C226" s="253" t="s">
        <v>432</v>
      </c>
      <c r="D226" s="243" t="s">
        <v>299</v>
      </c>
      <c r="E226" s="244">
        <v>6.3279200000000007</v>
      </c>
      <c r="F226" s="245"/>
      <c r="G226" s="246">
        <f>ROUND(E226*F226,2)</f>
        <v>0</v>
      </c>
      <c r="H226" s="225"/>
      <c r="I226" s="224">
        <f>ROUND(E226*H226,2)</f>
        <v>0</v>
      </c>
      <c r="J226" s="225"/>
      <c r="K226" s="224">
        <f>ROUND(E226*J226,2)</f>
        <v>0</v>
      </c>
      <c r="L226" s="224">
        <v>15</v>
      </c>
      <c r="M226" s="224">
        <f>G226*(1+L226/100)</f>
        <v>0</v>
      </c>
      <c r="N226" s="224">
        <v>0</v>
      </c>
      <c r="O226" s="224">
        <f>ROUND(E226*N226,2)</f>
        <v>0</v>
      </c>
      <c r="P226" s="224">
        <v>0</v>
      </c>
      <c r="Q226" s="224">
        <f>ROUND(E226*P226,2)</f>
        <v>0</v>
      </c>
      <c r="R226" s="224"/>
      <c r="S226" s="224" t="s">
        <v>152</v>
      </c>
      <c r="T226" s="224" t="s">
        <v>153</v>
      </c>
      <c r="U226" s="224">
        <v>0</v>
      </c>
      <c r="V226" s="224">
        <f>ROUND(E226*U226,2)</f>
        <v>0</v>
      </c>
      <c r="W226" s="224"/>
      <c r="X226" s="205"/>
      <c r="Y226" s="205"/>
      <c r="Z226" s="205"/>
      <c r="AA226" s="205"/>
      <c r="AB226" s="205"/>
      <c r="AC226" s="205"/>
      <c r="AD226" s="205"/>
      <c r="AE226" s="205"/>
      <c r="AF226" s="205"/>
      <c r="AG226" s="205" t="s">
        <v>418</v>
      </c>
      <c r="AH226" s="205"/>
      <c r="AI226" s="205"/>
      <c r="AJ226" s="205"/>
      <c r="AK226" s="205"/>
      <c r="AL226" s="205"/>
      <c r="AM226" s="205"/>
      <c r="AN226" s="205"/>
      <c r="AO226" s="205"/>
      <c r="AP226" s="205"/>
      <c r="AQ226" s="205"/>
      <c r="AR226" s="205"/>
      <c r="AS226" s="205"/>
      <c r="AT226" s="205"/>
      <c r="AU226" s="205"/>
      <c r="AV226" s="205"/>
      <c r="AW226" s="205"/>
      <c r="AX226" s="205"/>
      <c r="AY226" s="205"/>
      <c r="AZ226" s="205"/>
      <c r="BA226" s="205"/>
      <c r="BB226" s="205"/>
      <c r="BC226" s="205"/>
      <c r="BD226" s="205"/>
      <c r="BE226" s="205"/>
      <c r="BF226" s="205"/>
      <c r="BG226" s="205"/>
      <c r="BH226" s="205"/>
    </row>
    <row r="227" spans="1:60" x14ac:dyDescent="0.2">
      <c r="A227" s="229" t="s">
        <v>139</v>
      </c>
      <c r="B227" s="230" t="s">
        <v>113</v>
      </c>
      <c r="C227" s="250" t="s">
        <v>30</v>
      </c>
      <c r="D227" s="231"/>
      <c r="E227" s="232"/>
      <c r="F227" s="233"/>
      <c r="G227" s="234">
        <f>SUMIF(AG228:AG230,"&lt;&gt;NOR",G228:G230)</f>
        <v>0</v>
      </c>
      <c r="H227" s="228"/>
      <c r="I227" s="228">
        <f>SUM(I228:I230)</f>
        <v>0</v>
      </c>
      <c r="J227" s="228"/>
      <c r="K227" s="228">
        <f>SUM(K228:K230)</f>
        <v>0</v>
      </c>
      <c r="L227" s="228"/>
      <c r="M227" s="228">
        <f>SUM(M228:M230)</f>
        <v>0</v>
      </c>
      <c r="N227" s="228"/>
      <c r="O227" s="228">
        <f>SUM(O228:O230)</f>
        <v>0</v>
      </c>
      <c r="P227" s="228"/>
      <c r="Q227" s="228">
        <f>SUM(Q228:Q230)</f>
        <v>0</v>
      </c>
      <c r="R227" s="228"/>
      <c r="S227" s="228"/>
      <c r="T227" s="228"/>
      <c r="U227" s="228"/>
      <c r="V227" s="228">
        <f>SUM(V228:V230)</f>
        <v>0</v>
      </c>
      <c r="W227" s="228"/>
      <c r="AG227" t="s">
        <v>140</v>
      </c>
    </row>
    <row r="228" spans="1:60" outlineLevel="1" x14ac:dyDescent="0.2">
      <c r="A228" s="241">
        <v>102</v>
      </c>
      <c r="B228" s="242" t="s">
        <v>433</v>
      </c>
      <c r="C228" s="253" t="s">
        <v>434</v>
      </c>
      <c r="D228" s="243" t="s">
        <v>232</v>
      </c>
      <c r="E228" s="244">
        <v>1</v>
      </c>
      <c r="F228" s="245"/>
      <c r="G228" s="246">
        <f>ROUND(E228*F228,2)</f>
        <v>0</v>
      </c>
      <c r="H228" s="225"/>
      <c r="I228" s="224">
        <f>ROUND(E228*H228,2)</f>
        <v>0</v>
      </c>
      <c r="J228" s="225"/>
      <c r="K228" s="224">
        <f>ROUND(E228*J228,2)</f>
        <v>0</v>
      </c>
      <c r="L228" s="224">
        <v>15</v>
      </c>
      <c r="M228" s="224">
        <f>G228*(1+L228/100)</f>
        <v>0</v>
      </c>
      <c r="N228" s="224">
        <v>0</v>
      </c>
      <c r="O228" s="224">
        <f>ROUND(E228*N228,2)</f>
        <v>0</v>
      </c>
      <c r="P228" s="224">
        <v>0</v>
      </c>
      <c r="Q228" s="224">
        <f>ROUND(E228*P228,2)</f>
        <v>0</v>
      </c>
      <c r="R228" s="224"/>
      <c r="S228" s="224" t="s">
        <v>152</v>
      </c>
      <c r="T228" s="224" t="s">
        <v>153</v>
      </c>
      <c r="U228" s="224">
        <v>0</v>
      </c>
      <c r="V228" s="224">
        <f>ROUND(E228*U228,2)</f>
        <v>0</v>
      </c>
      <c r="W228" s="224"/>
      <c r="X228" s="205"/>
      <c r="Y228" s="205"/>
      <c r="Z228" s="205"/>
      <c r="AA228" s="205"/>
      <c r="AB228" s="205"/>
      <c r="AC228" s="205"/>
      <c r="AD228" s="205"/>
      <c r="AE228" s="205"/>
      <c r="AF228" s="205"/>
      <c r="AG228" s="205" t="s">
        <v>435</v>
      </c>
      <c r="AH228" s="205"/>
      <c r="AI228" s="205"/>
      <c r="AJ228" s="205"/>
      <c r="AK228" s="205"/>
      <c r="AL228" s="205"/>
      <c r="AM228" s="205"/>
      <c r="AN228" s="205"/>
      <c r="AO228" s="205"/>
      <c r="AP228" s="205"/>
      <c r="AQ228" s="205"/>
      <c r="AR228" s="205"/>
      <c r="AS228" s="205"/>
      <c r="AT228" s="205"/>
      <c r="AU228" s="205"/>
      <c r="AV228" s="205"/>
      <c r="AW228" s="205"/>
      <c r="AX228" s="205"/>
      <c r="AY228" s="205"/>
      <c r="AZ228" s="205"/>
      <c r="BA228" s="205"/>
      <c r="BB228" s="205"/>
      <c r="BC228" s="205"/>
      <c r="BD228" s="205"/>
      <c r="BE228" s="205"/>
      <c r="BF228" s="205"/>
      <c r="BG228" s="205"/>
      <c r="BH228" s="205"/>
    </row>
    <row r="229" spans="1:60" outlineLevel="1" x14ac:dyDescent="0.2">
      <c r="A229" s="241">
        <v>103</v>
      </c>
      <c r="B229" s="242" t="s">
        <v>436</v>
      </c>
      <c r="C229" s="253" t="s">
        <v>437</v>
      </c>
      <c r="D229" s="243" t="s">
        <v>438</v>
      </c>
      <c r="E229" s="244">
        <v>1</v>
      </c>
      <c r="F229" s="245"/>
      <c r="G229" s="246">
        <f>ROUND(E229*F229,2)</f>
        <v>0</v>
      </c>
      <c r="H229" s="225"/>
      <c r="I229" s="224">
        <f>ROUND(E229*H229,2)</f>
        <v>0</v>
      </c>
      <c r="J229" s="225"/>
      <c r="K229" s="224">
        <f>ROUND(E229*J229,2)</f>
        <v>0</v>
      </c>
      <c r="L229" s="224">
        <v>15</v>
      </c>
      <c r="M229" s="224">
        <f>G229*(1+L229/100)</f>
        <v>0</v>
      </c>
      <c r="N229" s="224">
        <v>0</v>
      </c>
      <c r="O229" s="224">
        <f>ROUND(E229*N229,2)</f>
        <v>0</v>
      </c>
      <c r="P229" s="224">
        <v>0</v>
      </c>
      <c r="Q229" s="224">
        <f>ROUND(E229*P229,2)</f>
        <v>0</v>
      </c>
      <c r="R229" s="224"/>
      <c r="S229" s="224" t="s">
        <v>152</v>
      </c>
      <c r="T229" s="224" t="s">
        <v>153</v>
      </c>
      <c r="U229" s="224">
        <v>0</v>
      </c>
      <c r="V229" s="224">
        <f>ROUND(E229*U229,2)</f>
        <v>0</v>
      </c>
      <c r="W229" s="224"/>
      <c r="X229" s="205"/>
      <c r="Y229" s="205"/>
      <c r="Z229" s="205"/>
      <c r="AA229" s="205"/>
      <c r="AB229" s="205"/>
      <c r="AC229" s="205"/>
      <c r="AD229" s="205"/>
      <c r="AE229" s="205"/>
      <c r="AF229" s="205"/>
      <c r="AG229" s="205" t="s">
        <v>439</v>
      </c>
      <c r="AH229" s="205"/>
      <c r="AI229" s="205"/>
      <c r="AJ229" s="205"/>
      <c r="AK229" s="205"/>
      <c r="AL229" s="205"/>
      <c r="AM229" s="205"/>
      <c r="AN229" s="205"/>
      <c r="AO229" s="205"/>
      <c r="AP229" s="205"/>
      <c r="AQ229" s="205"/>
      <c r="AR229" s="205"/>
      <c r="AS229" s="205"/>
      <c r="AT229" s="205"/>
      <c r="AU229" s="205"/>
      <c r="AV229" s="205"/>
      <c r="AW229" s="205"/>
      <c r="AX229" s="205"/>
      <c r="AY229" s="205"/>
      <c r="AZ229" s="205"/>
      <c r="BA229" s="205"/>
      <c r="BB229" s="205"/>
      <c r="BC229" s="205"/>
      <c r="BD229" s="205"/>
      <c r="BE229" s="205"/>
      <c r="BF229" s="205"/>
      <c r="BG229" s="205"/>
      <c r="BH229" s="205"/>
    </row>
    <row r="230" spans="1:60" outlineLevel="1" x14ac:dyDescent="0.2">
      <c r="A230" s="235">
        <v>104</v>
      </c>
      <c r="B230" s="236" t="s">
        <v>440</v>
      </c>
      <c r="C230" s="251" t="s">
        <v>441</v>
      </c>
      <c r="D230" s="237" t="s">
        <v>438</v>
      </c>
      <c r="E230" s="238">
        <v>1</v>
      </c>
      <c r="F230" s="239"/>
      <c r="G230" s="240">
        <f>ROUND(E230*F230,2)</f>
        <v>0</v>
      </c>
      <c r="H230" s="225"/>
      <c r="I230" s="224">
        <f>ROUND(E230*H230,2)</f>
        <v>0</v>
      </c>
      <c r="J230" s="225"/>
      <c r="K230" s="224">
        <f>ROUND(E230*J230,2)</f>
        <v>0</v>
      </c>
      <c r="L230" s="224">
        <v>15</v>
      </c>
      <c r="M230" s="224">
        <f>G230*(1+L230/100)</f>
        <v>0</v>
      </c>
      <c r="N230" s="224">
        <v>0</v>
      </c>
      <c r="O230" s="224">
        <f>ROUND(E230*N230,2)</f>
        <v>0</v>
      </c>
      <c r="P230" s="224">
        <v>0</v>
      </c>
      <c r="Q230" s="224">
        <f>ROUND(E230*P230,2)</f>
        <v>0</v>
      </c>
      <c r="R230" s="224"/>
      <c r="S230" s="224" t="s">
        <v>152</v>
      </c>
      <c r="T230" s="224" t="s">
        <v>153</v>
      </c>
      <c r="U230" s="224">
        <v>0</v>
      </c>
      <c r="V230" s="224">
        <f>ROUND(E230*U230,2)</f>
        <v>0</v>
      </c>
      <c r="W230" s="224"/>
      <c r="X230" s="205"/>
      <c r="Y230" s="205"/>
      <c r="Z230" s="205"/>
      <c r="AA230" s="205"/>
      <c r="AB230" s="205"/>
      <c r="AC230" s="205"/>
      <c r="AD230" s="205"/>
      <c r="AE230" s="205"/>
      <c r="AF230" s="205"/>
      <c r="AG230" s="205" t="s">
        <v>439</v>
      </c>
      <c r="AH230" s="205"/>
      <c r="AI230" s="205"/>
      <c r="AJ230" s="205"/>
      <c r="AK230" s="205"/>
      <c r="AL230" s="205"/>
      <c r="AM230" s="205"/>
      <c r="AN230" s="205"/>
      <c r="AO230" s="205"/>
      <c r="AP230" s="205"/>
      <c r="AQ230" s="205"/>
      <c r="AR230" s="205"/>
      <c r="AS230" s="205"/>
      <c r="AT230" s="205"/>
      <c r="AU230" s="205"/>
      <c r="AV230" s="205"/>
      <c r="AW230" s="205"/>
      <c r="AX230" s="205"/>
      <c r="AY230" s="205"/>
      <c r="AZ230" s="205"/>
      <c r="BA230" s="205"/>
      <c r="BB230" s="205"/>
      <c r="BC230" s="205"/>
      <c r="BD230" s="205"/>
      <c r="BE230" s="205"/>
      <c r="BF230" s="205"/>
      <c r="BG230" s="205"/>
      <c r="BH230" s="205"/>
    </row>
    <row r="231" spans="1:60" x14ac:dyDescent="0.2">
      <c r="A231" s="5"/>
      <c r="B231" s="6"/>
      <c r="C231" s="255"/>
      <c r="D231" s="8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AE231">
        <v>15</v>
      </c>
      <c r="AF231">
        <v>21</v>
      </c>
    </row>
    <row r="232" spans="1:60" x14ac:dyDescent="0.2">
      <c r="A232" s="208"/>
      <c r="B232" s="209" t="s">
        <v>31</v>
      </c>
      <c r="C232" s="256"/>
      <c r="D232" s="210"/>
      <c r="E232" s="211"/>
      <c r="F232" s="211"/>
      <c r="G232" s="249">
        <f>G8+G22+G55+G66+G71+G74+G83+G126+G128+G131+G133+G147+G164+G179+G190+G204+G206+G218+G227</f>
        <v>0</v>
      </c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AE232">
        <f>SUMIF(L7:L230,AE231,G7:G230)</f>
        <v>0</v>
      </c>
      <c r="AF232">
        <f>SUMIF(L7:L230,AF231,G7:G230)</f>
        <v>0</v>
      </c>
      <c r="AG232" t="s">
        <v>442</v>
      </c>
    </row>
    <row r="233" spans="1:60" x14ac:dyDescent="0.2">
      <c r="A233" s="5"/>
      <c r="B233" s="6"/>
      <c r="C233" s="255"/>
      <c r="D233" s="8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</row>
    <row r="234" spans="1:60" x14ac:dyDescent="0.2">
      <c r="A234" s="5"/>
      <c r="B234" s="6"/>
      <c r="C234" s="255"/>
      <c r="D234" s="8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</row>
    <row r="235" spans="1:60" x14ac:dyDescent="0.2">
      <c r="A235" s="212" t="s">
        <v>443</v>
      </c>
      <c r="B235" s="212"/>
      <c r="C235" s="257"/>
      <c r="D235" s="8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</row>
    <row r="236" spans="1:60" x14ac:dyDescent="0.2">
      <c r="A236" s="213"/>
      <c r="B236" s="214"/>
      <c r="C236" s="258"/>
      <c r="D236" s="214"/>
      <c r="E236" s="214"/>
      <c r="F236" s="214"/>
      <c r="G236" s="21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AG236" t="s">
        <v>444</v>
      </c>
    </row>
    <row r="237" spans="1:60" x14ac:dyDescent="0.2">
      <c r="A237" s="216"/>
      <c r="B237" s="217"/>
      <c r="C237" s="259"/>
      <c r="D237" s="217"/>
      <c r="E237" s="217"/>
      <c r="F237" s="217"/>
      <c r="G237" s="218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</row>
    <row r="238" spans="1:60" x14ac:dyDescent="0.2">
      <c r="A238" s="216"/>
      <c r="B238" s="217"/>
      <c r="C238" s="259"/>
      <c r="D238" s="217"/>
      <c r="E238" s="217"/>
      <c r="F238" s="217"/>
      <c r="G238" s="218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</row>
    <row r="239" spans="1:60" x14ac:dyDescent="0.2">
      <c r="A239" s="216"/>
      <c r="B239" s="217"/>
      <c r="C239" s="259"/>
      <c r="D239" s="217"/>
      <c r="E239" s="217"/>
      <c r="F239" s="217"/>
      <c r="G239" s="218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</row>
    <row r="240" spans="1:60" x14ac:dyDescent="0.2">
      <c r="A240" s="219"/>
      <c r="B240" s="220"/>
      <c r="C240" s="260"/>
      <c r="D240" s="220"/>
      <c r="E240" s="220"/>
      <c r="F240" s="220"/>
      <c r="G240" s="221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</row>
    <row r="241" spans="1:33" x14ac:dyDescent="0.2">
      <c r="A241" s="5"/>
      <c r="B241" s="6"/>
      <c r="C241" s="255"/>
      <c r="D241" s="8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</row>
    <row r="242" spans="1:33" x14ac:dyDescent="0.2">
      <c r="C242" s="261"/>
      <c r="D242" s="189"/>
      <c r="AG242" t="s">
        <v>445</v>
      </c>
    </row>
    <row r="243" spans="1:33" x14ac:dyDescent="0.2">
      <c r="D243" s="189"/>
    </row>
    <row r="244" spans="1:33" x14ac:dyDescent="0.2">
      <c r="D244" s="189"/>
    </row>
    <row r="245" spans="1:33" x14ac:dyDescent="0.2">
      <c r="D245" s="189"/>
    </row>
    <row r="246" spans="1:33" x14ac:dyDescent="0.2">
      <c r="D246" s="189"/>
    </row>
    <row r="247" spans="1:33" x14ac:dyDescent="0.2">
      <c r="D247" s="189"/>
    </row>
    <row r="248" spans="1:33" x14ac:dyDescent="0.2">
      <c r="D248" s="189"/>
    </row>
    <row r="249" spans="1:33" x14ac:dyDescent="0.2">
      <c r="D249" s="189"/>
    </row>
    <row r="250" spans="1:33" x14ac:dyDescent="0.2">
      <c r="D250" s="189"/>
    </row>
    <row r="251" spans="1:33" x14ac:dyDescent="0.2">
      <c r="D251" s="189"/>
    </row>
    <row r="252" spans="1:33" x14ac:dyDescent="0.2">
      <c r="D252" s="189"/>
    </row>
    <row r="253" spans="1:33" x14ac:dyDescent="0.2">
      <c r="D253" s="189"/>
    </row>
    <row r="254" spans="1:33" x14ac:dyDescent="0.2">
      <c r="D254" s="189"/>
    </row>
    <row r="255" spans="1:33" x14ac:dyDescent="0.2">
      <c r="D255" s="189"/>
    </row>
    <row r="256" spans="1:33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password="8879" sheet="1"/>
  <mergeCells count="8">
    <mergeCell ref="A1:G1"/>
    <mergeCell ref="C2:G2"/>
    <mergeCell ref="C3:G3"/>
    <mergeCell ref="C4:G4"/>
    <mergeCell ref="A235:C235"/>
    <mergeCell ref="A236:G240"/>
    <mergeCell ref="C125:G125"/>
    <mergeCell ref="C138:G13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115</v>
      </c>
    </row>
    <row r="2" spans="1:60" ht="24.95" customHeight="1" x14ac:dyDescent="0.2">
      <c r="A2" s="191" t="s">
        <v>8</v>
      </c>
      <c r="B2" s="75" t="s">
        <v>43</v>
      </c>
      <c r="C2" s="194" t="s">
        <v>44</v>
      </c>
      <c r="D2" s="192"/>
      <c r="E2" s="192"/>
      <c r="F2" s="192"/>
      <c r="G2" s="193"/>
      <c r="AG2" t="s">
        <v>116</v>
      </c>
    </row>
    <row r="3" spans="1:60" ht="24.95" customHeight="1" x14ac:dyDescent="0.2">
      <c r="A3" s="191" t="s">
        <v>9</v>
      </c>
      <c r="B3" s="75" t="s">
        <v>46</v>
      </c>
      <c r="C3" s="194" t="s">
        <v>47</v>
      </c>
      <c r="D3" s="192"/>
      <c r="E3" s="192"/>
      <c r="F3" s="192"/>
      <c r="G3" s="193"/>
      <c r="AC3" s="126" t="s">
        <v>116</v>
      </c>
      <c r="AG3" t="s">
        <v>117</v>
      </c>
    </row>
    <row r="4" spans="1:60" ht="24.95" customHeight="1" x14ac:dyDescent="0.2">
      <c r="A4" s="195" t="s">
        <v>10</v>
      </c>
      <c r="B4" s="196" t="s">
        <v>49</v>
      </c>
      <c r="C4" s="197" t="s">
        <v>50</v>
      </c>
      <c r="D4" s="198"/>
      <c r="E4" s="198"/>
      <c r="F4" s="198"/>
      <c r="G4" s="199"/>
      <c r="AG4" t="s">
        <v>118</v>
      </c>
    </row>
    <row r="5" spans="1:60" x14ac:dyDescent="0.2">
      <c r="D5" s="189"/>
    </row>
    <row r="6" spans="1:60" ht="38.25" x14ac:dyDescent="0.2">
      <c r="A6" s="201" t="s">
        <v>119</v>
      </c>
      <c r="B6" s="203" t="s">
        <v>120</v>
      </c>
      <c r="C6" s="203" t="s">
        <v>121</v>
      </c>
      <c r="D6" s="202" t="s">
        <v>122</v>
      </c>
      <c r="E6" s="201" t="s">
        <v>123</v>
      </c>
      <c r="F6" s="200" t="s">
        <v>124</v>
      </c>
      <c r="G6" s="201" t="s">
        <v>31</v>
      </c>
      <c r="H6" s="204" t="s">
        <v>32</v>
      </c>
      <c r="I6" s="204" t="s">
        <v>125</v>
      </c>
      <c r="J6" s="204" t="s">
        <v>33</v>
      </c>
      <c r="K6" s="204" t="s">
        <v>126</v>
      </c>
      <c r="L6" s="204" t="s">
        <v>127</v>
      </c>
      <c r="M6" s="204" t="s">
        <v>128</v>
      </c>
      <c r="N6" s="204" t="s">
        <v>129</v>
      </c>
      <c r="O6" s="204" t="s">
        <v>130</v>
      </c>
      <c r="P6" s="204" t="s">
        <v>131</v>
      </c>
      <c r="Q6" s="204" t="s">
        <v>132</v>
      </c>
      <c r="R6" s="204" t="s">
        <v>133</v>
      </c>
      <c r="S6" s="204" t="s">
        <v>134</v>
      </c>
      <c r="T6" s="204" t="s">
        <v>135</v>
      </c>
      <c r="U6" s="204" t="s">
        <v>136</v>
      </c>
      <c r="V6" s="204" t="s">
        <v>137</v>
      </c>
      <c r="W6" s="204" t="s">
        <v>138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9" t="s">
        <v>139</v>
      </c>
      <c r="B8" s="230" t="s">
        <v>57</v>
      </c>
      <c r="C8" s="250" t="s">
        <v>58</v>
      </c>
      <c r="D8" s="231"/>
      <c r="E8" s="232"/>
      <c r="F8" s="233"/>
      <c r="G8" s="234">
        <f>SUMIF(AG9:AG34,"&lt;&gt;NOR",G9:G34)</f>
        <v>0</v>
      </c>
      <c r="H8" s="228"/>
      <c r="I8" s="228">
        <f>SUM(I9:I34)</f>
        <v>0</v>
      </c>
      <c r="J8" s="228"/>
      <c r="K8" s="228">
        <f>SUM(K9:K34)</f>
        <v>0</v>
      </c>
      <c r="L8" s="228"/>
      <c r="M8" s="228">
        <f>SUM(M9:M34)</f>
        <v>0</v>
      </c>
      <c r="N8" s="228"/>
      <c r="O8" s="228">
        <f>SUM(O9:O34)</f>
        <v>0</v>
      </c>
      <c r="P8" s="228"/>
      <c r="Q8" s="228">
        <f>SUM(Q9:Q34)</f>
        <v>0</v>
      </c>
      <c r="R8" s="228"/>
      <c r="S8" s="228"/>
      <c r="T8" s="228"/>
      <c r="U8" s="228"/>
      <c r="V8" s="228">
        <f>SUM(V9:V34)</f>
        <v>0</v>
      </c>
      <c r="W8" s="228"/>
      <c r="AG8" t="s">
        <v>140</v>
      </c>
    </row>
    <row r="9" spans="1:60" ht="22.5" outlineLevel="1" x14ac:dyDescent="0.2">
      <c r="A9" s="241">
        <v>1</v>
      </c>
      <c r="B9" s="242" t="s">
        <v>446</v>
      </c>
      <c r="C9" s="253" t="s">
        <v>447</v>
      </c>
      <c r="D9" s="243" t="s">
        <v>232</v>
      </c>
      <c r="E9" s="244">
        <v>1</v>
      </c>
      <c r="F9" s="245"/>
      <c r="G9" s="246">
        <f>ROUND(E9*F9,2)</f>
        <v>0</v>
      </c>
      <c r="H9" s="225"/>
      <c r="I9" s="224">
        <f>ROUND(E9*H9,2)</f>
        <v>0</v>
      </c>
      <c r="J9" s="225"/>
      <c r="K9" s="224">
        <f>ROUND(E9*J9,2)</f>
        <v>0</v>
      </c>
      <c r="L9" s="224">
        <v>15</v>
      </c>
      <c r="M9" s="224">
        <f>G9*(1+L9/100)</f>
        <v>0</v>
      </c>
      <c r="N9" s="224">
        <v>0</v>
      </c>
      <c r="O9" s="224">
        <f>ROUND(E9*N9,2)</f>
        <v>0</v>
      </c>
      <c r="P9" s="224">
        <v>0</v>
      </c>
      <c r="Q9" s="224">
        <f>ROUND(E9*P9,2)</f>
        <v>0</v>
      </c>
      <c r="R9" s="224"/>
      <c r="S9" s="224" t="s">
        <v>152</v>
      </c>
      <c r="T9" s="224" t="s">
        <v>153</v>
      </c>
      <c r="U9" s="224">
        <v>0</v>
      </c>
      <c r="V9" s="224">
        <f>ROUND(E9*U9,2)</f>
        <v>0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226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ht="22.5" outlineLevel="1" x14ac:dyDescent="0.2">
      <c r="A10" s="235">
        <v>2</v>
      </c>
      <c r="B10" s="236" t="s">
        <v>448</v>
      </c>
      <c r="C10" s="251" t="s">
        <v>449</v>
      </c>
      <c r="D10" s="237" t="s">
        <v>450</v>
      </c>
      <c r="E10" s="238">
        <v>1</v>
      </c>
      <c r="F10" s="239"/>
      <c r="G10" s="240">
        <f>ROUND(E10*F10,2)</f>
        <v>0</v>
      </c>
      <c r="H10" s="225"/>
      <c r="I10" s="224">
        <f>ROUND(E10*H10,2)</f>
        <v>0</v>
      </c>
      <c r="J10" s="225"/>
      <c r="K10" s="224">
        <f>ROUND(E10*J10,2)</f>
        <v>0</v>
      </c>
      <c r="L10" s="224">
        <v>15</v>
      </c>
      <c r="M10" s="224">
        <f>G10*(1+L10/100)</f>
        <v>0</v>
      </c>
      <c r="N10" s="224">
        <v>0</v>
      </c>
      <c r="O10" s="224">
        <f>ROUND(E10*N10,2)</f>
        <v>0</v>
      </c>
      <c r="P10" s="224">
        <v>0</v>
      </c>
      <c r="Q10" s="224">
        <f>ROUND(E10*P10,2)</f>
        <v>0</v>
      </c>
      <c r="R10" s="224"/>
      <c r="S10" s="224" t="s">
        <v>152</v>
      </c>
      <c r="T10" s="224" t="s">
        <v>153</v>
      </c>
      <c r="U10" s="224">
        <v>0</v>
      </c>
      <c r="V10" s="224">
        <f>ROUND(E10*U10,2)</f>
        <v>0</v>
      </c>
      <c r="W10" s="22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145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22"/>
      <c r="B11" s="223"/>
      <c r="C11" s="254" t="s">
        <v>451</v>
      </c>
      <c r="D11" s="247"/>
      <c r="E11" s="247"/>
      <c r="F11" s="247"/>
      <c r="G11" s="247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296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ht="22.5" outlineLevel="1" x14ac:dyDescent="0.2">
      <c r="A12" s="241">
        <v>3</v>
      </c>
      <c r="B12" s="242" t="s">
        <v>452</v>
      </c>
      <c r="C12" s="253" t="s">
        <v>453</v>
      </c>
      <c r="D12" s="243" t="s">
        <v>232</v>
      </c>
      <c r="E12" s="244">
        <v>1</v>
      </c>
      <c r="F12" s="245"/>
      <c r="G12" s="246">
        <f>ROUND(E12*F12,2)</f>
        <v>0</v>
      </c>
      <c r="H12" s="225"/>
      <c r="I12" s="224">
        <f>ROUND(E12*H12,2)</f>
        <v>0</v>
      </c>
      <c r="J12" s="225"/>
      <c r="K12" s="224">
        <f>ROUND(E12*J12,2)</f>
        <v>0</v>
      </c>
      <c r="L12" s="224">
        <v>15</v>
      </c>
      <c r="M12" s="224">
        <f>G12*(1+L12/100)</f>
        <v>0</v>
      </c>
      <c r="N12" s="224">
        <v>0</v>
      </c>
      <c r="O12" s="224">
        <f>ROUND(E12*N12,2)</f>
        <v>0</v>
      </c>
      <c r="P12" s="224">
        <v>0</v>
      </c>
      <c r="Q12" s="224">
        <f>ROUND(E12*P12,2)</f>
        <v>0</v>
      </c>
      <c r="R12" s="224"/>
      <c r="S12" s="224" t="s">
        <v>152</v>
      </c>
      <c r="T12" s="224" t="s">
        <v>153</v>
      </c>
      <c r="U12" s="224">
        <v>0</v>
      </c>
      <c r="V12" s="224">
        <f>ROUND(E12*U12,2)</f>
        <v>0</v>
      </c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145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ht="22.5" outlineLevel="1" x14ac:dyDescent="0.2">
      <c r="A13" s="241">
        <v>4</v>
      </c>
      <c r="B13" s="242" t="s">
        <v>454</v>
      </c>
      <c r="C13" s="253" t="s">
        <v>455</v>
      </c>
      <c r="D13" s="243" t="s">
        <v>232</v>
      </c>
      <c r="E13" s="244">
        <v>1</v>
      </c>
      <c r="F13" s="245"/>
      <c r="G13" s="246">
        <f>ROUND(E13*F13,2)</f>
        <v>0</v>
      </c>
      <c r="H13" s="225"/>
      <c r="I13" s="224">
        <f>ROUND(E13*H13,2)</f>
        <v>0</v>
      </c>
      <c r="J13" s="225"/>
      <c r="K13" s="224">
        <f>ROUND(E13*J13,2)</f>
        <v>0</v>
      </c>
      <c r="L13" s="224">
        <v>15</v>
      </c>
      <c r="M13" s="224">
        <f>G13*(1+L13/100)</f>
        <v>0</v>
      </c>
      <c r="N13" s="224">
        <v>0</v>
      </c>
      <c r="O13" s="224">
        <f>ROUND(E13*N13,2)</f>
        <v>0</v>
      </c>
      <c r="P13" s="224">
        <v>0</v>
      </c>
      <c r="Q13" s="224">
        <f>ROUND(E13*P13,2)</f>
        <v>0</v>
      </c>
      <c r="R13" s="224"/>
      <c r="S13" s="224" t="s">
        <v>152</v>
      </c>
      <c r="T13" s="224" t="s">
        <v>153</v>
      </c>
      <c r="U13" s="224">
        <v>0</v>
      </c>
      <c r="V13" s="224">
        <f>ROUND(E13*U13,2)</f>
        <v>0</v>
      </c>
      <c r="W13" s="22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145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41">
        <v>5</v>
      </c>
      <c r="B14" s="242" t="s">
        <v>456</v>
      </c>
      <c r="C14" s="253" t="s">
        <v>457</v>
      </c>
      <c r="D14" s="243" t="s">
        <v>232</v>
      </c>
      <c r="E14" s="244">
        <v>1</v>
      </c>
      <c r="F14" s="245"/>
      <c r="G14" s="246">
        <f>ROUND(E14*F14,2)</f>
        <v>0</v>
      </c>
      <c r="H14" s="225"/>
      <c r="I14" s="224">
        <f>ROUND(E14*H14,2)</f>
        <v>0</v>
      </c>
      <c r="J14" s="225"/>
      <c r="K14" s="224">
        <f>ROUND(E14*J14,2)</f>
        <v>0</v>
      </c>
      <c r="L14" s="224">
        <v>15</v>
      </c>
      <c r="M14" s="224">
        <f>G14*(1+L14/100)</f>
        <v>0</v>
      </c>
      <c r="N14" s="224">
        <v>0</v>
      </c>
      <c r="O14" s="224">
        <f>ROUND(E14*N14,2)</f>
        <v>0</v>
      </c>
      <c r="P14" s="224">
        <v>0</v>
      </c>
      <c r="Q14" s="224">
        <f>ROUND(E14*P14,2)</f>
        <v>0</v>
      </c>
      <c r="R14" s="224"/>
      <c r="S14" s="224" t="s">
        <v>152</v>
      </c>
      <c r="T14" s="224" t="s">
        <v>153</v>
      </c>
      <c r="U14" s="224">
        <v>0</v>
      </c>
      <c r="V14" s="224">
        <f>ROUND(E14*U14,2)</f>
        <v>0</v>
      </c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145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35">
        <v>6</v>
      </c>
      <c r="B15" s="236" t="s">
        <v>458</v>
      </c>
      <c r="C15" s="251" t="s">
        <v>459</v>
      </c>
      <c r="D15" s="237" t="s">
        <v>450</v>
      </c>
      <c r="E15" s="238">
        <v>1</v>
      </c>
      <c r="F15" s="239"/>
      <c r="G15" s="240">
        <f>ROUND(E15*F15,2)</f>
        <v>0</v>
      </c>
      <c r="H15" s="225"/>
      <c r="I15" s="224">
        <f>ROUND(E15*H15,2)</f>
        <v>0</v>
      </c>
      <c r="J15" s="225"/>
      <c r="K15" s="224">
        <f>ROUND(E15*J15,2)</f>
        <v>0</v>
      </c>
      <c r="L15" s="224">
        <v>15</v>
      </c>
      <c r="M15" s="224">
        <f>G15*(1+L15/100)</f>
        <v>0</v>
      </c>
      <c r="N15" s="224">
        <v>0</v>
      </c>
      <c r="O15" s="224">
        <f>ROUND(E15*N15,2)</f>
        <v>0</v>
      </c>
      <c r="P15" s="224">
        <v>0</v>
      </c>
      <c r="Q15" s="224">
        <f>ROUND(E15*P15,2)</f>
        <v>0</v>
      </c>
      <c r="R15" s="224"/>
      <c r="S15" s="224" t="s">
        <v>152</v>
      </c>
      <c r="T15" s="224" t="s">
        <v>153</v>
      </c>
      <c r="U15" s="224">
        <v>0</v>
      </c>
      <c r="V15" s="224">
        <f>ROUND(E15*U15,2)</f>
        <v>0</v>
      </c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145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">
      <c r="A16" s="222"/>
      <c r="B16" s="223"/>
      <c r="C16" s="254" t="s">
        <v>451</v>
      </c>
      <c r="D16" s="247"/>
      <c r="E16" s="247"/>
      <c r="F16" s="247"/>
      <c r="G16" s="247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296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">
      <c r="A17" s="235">
        <v>7</v>
      </c>
      <c r="B17" s="236" t="s">
        <v>460</v>
      </c>
      <c r="C17" s="251" t="s">
        <v>461</v>
      </c>
      <c r="D17" s="237" t="s">
        <v>450</v>
      </c>
      <c r="E17" s="238">
        <v>13</v>
      </c>
      <c r="F17" s="239"/>
      <c r="G17" s="240">
        <f>ROUND(E17*F17,2)</f>
        <v>0</v>
      </c>
      <c r="H17" s="225"/>
      <c r="I17" s="224">
        <f>ROUND(E17*H17,2)</f>
        <v>0</v>
      </c>
      <c r="J17" s="225"/>
      <c r="K17" s="224">
        <f>ROUND(E17*J17,2)</f>
        <v>0</v>
      </c>
      <c r="L17" s="224">
        <v>15</v>
      </c>
      <c r="M17" s="224">
        <f>G17*(1+L17/100)</f>
        <v>0</v>
      </c>
      <c r="N17" s="224">
        <v>0</v>
      </c>
      <c r="O17" s="224">
        <f>ROUND(E17*N17,2)</f>
        <v>0</v>
      </c>
      <c r="P17" s="224">
        <v>0</v>
      </c>
      <c r="Q17" s="224">
        <f>ROUND(E17*P17,2)</f>
        <v>0</v>
      </c>
      <c r="R17" s="224"/>
      <c r="S17" s="224" t="s">
        <v>152</v>
      </c>
      <c r="T17" s="224" t="s">
        <v>153</v>
      </c>
      <c r="U17" s="224">
        <v>0</v>
      </c>
      <c r="V17" s="224">
        <f>ROUND(E17*U17,2)</f>
        <v>0</v>
      </c>
      <c r="W17" s="22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145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">
      <c r="A18" s="222"/>
      <c r="B18" s="223"/>
      <c r="C18" s="254" t="s">
        <v>451</v>
      </c>
      <c r="D18" s="247"/>
      <c r="E18" s="247"/>
      <c r="F18" s="247"/>
      <c r="G18" s="247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296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">
      <c r="A19" s="235">
        <v>8</v>
      </c>
      <c r="B19" s="236" t="s">
        <v>462</v>
      </c>
      <c r="C19" s="251" t="s">
        <v>463</v>
      </c>
      <c r="D19" s="237" t="s">
        <v>450</v>
      </c>
      <c r="E19" s="238">
        <v>3</v>
      </c>
      <c r="F19" s="239"/>
      <c r="G19" s="240">
        <f>ROUND(E19*F19,2)</f>
        <v>0</v>
      </c>
      <c r="H19" s="225"/>
      <c r="I19" s="224">
        <f>ROUND(E19*H19,2)</f>
        <v>0</v>
      </c>
      <c r="J19" s="225"/>
      <c r="K19" s="224">
        <f>ROUND(E19*J19,2)</f>
        <v>0</v>
      </c>
      <c r="L19" s="224">
        <v>15</v>
      </c>
      <c r="M19" s="224">
        <f>G19*(1+L19/100)</f>
        <v>0</v>
      </c>
      <c r="N19" s="224">
        <v>0</v>
      </c>
      <c r="O19" s="224">
        <f>ROUND(E19*N19,2)</f>
        <v>0</v>
      </c>
      <c r="P19" s="224">
        <v>0</v>
      </c>
      <c r="Q19" s="224">
        <f>ROUND(E19*P19,2)</f>
        <v>0</v>
      </c>
      <c r="R19" s="224"/>
      <c r="S19" s="224" t="s">
        <v>152</v>
      </c>
      <c r="T19" s="224" t="s">
        <v>153</v>
      </c>
      <c r="U19" s="224">
        <v>0</v>
      </c>
      <c r="V19" s="224">
        <f>ROUND(E19*U19,2)</f>
        <v>0</v>
      </c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145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22"/>
      <c r="B20" s="223"/>
      <c r="C20" s="254" t="s">
        <v>451</v>
      </c>
      <c r="D20" s="247"/>
      <c r="E20" s="247"/>
      <c r="F20" s="247"/>
      <c r="G20" s="247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296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">
      <c r="A21" s="235">
        <v>9</v>
      </c>
      <c r="B21" s="236" t="s">
        <v>464</v>
      </c>
      <c r="C21" s="251" t="s">
        <v>465</v>
      </c>
      <c r="D21" s="237" t="s">
        <v>450</v>
      </c>
      <c r="E21" s="238">
        <v>1</v>
      </c>
      <c r="F21" s="239"/>
      <c r="G21" s="240">
        <f>ROUND(E21*F21,2)</f>
        <v>0</v>
      </c>
      <c r="H21" s="225"/>
      <c r="I21" s="224">
        <f>ROUND(E21*H21,2)</f>
        <v>0</v>
      </c>
      <c r="J21" s="225"/>
      <c r="K21" s="224">
        <f>ROUND(E21*J21,2)</f>
        <v>0</v>
      </c>
      <c r="L21" s="224">
        <v>15</v>
      </c>
      <c r="M21" s="224">
        <f>G21*(1+L21/100)</f>
        <v>0</v>
      </c>
      <c r="N21" s="224">
        <v>0</v>
      </c>
      <c r="O21" s="224">
        <f>ROUND(E21*N21,2)</f>
        <v>0</v>
      </c>
      <c r="P21" s="224">
        <v>0</v>
      </c>
      <c r="Q21" s="224">
        <f>ROUND(E21*P21,2)</f>
        <v>0</v>
      </c>
      <c r="R21" s="224"/>
      <c r="S21" s="224" t="s">
        <v>152</v>
      </c>
      <c r="T21" s="224" t="s">
        <v>153</v>
      </c>
      <c r="U21" s="224">
        <v>0</v>
      </c>
      <c r="V21" s="224">
        <f>ROUND(E21*U21,2)</f>
        <v>0</v>
      </c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145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">
      <c r="A22" s="222"/>
      <c r="B22" s="223"/>
      <c r="C22" s="254" t="s">
        <v>451</v>
      </c>
      <c r="D22" s="247"/>
      <c r="E22" s="247"/>
      <c r="F22" s="247"/>
      <c r="G22" s="247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296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">
      <c r="A23" s="235">
        <v>10</v>
      </c>
      <c r="B23" s="236" t="s">
        <v>466</v>
      </c>
      <c r="C23" s="251" t="s">
        <v>467</v>
      </c>
      <c r="D23" s="237" t="s">
        <v>450</v>
      </c>
      <c r="E23" s="238">
        <v>1</v>
      </c>
      <c r="F23" s="239"/>
      <c r="G23" s="240">
        <f>ROUND(E23*F23,2)</f>
        <v>0</v>
      </c>
      <c r="H23" s="225"/>
      <c r="I23" s="224">
        <f>ROUND(E23*H23,2)</f>
        <v>0</v>
      </c>
      <c r="J23" s="225"/>
      <c r="K23" s="224">
        <f>ROUND(E23*J23,2)</f>
        <v>0</v>
      </c>
      <c r="L23" s="224">
        <v>15</v>
      </c>
      <c r="M23" s="224">
        <f>G23*(1+L23/100)</f>
        <v>0</v>
      </c>
      <c r="N23" s="224">
        <v>0</v>
      </c>
      <c r="O23" s="224">
        <f>ROUND(E23*N23,2)</f>
        <v>0</v>
      </c>
      <c r="P23" s="224">
        <v>0</v>
      </c>
      <c r="Q23" s="224">
        <f>ROUND(E23*P23,2)</f>
        <v>0</v>
      </c>
      <c r="R23" s="224"/>
      <c r="S23" s="224" t="s">
        <v>152</v>
      </c>
      <c r="T23" s="224" t="s">
        <v>153</v>
      </c>
      <c r="U23" s="224">
        <v>0</v>
      </c>
      <c r="V23" s="224">
        <f>ROUND(E23*U23,2)</f>
        <v>0</v>
      </c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145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">
      <c r="A24" s="222"/>
      <c r="B24" s="223"/>
      <c r="C24" s="254" t="s">
        <v>451</v>
      </c>
      <c r="D24" s="247"/>
      <c r="E24" s="247"/>
      <c r="F24" s="247"/>
      <c r="G24" s="247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296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ht="33.75" outlineLevel="1" x14ac:dyDescent="0.2">
      <c r="A25" s="235">
        <v>11</v>
      </c>
      <c r="B25" s="236" t="s">
        <v>468</v>
      </c>
      <c r="C25" s="251" t="s">
        <v>469</v>
      </c>
      <c r="D25" s="237" t="s">
        <v>450</v>
      </c>
      <c r="E25" s="238">
        <v>1</v>
      </c>
      <c r="F25" s="239"/>
      <c r="G25" s="240">
        <f>ROUND(E25*F25,2)</f>
        <v>0</v>
      </c>
      <c r="H25" s="225"/>
      <c r="I25" s="224">
        <f>ROUND(E25*H25,2)</f>
        <v>0</v>
      </c>
      <c r="J25" s="225"/>
      <c r="K25" s="224">
        <f>ROUND(E25*J25,2)</f>
        <v>0</v>
      </c>
      <c r="L25" s="224">
        <v>15</v>
      </c>
      <c r="M25" s="224">
        <f>G25*(1+L25/100)</f>
        <v>0</v>
      </c>
      <c r="N25" s="224">
        <v>0</v>
      </c>
      <c r="O25" s="224">
        <f>ROUND(E25*N25,2)</f>
        <v>0</v>
      </c>
      <c r="P25" s="224">
        <v>0</v>
      </c>
      <c r="Q25" s="224">
        <f>ROUND(E25*P25,2)</f>
        <v>0</v>
      </c>
      <c r="R25" s="224"/>
      <c r="S25" s="224" t="s">
        <v>152</v>
      </c>
      <c r="T25" s="224" t="s">
        <v>153</v>
      </c>
      <c r="U25" s="224">
        <v>0</v>
      </c>
      <c r="V25" s="224">
        <f>ROUND(E25*U25,2)</f>
        <v>0</v>
      </c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145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">
      <c r="A26" s="222"/>
      <c r="B26" s="223"/>
      <c r="C26" s="254" t="s">
        <v>451</v>
      </c>
      <c r="D26" s="247"/>
      <c r="E26" s="247"/>
      <c r="F26" s="247"/>
      <c r="G26" s="247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296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ht="22.5" outlineLevel="1" x14ac:dyDescent="0.2">
      <c r="A27" s="241">
        <v>12</v>
      </c>
      <c r="B27" s="242" t="s">
        <v>470</v>
      </c>
      <c r="C27" s="253" t="s">
        <v>471</v>
      </c>
      <c r="D27" s="243" t="s">
        <v>450</v>
      </c>
      <c r="E27" s="244">
        <v>2</v>
      </c>
      <c r="F27" s="245"/>
      <c r="G27" s="246">
        <f>ROUND(E27*F27,2)</f>
        <v>0</v>
      </c>
      <c r="H27" s="225"/>
      <c r="I27" s="224">
        <f>ROUND(E27*H27,2)</f>
        <v>0</v>
      </c>
      <c r="J27" s="225"/>
      <c r="K27" s="224">
        <f>ROUND(E27*J27,2)</f>
        <v>0</v>
      </c>
      <c r="L27" s="224">
        <v>15</v>
      </c>
      <c r="M27" s="224">
        <f>G27*(1+L27/100)</f>
        <v>0</v>
      </c>
      <c r="N27" s="224">
        <v>0</v>
      </c>
      <c r="O27" s="224">
        <f>ROUND(E27*N27,2)</f>
        <v>0</v>
      </c>
      <c r="P27" s="224">
        <v>0</v>
      </c>
      <c r="Q27" s="224">
        <f>ROUND(E27*P27,2)</f>
        <v>0</v>
      </c>
      <c r="R27" s="224"/>
      <c r="S27" s="224" t="s">
        <v>152</v>
      </c>
      <c r="T27" s="224" t="s">
        <v>153</v>
      </c>
      <c r="U27" s="224">
        <v>0</v>
      </c>
      <c r="V27" s="224">
        <f>ROUND(E27*U27,2)</f>
        <v>0</v>
      </c>
      <c r="W27" s="22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145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">
      <c r="A28" s="235">
        <v>13</v>
      </c>
      <c r="B28" s="236" t="s">
        <v>472</v>
      </c>
      <c r="C28" s="251" t="s">
        <v>473</v>
      </c>
      <c r="D28" s="237" t="s">
        <v>450</v>
      </c>
      <c r="E28" s="238">
        <v>1</v>
      </c>
      <c r="F28" s="239"/>
      <c r="G28" s="240">
        <f>ROUND(E28*F28,2)</f>
        <v>0</v>
      </c>
      <c r="H28" s="225"/>
      <c r="I28" s="224">
        <f>ROUND(E28*H28,2)</f>
        <v>0</v>
      </c>
      <c r="J28" s="225"/>
      <c r="K28" s="224">
        <f>ROUND(E28*J28,2)</f>
        <v>0</v>
      </c>
      <c r="L28" s="224">
        <v>15</v>
      </c>
      <c r="M28" s="224">
        <f>G28*(1+L28/100)</f>
        <v>0</v>
      </c>
      <c r="N28" s="224">
        <v>0</v>
      </c>
      <c r="O28" s="224">
        <f>ROUND(E28*N28,2)</f>
        <v>0</v>
      </c>
      <c r="P28" s="224">
        <v>0</v>
      </c>
      <c r="Q28" s="224">
        <f>ROUND(E28*P28,2)</f>
        <v>0</v>
      </c>
      <c r="R28" s="224"/>
      <c r="S28" s="224" t="s">
        <v>152</v>
      </c>
      <c r="T28" s="224" t="s">
        <v>153</v>
      </c>
      <c r="U28" s="224">
        <v>0</v>
      </c>
      <c r="V28" s="224">
        <f>ROUND(E28*U28,2)</f>
        <v>0</v>
      </c>
      <c r="W28" s="224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145</v>
      </c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outlineLevel="1" x14ac:dyDescent="0.2">
      <c r="A29" s="222"/>
      <c r="B29" s="223"/>
      <c r="C29" s="254" t="s">
        <v>451</v>
      </c>
      <c r="D29" s="247"/>
      <c r="E29" s="247"/>
      <c r="F29" s="247"/>
      <c r="G29" s="247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296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">
      <c r="A30" s="235">
        <v>14</v>
      </c>
      <c r="B30" s="236" t="s">
        <v>474</v>
      </c>
      <c r="C30" s="251" t="s">
        <v>475</v>
      </c>
      <c r="D30" s="237" t="s">
        <v>450</v>
      </c>
      <c r="E30" s="238">
        <v>3</v>
      </c>
      <c r="F30" s="239"/>
      <c r="G30" s="240">
        <f>ROUND(E30*F30,2)</f>
        <v>0</v>
      </c>
      <c r="H30" s="225"/>
      <c r="I30" s="224">
        <f>ROUND(E30*H30,2)</f>
        <v>0</v>
      </c>
      <c r="J30" s="225"/>
      <c r="K30" s="224">
        <f>ROUND(E30*J30,2)</f>
        <v>0</v>
      </c>
      <c r="L30" s="224">
        <v>15</v>
      </c>
      <c r="M30" s="224">
        <f>G30*(1+L30/100)</f>
        <v>0</v>
      </c>
      <c r="N30" s="224">
        <v>0</v>
      </c>
      <c r="O30" s="224">
        <f>ROUND(E30*N30,2)</f>
        <v>0</v>
      </c>
      <c r="P30" s="224">
        <v>0</v>
      </c>
      <c r="Q30" s="224">
        <f>ROUND(E30*P30,2)</f>
        <v>0</v>
      </c>
      <c r="R30" s="224"/>
      <c r="S30" s="224" t="s">
        <v>152</v>
      </c>
      <c r="T30" s="224" t="s">
        <v>153</v>
      </c>
      <c r="U30" s="224">
        <v>0</v>
      </c>
      <c r="V30" s="224">
        <f>ROUND(E30*U30,2)</f>
        <v>0</v>
      </c>
      <c r="W30" s="22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145</v>
      </c>
      <c r="AH30" s="205"/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">
      <c r="A31" s="222"/>
      <c r="B31" s="223"/>
      <c r="C31" s="254" t="s">
        <v>451</v>
      </c>
      <c r="D31" s="247"/>
      <c r="E31" s="247"/>
      <c r="F31" s="247"/>
      <c r="G31" s="247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296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">
      <c r="A32" s="235">
        <v>15</v>
      </c>
      <c r="B32" s="236" t="s">
        <v>476</v>
      </c>
      <c r="C32" s="251" t="s">
        <v>477</v>
      </c>
      <c r="D32" s="237" t="s">
        <v>232</v>
      </c>
      <c r="E32" s="238">
        <v>1</v>
      </c>
      <c r="F32" s="239"/>
      <c r="G32" s="240">
        <f>ROUND(E32*F32,2)</f>
        <v>0</v>
      </c>
      <c r="H32" s="225"/>
      <c r="I32" s="224">
        <f>ROUND(E32*H32,2)</f>
        <v>0</v>
      </c>
      <c r="J32" s="225"/>
      <c r="K32" s="224">
        <f>ROUND(E32*J32,2)</f>
        <v>0</v>
      </c>
      <c r="L32" s="224">
        <v>15</v>
      </c>
      <c r="M32" s="224">
        <f>G32*(1+L32/100)</f>
        <v>0</v>
      </c>
      <c r="N32" s="224">
        <v>0</v>
      </c>
      <c r="O32" s="224">
        <f>ROUND(E32*N32,2)</f>
        <v>0</v>
      </c>
      <c r="P32" s="224">
        <v>0</v>
      </c>
      <c r="Q32" s="224">
        <f>ROUND(E32*P32,2)</f>
        <v>0</v>
      </c>
      <c r="R32" s="224"/>
      <c r="S32" s="224" t="s">
        <v>152</v>
      </c>
      <c r="T32" s="224" t="s">
        <v>153</v>
      </c>
      <c r="U32" s="224">
        <v>0</v>
      </c>
      <c r="V32" s="224">
        <f>ROUND(E32*U32,2)</f>
        <v>0</v>
      </c>
      <c r="W32" s="22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145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">
      <c r="A33" s="222"/>
      <c r="B33" s="223"/>
      <c r="C33" s="254" t="s">
        <v>451</v>
      </c>
      <c r="D33" s="247"/>
      <c r="E33" s="247"/>
      <c r="F33" s="247"/>
      <c r="G33" s="247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296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">
      <c r="A34" s="241">
        <v>16</v>
      </c>
      <c r="B34" s="242" t="s">
        <v>478</v>
      </c>
      <c r="C34" s="253" t="s">
        <v>479</v>
      </c>
      <c r="D34" s="243" t="s">
        <v>232</v>
      </c>
      <c r="E34" s="244">
        <v>1</v>
      </c>
      <c r="F34" s="245"/>
      <c r="G34" s="246">
        <f>ROUND(E34*F34,2)</f>
        <v>0</v>
      </c>
      <c r="H34" s="225"/>
      <c r="I34" s="224">
        <f>ROUND(E34*H34,2)</f>
        <v>0</v>
      </c>
      <c r="J34" s="225"/>
      <c r="K34" s="224">
        <f>ROUND(E34*J34,2)</f>
        <v>0</v>
      </c>
      <c r="L34" s="224">
        <v>15</v>
      </c>
      <c r="M34" s="224">
        <f>G34*(1+L34/100)</f>
        <v>0</v>
      </c>
      <c r="N34" s="224">
        <v>0</v>
      </c>
      <c r="O34" s="224">
        <f>ROUND(E34*N34,2)</f>
        <v>0</v>
      </c>
      <c r="P34" s="224">
        <v>0</v>
      </c>
      <c r="Q34" s="224">
        <f>ROUND(E34*P34,2)</f>
        <v>0</v>
      </c>
      <c r="R34" s="224"/>
      <c r="S34" s="224" t="s">
        <v>152</v>
      </c>
      <c r="T34" s="224" t="s">
        <v>153</v>
      </c>
      <c r="U34" s="224">
        <v>0</v>
      </c>
      <c r="V34" s="224">
        <f>ROUND(E34*U34,2)</f>
        <v>0</v>
      </c>
      <c r="W34" s="22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145</v>
      </c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x14ac:dyDescent="0.2">
      <c r="A35" s="229" t="s">
        <v>139</v>
      </c>
      <c r="B35" s="230" t="s">
        <v>59</v>
      </c>
      <c r="C35" s="250" t="s">
        <v>60</v>
      </c>
      <c r="D35" s="231"/>
      <c r="E35" s="232"/>
      <c r="F35" s="233"/>
      <c r="G35" s="234">
        <f>SUMIF(AG36:AG38,"&lt;&gt;NOR",G36:G38)</f>
        <v>0</v>
      </c>
      <c r="H35" s="228"/>
      <c r="I35" s="228">
        <f>SUM(I36:I38)</f>
        <v>0</v>
      </c>
      <c r="J35" s="228"/>
      <c r="K35" s="228">
        <f>SUM(K36:K38)</f>
        <v>0</v>
      </c>
      <c r="L35" s="228"/>
      <c r="M35" s="228">
        <f>SUM(M36:M38)</f>
        <v>0</v>
      </c>
      <c r="N35" s="228"/>
      <c r="O35" s="228">
        <f>SUM(O36:O38)</f>
        <v>0</v>
      </c>
      <c r="P35" s="228"/>
      <c r="Q35" s="228">
        <f>SUM(Q36:Q38)</f>
        <v>0</v>
      </c>
      <c r="R35" s="228"/>
      <c r="S35" s="228"/>
      <c r="T35" s="228"/>
      <c r="U35" s="228"/>
      <c r="V35" s="228">
        <f>SUM(V36:V38)</f>
        <v>0</v>
      </c>
      <c r="W35" s="228"/>
      <c r="AG35" t="s">
        <v>140</v>
      </c>
    </row>
    <row r="36" spans="1:60" outlineLevel="1" x14ac:dyDescent="0.2">
      <c r="A36" s="241">
        <v>17</v>
      </c>
      <c r="B36" s="242" t="s">
        <v>480</v>
      </c>
      <c r="C36" s="253" t="s">
        <v>481</v>
      </c>
      <c r="D36" s="243" t="s">
        <v>450</v>
      </c>
      <c r="E36" s="244">
        <v>10</v>
      </c>
      <c r="F36" s="245"/>
      <c r="G36" s="246">
        <f>ROUND(E36*F36,2)</f>
        <v>0</v>
      </c>
      <c r="H36" s="225"/>
      <c r="I36" s="224">
        <f>ROUND(E36*H36,2)</f>
        <v>0</v>
      </c>
      <c r="J36" s="225"/>
      <c r="K36" s="224">
        <f>ROUND(E36*J36,2)</f>
        <v>0</v>
      </c>
      <c r="L36" s="224">
        <v>15</v>
      </c>
      <c r="M36" s="224">
        <f>G36*(1+L36/100)</f>
        <v>0</v>
      </c>
      <c r="N36" s="224">
        <v>0</v>
      </c>
      <c r="O36" s="224">
        <f>ROUND(E36*N36,2)</f>
        <v>0</v>
      </c>
      <c r="P36" s="224">
        <v>0</v>
      </c>
      <c r="Q36" s="224">
        <f>ROUND(E36*P36,2)</f>
        <v>0</v>
      </c>
      <c r="R36" s="224"/>
      <c r="S36" s="224" t="s">
        <v>152</v>
      </c>
      <c r="T36" s="224" t="s">
        <v>153</v>
      </c>
      <c r="U36" s="224">
        <v>0</v>
      </c>
      <c r="V36" s="224">
        <f>ROUND(E36*U36,2)</f>
        <v>0</v>
      </c>
      <c r="W36" s="22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435</v>
      </c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 x14ac:dyDescent="0.2">
      <c r="A37" s="241">
        <v>18</v>
      </c>
      <c r="B37" s="242" t="s">
        <v>482</v>
      </c>
      <c r="C37" s="253" t="s">
        <v>483</v>
      </c>
      <c r="D37" s="243" t="s">
        <v>450</v>
      </c>
      <c r="E37" s="244">
        <v>1</v>
      </c>
      <c r="F37" s="245"/>
      <c r="G37" s="246">
        <f>ROUND(E37*F37,2)</f>
        <v>0</v>
      </c>
      <c r="H37" s="225"/>
      <c r="I37" s="224">
        <f>ROUND(E37*H37,2)</f>
        <v>0</v>
      </c>
      <c r="J37" s="225"/>
      <c r="K37" s="224">
        <f>ROUND(E37*J37,2)</f>
        <v>0</v>
      </c>
      <c r="L37" s="224">
        <v>15</v>
      </c>
      <c r="M37" s="224">
        <f>G37*(1+L37/100)</f>
        <v>0</v>
      </c>
      <c r="N37" s="224">
        <v>0</v>
      </c>
      <c r="O37" s="224">
        <f>ROUND(E37*N37,2)</f>
        <v>0</v>
      </c>
      <c r="P37" s="224">
        <v>0</v>
      </c>
      <c r="Q37" s="224">
        <f>ROUND(E37*P37,2)</f>
        <v>0</v>
      </c>
      <c r="R37" s="224"/>
      <c r="S37" s="224" t="s">
        <v>152</v>
      </c>
      <c r="T37" s="224" t="s">
        <v>153</v>
      </c>
      <c r="U37" s="224">
        <v>0</v>
      </c>
      <c r="V37" s="224">
        <f>ROUND(E37*U37,2)</f>
        <v>0</v>
      </c>
      <c r="W37" s="22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435</v>
      </c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">
      <c r="A38" s="241">
        <v>19</v>
      </c>
      <c r="B38" s="242" t="s">
        <v>484</v>
      </c>
      <c r="C38" s="253" t="s">
        <v>485</v>
      </c>
      <c r="D38" s="243" t="s">
        <v>450</v>
      </c>
      <c r="E38" s="244">
        <v>1</v>
      </c>
      <c r="F38" s="245"/>
      <c r="G38" s="246">
        <f>ROUND(E38*F38,2)</f>
        <v>0</v>
      </c>
      <c r="H38" s="225"/>
      <c r="I38" s="224">
        <f>ROUND(E38*H38,2)</f>
        <v>0</v>
      </c>
      <c r="J38" s="225"/>
      <c r="K38" s="224">
        <f>ROUND(E38*J38,2)</f>
        <v>0</v>
      </c>
      <c r="L38" s="224">
        <v>15</v>
      </c>
      <c r="M38" s="224">
        <f>G38*(1+L38/100)</f>
        <v>0</v>
      </c>
      <c r="N38" s="224">
        <v>0</v>
      </c>
      <c r="O38" s="224">
        <f>ROUND(E38*N38,2)</f>
        <v>0</v>
      </c>
      <c r="P38" s="224">
        <v>0</v>
      </c>
      <c r="Q38" s="224">
        <f>ROUND(E38*P38,2)</f>
        <v>0</v>
      </c>
      <c r="R38" s="224"/>
      <c r="S38" s="224" t="s">
        <v>152</v>
      </c>
      <c r="T38" s="224" t="s">
        <v>153</v>
      </c>
      <c r="U38" s="224">
        <v>0</v>
      </c>
      <c r="V38" s="224">
        <f>ROUND(E38*U38,2)</f>
        <v>0</v>
      </c>
      <c r="W38" s="22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435</v>
      </c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x14ac:dyDescent="0.2">
      <c r="A39" s="229" t="s">
        <v>139</v>
      </c>
      <c r="B39" s="230" t="s">
        <v>61</v>
      </c>
      <c r="C39" s="250" t="s">
        <v>62</v>
      </c>
      <c r="D39" s="231"/>
      <c r="E39" s="232"/>
      <c r="F39" s="233"/>
      <c r="G39" s="234">
        <f>SUMIF(AG40:AG46,"&lt;&gt;NOR",G40:G46)</f>
        <v>0</v>
      </c>
      <c r="H39" s="228"/>
      <c r="I39" s="228">
        <f>SUM(I40:I46)</f>
        <v>0</v>
      </c>
      <c r="J39" s="228"/>
      <c r="K39" s="228">
        <f>SUM(K40:K46)</f>
        <v>0</v>
      </c>
      <c r="L39" s="228"/>
      <c r="M39" s="228">
        <f>SUM(M40:M46)</f>
        <v>0</v>
      </c>
      <c r="N39" s="228"/>
      <c r="O39" s="228">
        <f>SUM(O40:O46)</f>
        <v>0</v>
      </c>
      <c r="P39" s="228"/>
      <c r="Q39" s="228">
        <f>SUM(Q40:Q46)</f>
        <v>0</v>
      </c>
      <c r="R39" s="228"/>
      <c r="S39" s="228"/>
      <c r="T39" s="228"/>
      <c r="U39" s="228"/>
      <c r="V39" s="228">
        <f>SUM(V40:V46)</f>
        <v>0</v>
      </c>
      <c r="W39" s="228"/>
      <c r="AG39" t="s">
        <v>140</v>
      </c>
    </row>
    <row r="40" spans="1:60" outlineLevel="1" x14ac:dyDescent="0.2">
      <c r="A40" s="241">
        <v>20</v>
      </c>
      <c r="B40" s="242" t="s">
        <v>486</v>
      </c>
      <c r="C40" s="253" t="s">
        <v>487</v>
      </c>
      <c r="D40" s="243" t="s">
        <v>163</v>
      </c>
      <c r="E40" s="244">
        <v>25</v>
      </c>
      <c r="F40" s="245"/>
      <c r="G40" s="246">
        <f>ROUND(E40*F40,2)</f>
        <v>0</v>
      </c>
      <c r="H40" s="225"/>
      <c r="I40" s="224">
        <f>ROUND(E40*H40,2)</f>
        <v>0</v>
      </c>
      <c r="J40" s="225"/>
      <c r="K40" s="224">
        <f>ROUND(E40*J40,2)</f>
        <v>0</v>
      </c>
      <c r="L40" s="224">
        <v>15</v>
      </c>
      <c r="M40" s="224">
        <f>G40*(1+L40/100)</f>
        <v>0</v>
      </c>
      <c r="N40" s="224">
        <v>0</v>
      </c>
      <c r="O40" s="224">
        <f>ROUND(E40*N40,2)</f>
        <v>0</v>
      </c>
      <c r="P40" s="224">
        <v>0</v>
      </c>
      <c r="Q40" s="224">
        <f>ROUND(E40*P40,2)</f>
        <v>0</v>
      </c>
      <c r="R40" s="224"/>
      <c r="S40" s="224" t="s">
        <v>152</v>
      </c>
      <c r="T40" s="224" t="s">
        <v>153</v>
      </c>
      <c r="U40" s="224">
        <v>0</v>
      </c>
      <c r="V40" s="224">
        <f>ROUND(E40*U40,2)</f>
        <v>0</v>
      </c>
      <c r="W40" s="22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145</v>
      </c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ht="22.5" outlineLevel="1" x14ac:dyDescent="0.2">
      <c r="A41" s="241">
        <v>21</v>
      </c>
      <c r="B41" s="242" t="s">
        <v>488</v>
      </c>
      <c r="C41" s="253" t="s">
        <v>489</v>
      </c>
      <c r="D41" s="243" t="s">
        <v>163</v>
      </c>
      <c r="E41" s="244">
        <v>190</v>
      </c>
      <c r="F41" s="245"/>
      <c r="G41" s="246">
        <f>ROUND(E41*F41,2)</f>
        <v>0</v>
      </c>
      <c r="H41" s="225"/>
      <c r="I41" s="224">
        <f>ROUND(E41*H41,2)</f>
        <v>0</v>
      </c>
      <c r="J41" s="225"/>
      <c r="K41" s="224">
        <f>ROUND(E41*J41,2)</f>
        <v>0</v>
      </c>
      <c r="L41" s="224">
        <v>15</v>
      </c>
      <c r="M41" s="224">
        <f>G41*(1+L41/100)</f>
        <v>0</v>
      </c>
      <c r="N41" s="224">
        <v>0</v>
      </c>
      <c r="O41" s="224">
        <f>ROUND(E41*N41,2)</f>
        <v>0</v>
      </c>
      <c r="P41" s="224">
        <v>0</v>
      </c>
      <c r="Q41" s="224">
        <f>ROUND(E41*P41,2)</f>
        <v>0</v>
      </c>
      <c r="R41" s="224"/>
      <c r="S41" s="224" t="s">
        <v>152</v>
      </c>
      <c r="T41" s="224" t="s">
        <v>153</v>
      </c>
      <c r="U41" s="224">
        <v>0</v>
      </c>
      <c r="V41" s="224">
        <f>ROUND(E41*U41,2)</f>
        <v>0</v>
      </c>
      <c r="W41" s="22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435</v>
      </c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ht="22.5" outlineLevel="1" x14ac:dyDescent="0.2">
      <c r="A42" s="241">
        <v>22</v>
      </c>
      <c r="B42" s="242" t="s">
        <v>490</v>
      </c>
      <c r="C42" s="253" t="s">
        <v>491</v>
      </c>
      <c r="D42" s="243" t="s">
        <v>163</v>
      </c>
      <c r="E42" s="244">
        <v>260</v>
      </c>
      <c r="F42" s="245"/>
      <c r="G42" s="246">
        <f>ROUND(E42*F42,2)</f>
        <v>0</v>
      </c>
      <c r="H42" s="225"/>
      <c r="I42" s="224">
        <f>ROUND(E42*H42,2)</f>
        <v>0</v>
      </c>
      <c r="J42" s="225"/>
      <c r="K42" s="224">
        <f>ROUND(E42*J42,2)</f>
        <v>0</v>
      </c>
      <c r="L42" s="224">
        <v>15</v>
      </c>
      <c r="M42" s="224">
        <f>G42*(1+L42/100)</f>
        <v>0</v>
      </c>
      <c r="N42" s="224">
        <v>0</v>
      </c>
      <c r="O42" s="224">
        <f>ROUND(E42*N42,2)</f>
        <v>0</v>
      </c>
      <c r="P42" s="224">
        <v>0</v>
      </c>
      <c r="Q42" s="224">
        <f>ROUND(E42*P42,2)</f>
        <v>0</v>
      </c>
      <c r="R42" s="224"/>
      <c r="S42" s="224" t="s">
        <v>152</v>
      </c>
      <c r="T42" s="224" t="s">
        <v>153</v>
      </c>
      <c r="U42" s="224">
        <v>0</v>
      </c>
      <c r="V42" s="224">
        <f>ROUND(E42*U42,2)</f>
        <v>0</v>
      </c>
      <c r="W42" s="22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435</v>
      </c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ht="22.5" outlineLevel="1" x14ac:dyDescent="0.2">
      <c r="A43" s="241">
        <v>23</v>
      </c>
      <c r="B43" s="242" t="s">
        <v>492</v>
      </c>
      <c r="C43" s="253" t="s">
        <v>493</v>
      </c>
      <c r="D43" s="243" t="s">
        <v>163</v>
      </c>
      <c r="E43" s="244">
        <v>320</v>
      </c>
      <c r="F43" s="245"/>
      <c r="G43" s="246">
        <f>ROUND(E43*F43,2)</f>
        <v>0</v>
      </c>
      <c r="H43" s="225"/>
      <c r="I43" s="224">
        <f>ROUND(E43*H43,2)</f>
        <v>0</v>
      </c>
      <c r="J43" s="225"/>
      <c r="K43" s="224">
        <f>ROUND(E43*J43,2)</f>
        <v>0</v>
      </c>
      <c r="L43" s="224">
        <v>15</v>
      </c>
      <c r="M43" s="224">
        <f>G43*(1+L43/100)</f>
        <v>0</v>
      </c>
      <c r="N43" s="224">
        <v>0</v>
      </c>
      <c r="O43" s="224">
        <f>ROUND(E43*N43,2)</f>
        <v>0</v>
      </c>
      <c r="P43" s="224">
        <v>0</v>
      </c>
      <c r="Q43" s="224">
        <f>ROUND(E43*P43,2)</f>
        <v>0</v>
      </c>
      <c r="R43" s="224"/>
      <c r="S43" s="224" t="s">
        <v>152</v>
      </c>
      <c r="T43" s="224" t="s">
        <v>153</v>
      </c>
      <c r="U43" s="224">
        <v>0</v>
      </c>
      <c r="V43" s="224">
        <f>ROUND(E43*U43,2)</f>
        <v>0</v>
      </c>
      <c r="W43" s="22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435</v>
      </c>
      <c r="AH43" s="205"/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ht="22.5" outlineLevel="1" x14ac:dyDescent="0.2">
      <c r="A44" s="241">
        <v>24</v>
      </c>
      <c r="B44" s="242" t="s">
        <v>494</v>
      </c>
      <c r="C44" s="253" t="s">
        <v>495</v>
      </c>
      <c r="D44" s="243" t="s">
        <v>163</v>
      </c>
      <c r="E44" s="244">
        <v>25</v>
      </c>
      <c r="F44" s="245"/>
      <c r="G44" s="246">
        <f>ROUND(E44*F44,2)</f>
        <v>0</v>
      </c>
      <c r="H44" s="225"/>
      <c r="I44" s="224">
        <f>ROUND(E44*H44,2)</f>
        <v>0</v>
      </c>
      <c r="J44" s="225"/>
      <c r="K44" s="224">
        <f>ROUND(E44*J44,2)</f>
        <v>0</v>
      </c>
      <c r="L44" s="224">
        <v>15</v>
      </c>
      <c r="M44" s="224">
        <f>G44*(1+L44/100)</f>
        <v>0</v>
      </c>
      <c r="N44" s="224">
        <v>0</v>
      </c>
      <c r="O44" s="224">
        <f>ROUND(E44*N44,2)</f>
        <v>0</v>
      </c>
      <c r="P44" s="224">
        <v>0</v>
      </c>
      <c r="Q44" s="224">
        <f>ROUND(E44*P44,2)</f>
        <v>0</v>
      </c>
      <c r="R44" s="224"/>
      <c r="S44" s="224" t="s">
        <v>152</v>
      </c>
      <c r="T44" s="224" t="s">
        <v>153</v>
      </c>
      <c r="U44" s="224">
        <v>0</v>
      </c>
      <c r="V44" s="224">
        <f>ROUND(E44*U44,2)</f>
        <v>0</v>
      </c>
      <c r="W44" s="22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435</v>
      </c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outlineLevel="1" x14ac:dyDescent="0.2">
      <c r="A45" s="241">
        <v>25</v>
      </c>
      <c r="B45" s="242" t="s">
        <v>496</v>
      </c>
      <c r="C45" s="253" t="s">
        <v>497</v>
      </c>
      <c r="D45" s="243" t="s">
        <v>163</v>
      </c>
      <c r="E45" s="244">
        <v>25</v>
      </c>
      <c r="F45" s="245"/>
      <c r="G45" s="246">
        <f>ROUND(E45*F45,2)</f>
        <v>0</v>
      </c>
      <c r="H45" s="225"/>
      <c r="I45" s="224">
        <f>ROUND(E45*H45,2)</f>
        <v>0</v>
      </c>
      <c r="J45" s="225"/>
      <c r="K45" s="224">
        <f>ROUND(E45*J45,2)</f>
        <v>0</v>
      </c>
      <c r="L45" s="224">
        <v>15</v>
      </c>
      <c r="M45" s="224">
        <f>G45*(1+L45/100)</f>
        <v>0</v>
      </c>
      <c r="N45" s="224">
        <v>0</v>
      </c>
      <c r="O45" s="224">
        <f>ROUND(E45*N45,2)</f>
        <v>0</v>
      </c>
      <c r="P45" s="224">
        <v>0</v>
      </c>
      <c r="Q45" s="224">
        <f>ROUND(E45*P45,2)</f>
        <v>0</v>
      </c>
      <c r="R45" s="224"/>
      <c r="S45" s="224" t="s">
        <v>152</v>
      </c>
      <c r="T45" s="224" t="s">
        <v>153</v>
      </c>
      <c r="U45" s="224">
        <v>0</v>
      </c>
      <c r="V45" s="224">
        <f>ROUND(E45*U45,2)</f>
        <v>0</v>
      </c>
      <c r="W45" s="22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435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ht="22.5" outlineLevel="1" x14ac:dyDescent="0.2">
      <c r="A46" s="241">
        <v>26</v>
      </c>
      <c r="B46" s="242" t="s">
        <v>498</v>
      </c>
      <c r="C46" s="253" t="s">
        <v>499</v>
      </c>
      <c r="D46" s="243" t="s">
        <v>163</v>
      </c>
      <c r="E46" s="244">
        <v>20</v>
      </c>
      <c r="F46" s="245"/>
      <c r="G46" s="246">
        <f>ROUND(E46*F46,2)</f>
        <v>0</v>
      </c>
      <c r="H46" s="225"/>
      <c r="I46" s="224">
        <f>ROUND(E46*H46,2)</f>
        <v>0</v>
      </c>
      <c r="J46" s="225"/>
      <c r="K46" s="224">
        <f>ROUND(E46*J46,2)</f>
        <v>0</v>
      </c>
      <c r="L46" s="224">
        <v>15</v>
      </c>
      <c r="M46" s="224">
        <f>G46*(1+L46/100)</f>
        <v>0</v>
      </c>
      <c r="N46" s="224">
        <v>0</v>
      </c>
      <c r="O46" s="224">
        <f>ROUND(E46*N46,2)</f>
        <v>0</v>
      </c>
      <c r="P46" s="224">
        <v>0</v>
      </c>
      <c r="Q46" s="224">
        <f>ROUND(E46*P46,2)</f>
        <v>0</v>
      </c>
      <c r="R46" s="224"/>
      <c r="S46" s="224" t="s">
        <v>152</v>
      </c>
      <c r="T46" s="224" t="s">
        <v>153</v>
      </c>
      <c r="U46" s="224">
        <v>0</v>
      </c>
      <c r="V46" s="224">
        <f>ROUND(E46*U46,2)</f>
        <v>0</v>
      </c>
      <c r="W46" s="22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145</v>
      </c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x14ac:dyDescent="0.2">
      <c r="A47" s="229" t="s">
        <v>139</v>
      </c>
      <c r="B47" s="230" t="s">
        <v>63</v>
      </c>
      <c r="C47" s="250" t="s">
        <v>64</v>
      </c>
      <c r="D47" s="231"/>
      <c r="E47" s="232"/>
      <c r="F47" s="233"/>
      <c r="G47" s="234">
        <f>SUMIF(AG48:AG51,"&lt;&gt;NOR",G48:G51)</f>
        <v>0</v>
      </c>
      <c r="H47" s="228"/>
      <c r="I47" s="228">
        <f>SUM(I48:I51)</f>
        <v>0</v>
      </c>
      <c r="J47" s="228"/>
      <c r="K47" s="228">
        <f>SUM(K48:K51)</f>
        <v>0</v>
      </c>
      <c r="L47" s="228"/>
      <c r="M47" s="228">
        <f>SUM(M48:M51)</f>
        <v>0</v>
      </c>
      <c r="N47" s="228"/>
      <c r="O47" s="228">
        <f>SUM(O48:O51)</f>
        <v>0</v>
      </c>
      <c r="P47" s="228"/>
      <c r="Q47" s="228">
        <f>SUM(Q48:Q51)</f>
        <v>0</v>
      </c>
      <c r="R47" s="228"/>
      <c r="S47" s="228"/>
      <c r="T47" s="228"/>
      <c r="U47" s="228"/>
      <c r="V47" s="228">
        <f>SUM(V48:V51)</f>
        <v>0</v>
      </c>
      <c r="W47" s="228"/>
      <c r="AG47" t="s">
        <v>140</v>
      </c>
    </row>
    <row r="48" spans="1:60" outlineLevel="1" x14ac:dyDescent="0.2">
      <c r="A48" s="241">
        <v>27</v>
      </c>
      <c r="B48" s="242" t="s">
        <v>500</v>
      </c>
      <c r="C48" s="253" t="s">
        <v>501</v>
      </c>
      <c r="D48" s="243" t="s">
        <v>450</v>
      </c>
      <c r="E48" s="244">
        <v>67</v>
      </c>
      <c r="F48" s="245"/>
      <c r="G48" s="246">
        <f>ROUND(E48*F48,2)</f>
        <v>0</v>
      </c>
      <c r="H48" s="225"/>
      <c r="I48" s="224">
        <f>ROUND(E48*H48,2)</f>
        <v>0</v>
      </c>
      <c r="J48" s="225"/>
      <c r="K48" s="224">
        <f>ROUND(E48*J48,2)</f>
        <v>0</v>
      </c>
      <c r="L48" s="224">
        <v>15</v>
      </c>
      <c r="M48" s="224">
        <f>G48*(1+L48/100)</f>
        <v>0</v>
      </c>
      <c r="N48" s="224">
        <v>0</v>
      </c>
      <c r="O48" s="224">
        <f>ROUND(E48*N48,2)</f>
        <v>0</v>
      </c>
      <c r="P48" s="224">
        <v>0</v>
      </c>
      <c r="Q48" s="224">
        <f>ROUND(E48*P48,2)</f>
        <v>0</v>
      </c>
      <c r="R48" s="224"/>
      <c r="S48" s="224" t="s">
        <v>152</v>
      </c>
      <c r="T48" s="224" t="s">
        <v>153</v>
      </c>
      <c r="U48" s="224">
        <v>0</v>
      </c>
      <c r="V48" s="224">
        <f>ROUND(E48*U48,2)</f>
        <v>0</v>
      </c>
      <c r="W48" s="224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435</v>
      </c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ht="22.5" outlineLevel="1" x14ac:dyDescent="0.2">
      <c r="A49" s="241">
        <v>28</v>
      </c>
      <c r="B49" s="242" t="s">
        <v>502</v>
      </c>
      <c r="C49" s="253" t="s">
        <v>503</v>
      </c>
      <c r="D49" s="243" t="s">
        <v>450</v>
      </c>
      <c r="E49" s="244">
        <v>2</v>
      </c>
      <c r="F49" s="245"/>
      <c r="G49" s="246">
        <f>ROUND(E49*F49,2)</f>
        <v>0</v>
      </c>
      <c r="H49" s="225"/>
      <c r="I49" s="224">
        <f>ROUND(E49*H49,2)</f>
        <v>0</v>
      </c>
      <c r="J49" s="225"/>
      <c r="K49" s="224">
        <f>ROUND(E49*J49,2)</f>
        <v>0</v>
      </c>
      <c r="L49" s="224">
        <v>15</v>
      </c>
      <c r="M49" s="224">
        <f>G49*(1+L49/100)</f>
        <v>0</v>
      </c>
      <c r="N49" s="224">
        <v>0</v>
      </c>
      <c r="O49" s="224">
        <f>ROUND(E49*N49,2)</f>
        <v>0</v>
      </c>
      <c r="P49" s="224">
        <v>0</v>
      </c>
      <c r="Q49" s="224">
        <f>ROUND(E49*P49,2)</f>
        <v>0</v>
      </c>
      <c r="R49" s="224"/>
      <c r="S49" s="224" t="s">
        <v>152</v>
      </c>
      <c r="T49" s="224" t="s">
        <v>153</v>
      </c>
      <c r="U49" s="224">
        <v>0</v>
      </c>
      <c r="V49" s="224">
        <f>ROUND(E49*U49,2)</f>
        <v>0</v>
      </c>
      <c r="W49" s="22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435</v>
      </c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outlineLevel="1" x14ac:dyDescent="0.2">
      <c r="A50" s="241">
        <v>29</v>
      </c>
      <c r="B50" s="242" t="s">
        <v>504</v>
      </c>
      <c r="C50" s="253" t="s">
        <v>505</v>
      </c>
      <c r="D50" s="243" t="s">
        <v>450</v>
      </c>
      <c r="E50" s="244">
        <v>2</v>
      </c>
      <c r="F50" s="245"/>
      <c r="G50" s="246">
        <f>ROUND(E50*F50,2)</f>
        <v>0</v>
      </c>
      <c r="H50" s="225"/>
      <c r="I50" s="224">
        <f>ROUND(E50*H50,2)</f>
        <v>0</v>
      </c>
      <c r="J50" s="225"/>
      <c r="K50" s="224">
        <f>ROUND(E50*J50,2)</f>
        <v>0</v>
      </c>
      <c r="L50" s="224">
        <v>15</v>
      </c>
      <c r="M50" s="224">
        <f>G50*(1+L50/100)</f>
        <v>0</v>
      </c>
      <c r="N50" s="224">
        <v>0</v>
      </c>
      <c r="O50" s="224">
        <f>ROUND(E50*N50,2)</f>
        <v>0</v>
      </c>
      <c r="P50" s="224">
        <v>0</v>
      </c>
      <c r="Q50" s="224">
        <f>ROUND(E50*P50,2)</f>
        <v>0</v>
      </c>
      <c r="R50" s="224"/>
      <c r="S50" s="224" t="s">
        <v>152</v>
      </c>
      <c r="T50" s="224" t="s">
        <v>153</v>
      </c>
      <c r="U50" s="224">
        <v>0</v>
      </c>
      <c r="V50" s="224">
        <f>ROUND(E50*U50,2)</f>
        <v>0</v>
      </c>
      <c r="W50" s="22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435</v>
      </c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ht="22.5" outlineLevel="1" x14ac:dyDescent="0.2">
      <c r="A51" s="241">
        <v>30</v>
      </c>
      <c r="B51" s="242" t="s">
        <v>506</v>
      </c>
      <c r="C51" s="253" t="s">
        <v>507</v>
      </c>
      <c r="D51" s="243" t="s">
        <v>450</v>
      </c>
      <c r="E51" s="244">
        <v>90</v>
      </c>
      <c r="F51" s="245"/>
      <c r="G51" s="246">
        <f>ROUND(E51*F51,2)</f>
        <v>0</v>
      </c>
      <c r="H51" s="225"/>
      <c r="I51" s="224">
        <f>ROUND(E51*H51,2)</f>
        <v>0</v>
      </c>
      <c r="J51" s="225"/>
      <c r="K51" s="224">
        <f>ROUND(E51*J51,2)</f>
        <v>0</v>
      </c>
      <c r="L51" s="224">
        <v>15</v>
      </c>
      <c r="M51" s="224">
        <f>G51*(1+L51/100)</f>
        <v>0</v>
      </c>
      <c r="N51" s="224">
        <v>0</v>
      </c>
      <c r="O51" s="224">
        <f>ROUND(E51*N51,2)</f>
        <v>0</v>
      </c>
      <c r="P51" s="224">
        <v>0</v>
      </c>
      <c r="Q51" s="224">
        <f>ROUND(E51*P51,2)</f>
        <v>0</v>
      </c>
      <c r="R51" s="224"/>
      <c r="S51" s="224" t="s">
        <v>152</v>
      </c>
      <c r="T51" s="224" t="s">
        <v>153</v>
      </c>
      <c r="U51" s="224">
        <v>0</v>
      </c>
      <c r="V51" s="224">
        <f>ROUND(E51*U51,2)</f>
        <v>0</v>
      </c>
      <c r="W51" s="22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435</v>
      </c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ht="25.5" x14ac:dyDescent="0.2">
      <c r="A52" s="229" t="s">
        <v>139</v>
      </c>
      <c r="B52" s="230" t="s">
        <v>65</v>
      </c>
      <c r="C52" s="250" t="s">
        <v>66</v>
      </c>
      <c r="D52" s="231"/>
      <c r="E52" s="232"/>
      <c r="F52" s="233"/>
      <c r="G52" s="234">
        <f>SUMIF(AG53:AG80,"&lt;&gt;NOR",G53:G80)</f>
        <v>0</v>
      </c>
      <c r="H52" s="228"/>
      <c r="I52" s="228">
        <f>SUM(I53:I80)</f>
        <v>0</v>
      </c>
      <c r="J52" s="228"/>
      <c r="K52" s="228">
        <f>SUM(K53:K80)</f>
        <v>0</v>
      </c>
      <c r="L52" s="228"/>
      <c r="M52" s="228">
        <f>SUM(M53:M80)</f>
        <v>0</v>
      </c>
      <c r="N52" s="228"/>
      <c r="O52" s="228">
        <f>SUM(O53:O80)</f>
        <v>0</v>
      </c>
      <c r="P52" s="228"/>
      <c r="Q52" s="228">
        <f>SUM(Q53:Q80)</f>
        <v>0</v>
      </c>
      <c r="R52" s="228"/>
      <c r="S52" s="228"/>
      <c r="T52" s="228"/>
      <c r="U52" s="228"/>
      <c r="V52" s="228">
        <f>SUM(V53:V80)</f>
        <v>0</v>
      </c>
      <c r="W52" s="228"/>
      <c r="AG52" t="s">
        <v>140</v>
      </c>
    </row>
    <row r="53" spans="1:60" ht="22.5" outlineLevel="1" x14ac:dyDescent="0.2">
      <c r="A53" s="241">
        <v>31</v>
      </c>
      <c r="B53" s="242" t="s">
        <v>508</v>
      </c>
      <c r="C53" s="253" t="s">
        <v>509</v>
      </c>
      <c r="D53" s="243" t="s">
        <v>450</v>
      </c>
      <c r="E53" s="244">
        <v>6</v>
      </c>
      <c r="F53" s="245"/>
      <c r="G53" s="246">
        <f>ROUND(E53*F53,2)</f>
        <v>0</v>
      </c>
      <c r="H53" s="225"/>
      <c r="I53" s="224">
        <f>ROUND(E53*H53,2)</f>
        <v>0</v>
      </c>
      <c r="J53" s="225"/>
      <c r="K53" s="224">
        <f>ROUND(E53*J53,2)</f>
        <v>0</v>
      </c>
      <c r="L53" s="224">
        <v>15</v>
      </c>
      <c r="M53" s="224">
        <f>G53*(1+L53/100)</f>
        <v>0</v>
      </c>
      <c r="N53" s="224">
        <v>0</v>
      </c>
      <c r="O53" s="224">
        <f>ROUND(E53*N53,2)</f>
        <v>0</v>
      </c>
      <c r="P53" s="224">
        <v>0</v>
      </c>
      <c r="Q53" s="224">
        <f>ROUND(E53*P53,2)</f>
        <v>0</v>
      </c>
      <c r="R53" s="224"/>
      <c r="S53" s="224" t="s">
        <v>152</v>
      </c>
      <c r="T53" s="224" t="s">
        <v>153</v>
      </c>
      <c r="U53" s="224">
        <v>0</v>
      </c>
      <c r="V53" s="224">
        <f>ROUND(E53*U53,2)</f>
        <v>0</v>
      </c>
      <c r="W53" s="22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435</v>
      </c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ht="22.5" outlineLevel="1" x14ac:dyDescent="0.2">
      <c r="A54" s="241">
        <v>32</v>
      </c>
      <c r="B54" s="242" t="s">
        <v>510</v>
      </c>
      <c r="C54" s="253" t="s">
        <v>511</v>
      </c>
      <c r="D54" s="243" t="s">
        <v>450</v>
      </c>
      <c r="E54" s="244">
        <v>4</v>
      </c>
      <c r="F54" s="245"/>
      <c r="G54" s="246">
        <f>ROUND(E54*F54,2)</f>
        <v>0</v>
      </c>
      <c r="H54" s="225"/>
      <c r="I54" s="224">
        <f>ROUND(E54*H54,2)</f>
        <v>0</v>
      </c>
      <c r="J54" s="225"/>
      <c r="K54" s="224">
        <f>ROUND(E54*J54,2)</f>
        <v>0</v>
      </c>
      <c r="L54" s="224">
        <v>15</v>
      </c>
      <c r="M54" s="224">
        <f>G54*(1+L54/100)</f>
        <v>0</v>
      </c>
      <c r="N54" s="224">
        <v>0</v>
      </c>
      <c r="O54" s="224">
        <f>ROUND(E54*N54,2)</f>
        <v>0</v>
      </c>
      <c r="P54" s="224">
        <v>0</v>
      </c>
      <c r="Q54" s="224">
        <f>ROUND(E54*P54,2)</f>
        <v>0</v>
      </c>
      <c r="R54" s="224"/>
      <c r="S54" s="224" t="s">
        <v>152</v>
      </c>
      <c r="T54" s="224" t="s">
        <v>153</v>
      </c>
      <c r="U54" s="224">
        <v>0</v>
      </c>
      <c r="V54" s="224">
        <f>ROUND(E54*U54,2)</f>
        <v>0</v>
      </c>
      <c r="W54" s="22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435</v>
      </c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ht="22.5" outlineLevel="1" x14ac:dyDescent="0.2">
      <c r="A55" s="241">
        <v>33</v>
      </c>
      <c r="B55" s="242" t="s">
        <v>512</v>
      </c>
      <c r="C55" s="253" t="s">
        <v>513</v>
      </c>
      <c r="D55" s="243" t="s">
        <v>450</v>
      </c>
      <c r="E55" s="244">
        <v>2</v>
      </c>
      <c r="F55" s="245"/>
      <c r="G55" s="246">
        <f>ROUND(E55*F55,2)</f>
        <v>0</v>
      </c>
      <c r="H55" s="225"/>
      <c r="I55" s="224">
        <f>ROUND(E55*H55,2)</f>
        <v>0</v>
      </c>
      <c r="J55" s="225"/>
      <c r="K55" s="224">
        <f>ROUND(E55*J55,2)</f>
        <v>0</v>
      </c>
      <c r="L55" s="224">
        <v>15</v>
      </c>
      <c r="M55" s="224">
        <f>G55*(1+L55/100)</f>
        <v>0</v>
      </c>
      <c r="N55" s="224">
        <v>0</v>
      </c>
      <c r="O55" s="224">
        <f>ROUND(E55*N55,2)</f>
        <v>0</v>
      </c>
      <c r="P55" s="224">
        <v>0</v>
      </c>
      <c r="Q55" s="224">
        <f>ROUND(E55*P55,2)</f>
        <v>0</v>
      </c>
      <c r="R55" s="224"/>
      <c r="S55" s="224" t="s">
        <v>152</v>
      </c>
      <c r="T55" s="224" t="s">
        <v>153</v>
      </c>
      <c r="U55" s="224">
        <v>0</v>
      </c>
      <c r="V55" s="224">
        <f>ROUND(E55*U55,2)</f>
        <v>0</v>
      </c>
      <c r="W55" s="22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435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ht="22.5" outlineLevel="1" x14ac:dyDescent="0.2">
      <c r="A56" s="241">
        <v>34</v>
      </c>
      <c r="B56" s="242" t="s">
        <v>514</v>
      </c>
      <c r="C56" s="253" t="s">
        <v>515</v>
      </c>
      <c r="D56" s="243" t="s">
        <v>450</v>
      </c>
      <c r="E56" s="244">
        <v>3</v>
      </c>
      <c r="F56" s="245"/>
      <c r="G56" s="246">
        <f>ROUND(E56*F56,2)</f>
        <v>0</v>
      </c>
      <c r="H56" s="225"/>
      <c r="I56" s="224">
        <f>ROUND(E56*H56,2)</f>
        <v>0</v>
      </c>
      <c r="J56" s="225"/>
      <c r="K56" s="224">
        <f>ROUND(E56*J56,2)</f>
        <v>0</v>
      </c>
      <c r="L56" s="224">
        <v>15</v>
      </c>
      <c r="M56" s="224">
        <f>G56*(1+L56/100)</f>
        <v>0</v>
      </c>
      <c r="N56" s="224">
        <v>0</v>
      </c>
      <c r="O56" s="224">
        <f>ROUND(E56*N56,2)</f>
        <v>0</v>
      </c>
      <c r="P56" s="224">
        <v>0</v>
      </c>
      <c r="Q56" s="224">
        <f>ROUND(E56*P56,2)</f>
        <v>0</v>
      </c>
      <c r="R56" s="224"/>
      <c r="S56" s="224" t="s">
        <v>152</v>
      </c>
      <c r="T56" s="224" t="s">
        <v>153</v>
      </c>
      <c r="U56" s="224">
        <v>0</v>
      </c>
      <c r="V56" s="224">
        <f>ROUND(E56*U56,2)</f>
        <v>0</v>
      </c>
      <c r="W56" s="22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145</v>
      </c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 x14ac:dyDescent="0.2">
      <c r="A57" s="241">
        <v>35</v>
      </c>
      <c r="B57" s="242" t="s">
        <v>516</v>
      </c>
      <c r="C57" s="253" t="s">
        <v>517</v>
      </c>
      <c r="D57" s="243" t="s">
        <v>450</v>
      </c>
      <c r="E57" s="244">
        <v>1</v>
      </c>
      <c r="F57" s="245"/>
      <c r="G57" s="246">
        <f>ROUND(E57*F57,2)</f>
        <v>0</v>
      </c>
      <c r="H57" s="225"/>
      <c r="I57" s="224">
        <f>ROUND(E57*H57,2)</f>
        <v>0</v>
      </c>
      <c r="J57" s="225"/>
      <c r="K57" s="224">
        <f>ROUND(E57*J57,2)</f>
        <v>0</v>
      </c>
      <c r="L57" s="224">
        <v>15</v>
      </c>
      <c r="M57" s="224">
        <f>G57*(1+L57/100)</f>
        <v>0</v>
      </c>
      <c r="N57" s="224">
        <v>0</v>
      </c>
      <c r="O57" s="224">
        <f>ROUND(E57*N57,2)</f>
        <v>0</v>
      </c>
      <c r="P57" s="224">
        <v>0</v>
      </c>
      <c r="Q57" s="224">
        <f>ROUND(E57*P57,2)</f>
        <v>0</v>
      </c>
      <c r="R57" s="224"/>
      <c r="S57" s="224" t="s">
        <v>152</v>
      </c>
      <c r="T57" s="224" t="s">
        <v>153</v>
      </c>
      <c r="U57" s="224">
        <v>0</v>
      </c>
      <c r="V57" s="224">
        <f>ROUND(E57*U57,2)</f>
        <v>0</v>
      </c>
      <c r="W57" s="224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435</v>
      </c>
      <c r="AH57" s="205"/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ht="22.5" outlineLevel="1" x14ac:dyDescent="0.2">
      <c r="A58" s="241">
        <v>36</v>
      </c>
      <c r="B58" s="242" t="s">
        <v>518</v>
      </c>
      <c r="C58" s="253" t="s">
        <v>519</v>
      </c>
      <c r="D58" s="243" t="s">
        <v>450</v>
      </c>
      <c r="E58" s="244">
        <v>1</v>
      </c>
      <c r="F58" s="245"/>
      <c r="G58" s="246">
        <f>ROUND(E58*F58,2)</f>
        <v>0</v>
      </c>
      <c r="H58" s="225"/>
      <c r="I58" s="224">
        <f>ROUND(E58*H58,2)</f>
        <v>0</v>
      </c>
      <c r="J58" s="225"/>
      <c r="K58" s="224">
        <f>ROUND(E58*J58,2)</f>
        <v>0</v>
      </c>
      <c r="L58" s="224">
        <v>15</v>
      </c>
      <c r="M58" s="224">
        <f>G58*(1+L58/100)</f>
        <v>0</v>
      </c>
      <c r="N58" s="224">
        <v>0</v>
      </c>
      <c r="O58" s="224">
        <f>ROUND(E58*N58,2)</f>
        <v>0</v>
      </c>
      <c r="P58" s="224">
        <v>0</v>
      </c>
      <c r="Q58" s="224">
        <f>ROUND(E58*P58,2)</f>
        <v>0</v>
      </c>
      <c r="R58" s="224"/>
      <c r="S58" s="224" t="s">
        <v>152</v>
      </c>
      <c r="T58" s="224" t="s">
        <v>153</v>
      </c>
      <c r="U58" s="224">
        <v>0</v>
      </c>
      <c r="V58" s="224">
        <f>ROUND(E58*U58,2)</f>
        <v>0</v>
      </c>
      <c r="W58" s="224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435</v>
      </c>
      <c r="AH58" s="205"/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ht="22.5" outlineLevel="1" x14ac:dyDescent="0.2">
      <c r="A59" s="241">
        <v>37</v>
      </c>
      <c r="B59" s="242" t="s">
        <v>520</v>
      </c>
      <c r="C59" s="253" t="s">
        <v>521</v>
      </c>
      <c r="D59" s="243" t="s">
        <v>450</v>
      </c>
      <c r="E59" s="244">
        <v>6</v>
      </c>
      <c r="F59" s="245"/>
      <c r="G59" s="246">
        <f>ROUND(E59*F59,2)</f>
        <v>0</v>
      </c>
      <c r="H59" s="225"/>
      <c r="I59" s="224">
        <f>ROUND(E59*H59,2)</f>
        <v>0</v>
      </c>
      <c r="J59" s="225"/>
      <c r="K59" s="224">
        <f>ROUND(E59*J59,2)</f>
        <v>0</v>
      </c>
      <c r="L59" s="224">
        <v>15</v>
      </c>
      <c r="M59" s="224">
        <f>G59*(1+L59/100)</f>
        <v>0</v>
      </c>
      <c r="N59" s="224">
        <v>0</v>
      </c>
      <c r="O59" s="224">
        <f>ROUND(E59*N59,2)</f>
        <v>0</v>
      </c>
      <c r="P59" s="224">
        <v>0</v>
      </c>
      <c r="Q59" s="224">
        <f>ROUND(E59*P59,2)</f>
        <v>0</v>
      </c>
      <c r="R59" s="224"/>
      <c r="S59" s="224" t="s">
        <v>152</v>
      </c>
      <c r="T59" s="224" t="s">
        <v>153</v>
      </c>
      <c r="U59" s="224">
        <v>0</v>
      </c>
      <c r="V59" s="224">
        <f>ROUND(E59*U59,2)</f>
        <v>0</v>
      </c>
      <c r="W59" s="22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226</v>
      </c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ht="22.5" outlineLevel="1" x14ac:dyDescent="0.2">
      <c r="A60" s="241">
        <v>38</v>
      </c>
      <c r="B60" s="242" t="s">
        <v>522</v>
      </c>
      <c r="C60" s="253" t="s">
        <v>523</v>
      </c>
      <c r="D60" s="243" t="s">
        <v>450</v>
      </c>
      <c r="E60" s="244">
        <v>16</v>
      </c>
      <c r="F60" s="245"/>
      <c r="G60" s="246">
        <f>ROUND(E60*F60,2)</f>
        <v>0</v>
      </c>
      <c r="H60" s="225"/>
      <c r="I60" s="224">
        <f>ROUND(E60*H60,2)</f>
        <v>0</v>
      </c>
      <c r="J60" s="225"/>
      <c r="K60" s="224">
        <f>ROUND(E60*J60,2)</f>
        <v>0</v>
      </c>
      <c r="L60" s="224">
        <v>15</v>
      </c>
      <c r="M60" s="224">
        <f>G60*(1+L60/100)</f>
        <v>0</v>
      </c>
      <c r="N60" s="224">
        <v>0</v>
      </c>
      <c r="O60" s="224">
        <f>ROUND(E60*N60,2)</f>
        <v>0</v>
      </c>
      <c r="P60" s="224">
        <v>0</v>
      </c>
      <c r="Q60" s="224">
        <f>ROUND(E60*P60,2)</f>
        <v>0</v>
      </c>
      <c r="R60" s="224"/>
      <c r="S60" s="224" t="s">
        <v>152</v>
      </c>
      <c r="T60" s="224" t="s">
        <v>153</v>
      </c>
      <c r="U60" s="224">
        <v>0</v>
      </c>
      <c r="V60" s="224">
        <f>ROUND(E60*U60,2)</f>
        <v>0</v>
      </c>
      <c r="W60" s="224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226</v>
      </c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ht="22.5" outlineLevel="1" x14ac:dyDescent="0.2">
      <c r="A61" s="241">
        <v>39</v>
      </c>
      <c r="B61" s="242" t="s">
        <v>524</v>
      </c>
      <c r="C61" s="253" t="s">
        <v>525</v>
      </c>
      <c r="D61" s="243" t="s">
        <v>450</v>
      </c>
      <c r="E61" s="244">
        <v>1</v>
      </c>
      <c r="F61" s="245"/>
      <c r="G61" s="246">
        <f>ROUND(E61*F61,2)</f>
        <v>0</v>
      </c>
      <c r="H61" s="225"/>
      <c r="I61" s="224">
        <f>ROUND(E61*H61,2)</f>
        <v>0</v>
      </c>
      <c r="J61" s="225"/>
      <c r="K61" s="224">
        <f>ROUND(E61*J61,2)</f>
        <v>0</v>
      </c>
      <c r="L61" s="224">
        <v>15</v>
      </c>
      <c r="M61" s="224">
        <f>G61*(1+L61/100)</f>
        <v>0</v>
      </c>
      <c r="N61" s="224">
        <v>0</v>
      </c>
      <c r="O61" s="224">
        <f>ROUND(E61*N61,2)</f>
        <v>0</v>
      </c>
      <c r="P61" s="224">
        <v>0</v>
      </c>
      <c r="Q61" s="224">
        <f>ROUND(E61*P61,2)</f>
        <v>0</v>
      </c>
      <c r="R61" s="224"/>
      <c r="S61" s="224" t="s">
        <v>152</v>
      </c>
      <c r="T61" s="224" t="s">
        <v>153</v>
      </c>
      <c r="U61" s="224">
        <v>0</v>
      </c>
      <c r="V61" s="224">
        <f>ROUND(E61*U61,2)</f>
        <v>0</v>
      </c>
      <c r="W61" s="22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226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ht="22.5" outlineLevel="1" x14ac:dyDescent="0.2">
      <c r="A62" s="241">
        <v>40</v>
      </c>
      <c r="B62" s="242" t="s">
        <v>526</v>
      </c>
      <c r="C62" s="253" t="s">
        <v>527</v>
      </c>
      <c r="D62" s="243" t="s">
        <v>450</v>
      </c>
      <c r="E62" s="244">
        <v>1</v>
      </c>
      <c r="F62" s="245"/>
      <c r="G62" s="246">
        <f>ROUND(E62*F62,2)</f>
        <v>0</v>
      </c>
      <c r="H62" s="225"/>
      <c r="I62" s="224">
        <f>ROUND(E62*H62,2)</f>
        <v>0</v>
      </c>
      <c r="J62" s="225"/>
      <c r="K62" s="224">
        <f>ROUND(E62*J62,2)</f>
        <v>0</v>
      </c>
      <c r="L62" s="224">
        <v>15</v>
      </c>
      <c r="M62" s="224">
        <f>G62*(1+L62/100)</f>
        <v>0</v>
      </c>
      <c r="N62" s="224">
        <v>0</v>
      </c>
      <c r="O62" s="224">
        <f>ROUND(E62*N62,2)</f>
        <v>0</v>
      </c>
      <c r="P62" s="224">
        <v>0</v>
      </c>
      <c r="Q62" s="224">
        <f>ROUND(E62*P62,2)</f>
        <v>0</v>
      </c>
      <c r="R62" s="224"/>
      <c r="S62" s="224" t="s">
        <v>152</v>
      </c>
      <c r="T62" s="224" t="s">
        <v>153</v>
      </c>
      <c r="U62" s="224">
        <v>0</v>
      </c>
      <c r="V62" s="224">
        <f>ROUND(E62*U62,2)</f>
        <v>0</v>
      </c>
      <c r="W62" s="224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435</v>
      </c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ht="22.5" outlineLevel="1" x14ac:dyDescent="0.2">
      <c r="A63" s="241">
        <v>41</v>
      </c>
      <c r="B63" s="242" t="s">
        <v>528</v>
      </c>
      <c r="C63" s="253" t="s">
        <v>529</v>
      </c>
      <c r="D63" s="243" t="s">
        <v>450</v>
      </c>
      <c r="E63" s="244">
        <v>1</v>
      </c>
      <c r="F63" s="245"/>
      <c r="G63" s="246">
        <f>ROUND(E63*F63,2)</f>
        <v>0</v>
      </c>
      <c r="H63" s="225"/>
      <c r="I63" s="224">
        <f>ROUND(E63*H63,2)</f>
        <v>0</v>
      </c>
      <c r="J63" s="225"/>
      <c r="K63" s="224">
        <f>ROUND(E63*J63,2)</f>
        <v>0</v>
      </c>
      <c r="L63" s="224">
        <v>15</v>
      </c>
      <c r="M63" s="224">
        <f>G63*(1+L63/100)</f>
        <v>0</v>
      </c>
      <c r="N63" s="224">
        <v>0</v>
      </c>
      <c r="O63" s="224">
        <f>ROUND(E63*N63,2)</f>
        <v>0</v>
      </c>
      <c r="P63" s="224">
        <v>0</v>
      </c>
      <c r="Q63" s="224">
        <f>ROUND(E63*P63,2)</f>
        <v>0</v>
      </c>
      <c r="R63" s="224"/>
      <c r="S63" s="224" t="s">
        <v>152</v>
      </c>
      <c r="T63" s="224" t="s">
        <v>153</v>
      </c>
      <c r="U63" s="224">
        <v>0</v>
      </c>
      <c r="V63" s="224">
        <f>ROUND(E63*U63,2)</f>
        <v>0</v>
      </c>
      <c r="W63" s="22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435</v>
      </c>
      <c r="AH63" s="205"/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ht="22.5" outlineLevel="1" x14ac:dyDescent="0.2">
      <c r="A64" s="241">
        <v>42</v>
      </c>
      <c r="B64" s="242" t="s">
        <v>530</v>
      </c>
      <c r="C64" s="253" t="s">
        <v>531</v>
      </c>
      <c r="D64" s="243" t="s">
        <v>450</v>
      </c>
      <c r="E64" s="244">
        <v>1</v>
      </c>
      <c r="F64" s="245"/>
      <c r="G64" s="246">
        <f>ROUND(E64*F64,2)</f>
        <v>0</v>
      </c>
      <c r="H64" s="225"/>
      <c r="I64" s="224">
        <f>ROUND(E64*H64,2)</f>
        <v>0</v>
      </c>
      <c r="J64" s="225"/>
      <c r="K64" s="224">
        <f>ROUND(E64*J64,2)</f>
        <v>0</v>
      </c>
      <c r="L64" s="224">
        <v>15</v>
      </c>
      <c r="M64" s="224">
        <f>G64*(1+L64/100)</f>
        <v>0</v>
      </c>
      <c r="N64" s="224">
        <v>0</v>
      </c>
      <c r="O64" s="224">
        <f>ROUND(E64*N64,2)</f>
        <v>0</v>
      </c>
      <c r="P64" s="224">
        <v>0</v>
      </c>
      <c r="Q64" s="224">
        <f>ROUND(E64*P64,2)</f>
        <v>0</v>
      </c>
      <c r="R64" s="224"/>
      <c r="S64" s="224" t="s">
        <v>152</v>
      </c>
      <c r="T64" s="224" t="s">
        <v>153</v>
      </c>
      <c r="U64" s="224">
        <v>0</v>
      </c>
      <c r="V64" s="224">
        <f>ROUND(E64*U64,2)</f>
        <v>0</v>
      </c>
      <c r="W64" s="22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145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">
      <c r="A65" s="241">
        <v>43</v>
      </c>
      <c r="B65" s="242" t="s">
        <v>532</v>
      </c>
      <c r="C65" s="253" t="s">
        <v>533</v>
      </c>
      <c r="D65" s="243" t="s">
        <v>450</v>
      </c>
      <c r="E65" s="244">
        <v>1</v>
      </c>
      <c r="F65" s="245"/>
      <c r="G65" s="246">
        <f>ROUND(E65*F65,2)</f>
        <v>0</v>
      </c>
      <c r="H65" s="225"/>
      <c r="I65" s="224">
        <f>ROUND(E65*H65,2)</f>
        <v>0</v>
      </c>
      <c r="J65" s="225"/>
      <c r="K65" s="224">
        <f>ROUND(E65*J65,2)</f>
        <v>0</v>
      </c>
      <c r="L65" s="224">
        <v>15</v>
      </c>
      <c r="M65" s="224">
        <f>G65*(1+L65/100)</f>
        <v>0</v>
      </c>
      <c r="N65" s="224">
        <v>0</v>
      </c>
      <c r="O65" s="224">
        <f>ROUND(E65*N65,2)</f>
        <v>0</v>
      </c>
      <c r="P65" s="224">
        <v>0</v>
      </c>
      <c r="Q65" s="224">
        <f>ROUND(E65*P65,2)</f>
        <v>0</v>
      </c>
      <c r="R65" s="224"/>
      <c r="S65" s="224" t="s">
        <v>152</v>
      </c>
      <c r="T65" s="224" t="s">
        <v>153</v>
      </c>
      <c r="U65" s="224">
        <v>0</v>
      </c>
      <c r="V65" s="224">
        <f>ROUND(E65*U65,2)</f>
        <v>0</v>
      </c>
      <c r="W65" s="22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435</v>
      </c>
      <c r="AH65" s="205"/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outlineLevel="1" x14ac:dyDescent="0.2">
      <c r="A66" s="241">
        <v>44</v>
      </c>
      <c r="B66" s="242" t="s">
        <v>534</v>
      </c>
      <c r="C66" s="253" t="s">
        <v>535</v>
      </c>
      <c r="D66" s="243" t="s">
        <v>450</v>
      </c>
      <c r="E66" s="244">
        <v>1</v>
      </c>
      <c r="F66" s="245"/>
      <c r="G66" s="246">
        <f>ROUND(E66*F66,2)</f>
        <v>0</v>
      </c>
      <c r="H66" s="225"/>
      <c r="I66" s="224">
        <f>ROUND(E66*H66,2)</f>
        <v>0</v>
      </c>
      <c r="J66" s="225"/>
      <c r="K66" s="224">
        <f>ROUND(E66*J66,2)</f>
        <v>0</v>
      </c>
      <c r="L66" s="224">
        <v>15</v>
      </c>
      <c r="M66" s="224">
        <f>G66*(1+L66/100)</f>
        <v>0</v>
      </c>
      <c r="N66" s="224">
        <v>0</v>
      </c>
      <c r="O66" s="224">
        <f>ROUND(E66*N66,2)</f>
        <v>0</v>
      </c>
      <c r="P66" s="224">
        <v>0</v>
      </c>
      <c r="Q66" s="224">
        <f>ROUND(E66*P66,2)</f>
        <v>0</v>
      </c>
      <c r="R66" s="224"/>
      <c r="S66" s="224" t="s">
        <v>152</v>
      </c>
      <c r="T66" s="224" t="s">
        <v>153</v>
      </c>
      <c r="U66" s="224">
        <v>0</v>
      </c>
      <c r="V66" s="224">
        <f>ROUND(E66*U66,2)</f>
        <v>0</v>
      </c>
      <c r="W66" s="224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435</v>
      </c>
      <c r="AH66" s="205"/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outlineLevel="1" x14ac:dyDescent="0.2">
      <c r="A67" s="241">
        <v>45</v>
      </c>
      <c r="B67" s="242" t="s">
        <v>536</v>
      </c>
      <c r="C67" s="253" t="s">
        <v>537</v>
      </c>
      <c r="D67" s="243" t="s">
        <v>232</v>
      </c>
      <c r="E67" s="244">
        <v>1</v>
      </c>
      <c r="F67" s="245"/>
      <c r="G67" s="246">
        <f>ROUND(E67*F67,2)</f>
        <v>0</v>
      </c>
      <c r="H67" s="225"/>
      <c r="I67" s="224">
        <f>ROUND(E67*H67,2)</f>
        <v>0</v>
      </c>
      <c r="J67" s="225"/>
      <c r="K67" s="224">
        <f>ROUND(E67*J67,2)</f>
        <v>0</v>
      </c>
      <c r="L67" s="224">
        <v>15</v>
      </c>
      <c r="M67" s="224">
        <f>G67*(1+L67/100)</f>
        <v>0</v>
      </c>
      <c r="N67" s="224">
        <v>0</v>
      </c>
      <c r="O67" s="224">
        <f>ROUND(E67*N67,2)</f>
        <v>0</v>
      </c>
      <c r="P67" s="224">
        <v>0</v>
      </c>
      <c r="Q67" s="224">
        <f>ROUND(E67*P67,2)</f>
        <v>0</v>
      </c>
      <c r="R67" s="224"/>
      <c r="S67" s="224" t="s">
        <v>152</v>
      </c>
      <c r="T67" s="224" t="s">
        <v>153</v>
      </c>
      <c r="U67" s="224">
        <v>0</v>
      </c>
      <c r="V67" s="224">
        <f>ROUND(E67*U67,2)</f>
        <v>0</v>
      </c>
      <c r="W67" s="224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435</v>
      </c>
      <c r="AH67" s="205"/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outlineLevel="1" x14ac:dyDescent="0.2">
      <c r="A68" s="241">
        <v>46</v>
      </c>
      <c r="B68" s="242" t="s">
        <v>538</v>
      </c>
      <c r="C68" s="253" t="s">
        <v>539</v>
      </c>
      <c r="D68" s="243" t="s">
        <v>450</v>
      </c>
      <c r="E68" s="244">
        <v>1</v>
      </c>
      <c r="F68" s="245"/>
      <c r="G68" s="246">
        <f>ROUND(E68*F68,2)</f>
        <v>0</v>
      </c>
      <c r="H68" s="225"/>
      <c r="I68" s="224">
        <f>ROUND(E68*H68,2)</f>
        <v>0</v>
      </c>
      <c r="J68" s="225"/>
      <c r="K68" s="224">
        <f>ROUND(E68*J68,2)</f>
        <v>0</v>
      </c>
      <c r="L68" s="224">
        <v>15</v>
      </c>
      <c r="M68" s="224">
        <f>G68*(1+L68/100)</f>
        <v>0</v>
      </c>
      <c r="N68" s="224">
        <v>0</v>
      </c>
      <c r="O68" s="224">
        <f>ROUND(E68*N68,2)</f>
        <v>0</v>
      </c>
      <c r="P68" s="224">
        <v>0</v>
      </c>
      <c r="Q68" s="224">
        <f>ROUND(E68*P68,2)</f>
        <v>0</v>
      </c>
      <c r="R68" s="224"/>
      <c r="S68" s="224" t="s">
        <v>152</v>
      </c>
      <c r="T68" s="224" t="s">
        <v>153</v>
      </c>
      <c r="U68" s="224">
        <v>0</v>
      </c>
      <c r="V68" s="224">
        <f>ROUND(E68*U68,2)</f>
        <v>0</v>
      </c>
      <c r="W68" s="224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435</v>
      </c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outlineLevel="1" x14ac:dyDescent="0.2">
      <c r="A69" s="241">
        <v>47</v>
      </c>
      <c r="B69" s="242" t="s">
        <v>540</v>
      </c>
      <c r="C69" s="253" t="s">
        <v>541</v>
      </c>
      <c r="D69" s="243" t="s">
        <v>450</v>
      </c>
      <c r="E69" s="244">
        <v>1</v>
      </c>
      <c r="F69" s="245"/>
      <c r="G69" s="246">
        <f>ROUND(E69*F69,2)</f>
        <v>0</v>
      </c>
      <c r="H69" s="225"/>
      <c r="I69" s="224">
        <f>ROUND(E69*H69,2)</f>
        <v>0</v>
      </c>
      <c r="J69" s="225"/>
      <c r="K69" s="224">
        <f>ROUND(E69*J69,2)</f>
        <v>0</v>
      </c>
      <c r="L69" s="224">
        <v>15</v>
      </c>
      <c r="M69" s="224">
        <f>G69*(1+L69/100)</f>
        <v>0</v>
      </c>
      <c r="N69" s="224">
        <v>0</v>
      </c>
      <c r="O69" s="224">
        <f>ROUND(E69*N69,2)</f>
        <v>0</v>
      </c>
      <c r="P69" s="224">
        <v>0</v>
      </c>
      <c r="Q69" s="224">
        <f>ROUND(E69*P69,2)</f>
        <v>0</v>
      </c>
      <c r="R69" s="224"/>
      <c r="S69" s="224" t="s">
        <v>152</v>
      </c>
      <c r="T69" s="224" t="s">
        <v>153</v>
      </c>
      <c r="U69" s="224">
        <v>0</v>
      </c>
      <c r="V69" s="224">
        <f>ROUND(E69*U69,2)</f>
        <v>0</v>
      </c>
      <c r="W69" s="224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145</v>
      </c>
      <c r="AH69" s="205"/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outlineLevel="1" x14ac:dyDescent="0.2">
      <c r="A70" s="241">
        <v>48</v>
      </c>
      <c r="B70" s="242" t="s">
        <v>542</v>
      </c>
      <c r="C70" s="253" t="s">
        <v>543</v>
      </c>
      <c r="D70" s="243" t="s">
        <v>450</v>
      </c>
      <c r="E70" s="244">
        <v>1</v>
      </c>
      <c r="F70" s="245"/>
      <c r="G70" s="246">
        <f>ROUND(E70*F70,2)</f>
        <v>0</v>
      </c>
      <c r="H70" s="225"/>
      <c r="I70" s="224">
        <f>ROUND(E70*H70,2)</f>
        <v>0</v>
      </c>
      <c r="J70" s="225"/>
      <c r="K70" s="224">
        <f>ROUND(E70*J70,2)</f>
        <v>0</v>
      </c>
      <c r="L70" s="224">
        <v>15</v>
      </c>
      <c r="M70" s="224">
        <f>G70*(1+L70/100)</f>
        <v>0</v>
      </c>
      <c r="N70" s="224">
        <v>0</v>
      </c>
      <c r="O70" s="224">
        <f>ROUND(E70*N70,2)</f>
        <v>0</v>
      </c>
      <c r="P70" s="224">
        <v>0</v>
      </c>
      <c r="Q70" s="224">
        <f>ROUND(E70*P70,2)</f>
        <v>0</v>
      </c>
      <c r="R70" s="224"/>
      <c r="S70" s="224" t="s">
        <v>152</v>
      </c>
      <c r="T70" s="224" t="s">
        <v>153</v>
      </c>
      <c r="U70" s="224">
        <v>0</v>
      </c>
      <c r="V70" s="224">
        <f>ROUND(E70*U70,2)</f>
        <v>0</v>
      </c>
      <c r="W70" s="224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435</v>
      </c>
      <c r="AH70" s="205"/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ht="22.5" outlineLevel="1" x14ac:dyDescent="0.2">
      <c r="A71" s="241">
        <v>49</v>
      </c>
      <c r="B71" s="242" t="s">
        <v>544</v>
      </c>
      <c r="C71" s="253" t="s">
        <v>545</v>
      </c>
      <c r="D71" s="243" t="s">
        <v>546</v>
      </c>
      <c r="E71" s="244">
        <v>2</v>
      </c>
      <c r="F71" s="245"/>
      <c r="G71" s="246">
        <f>ROUND(E71*F71,2)</f>
        <v>0</v>
      </c>
      <c r="H71" s="225"/>
      <c r="I71" s="224">
        <f>ROUND(E71*H71,2)</f>
        <v>0</v>
      </c>
      <c r="J71" s="225"/>
      <c r="K71" s="224">
        <f>ROUND(E71*J71,2)</f>
        <v>0</v>
      </c>
      <c r="L71" s="224">
        <v>15</v>
      </c>
      <c r="M71" s="224">
        <f>G71*(1+L71/100)</f>
        <v>0</v>
      </c>
      <c r="N71" s="224">
        <v>0</v>
      </c>
      <c r="O71" s="224">
        <f>ROUND(E71*N71,2)</f>
        <v>0</v>
      </c>
      <c r="P71" s="224">
        <v>0</v>
      </c>
      <c r="Q71" s="224">
        <f>ROUND(E71*P71,2)</f>
        <v>0</v>
      </c>
      <c r="R71" s="224"/>
      <c r="S71" s="224" t="s">
        <v>152</v>
      </c>
      <c r="T71" s="224" t="s">
        <v>153</v>
      </c>
      <c r="U71" s="224">
        <v>0</v>
      </c>
      <c r="V71" s="224">
        <f>ROUND(E71*U71,2)</f>
        <v>0</v>
      </c>
      <c r="W71" s="224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226</v>
      </c>
      <c r="AH71" s="205"/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outlineLevel="1" x14ac:dyDescent="0.2">
      <c r="A72" s="241">
        <v>50</v>
      </c>
      <c r="B72" s="242" t="s">
        <v>547</v>
      </c>
      <c r="C72" s="253" t="s">
        <v>548</v>
      </c>
      <c r="D72" s="243" t="s">
        <v>546</v>
      </c>
      <c r="E72" s="244">
        <v>8</v>
      </c>
      <c r="F72" s="245"/>
      <c r="G72" s="246">
        <f>ROUND(E72*F72,2)</f>
        <v>0</v>
      </c>
      <c r="H72" s="225"/>
      <c r="I72" s="224">
        <f>ROUND(E72*H72,2)</f>
        <v>0</v>
      </c>
      <c r="J72" s="225"/>
      <c r="K72" s="224">
        <f>ROUND(E72*J72,2)</f>
        <v>0</v>
      </c>
      <c r="L72" s="224">
        <v>15</v>
      </c>
      <c r="M72" s="224">
        <f>G72*(1+L72/100)</f>
        <v>0</v>
      </c>
      <c r="N72" s="224">
        <v>0</v>
      </c>
      <c r="O72" s="224">
        <f>ROUND(E72*N72,2)</f>
        <v>0</v>
      </c>
      <c r="P72" s="224">
        <v>0</v>
      </c>
      <c r="Q72" s="224">
        <f>ROUND(E72*P72,2)</f>
        <v>0</v>
      </c>
      <c r="R72" s="224"/>
      <c r="S72" s="224" t="s">
        <v>152</v>
      </c>
      <c r="T72" s="224" t="s">
        <v>153</v>
      </c>
      <c r="U72" s="224">
        <v>0</v>
      </c>
      <c r="V72" s="224">
        <f>ROUND(E72*U72,2)</f>
        <v>0</v>
      </c>
      <c r="W72" s="224"/>
      <c r="X72" s="205"/>
      <c r="Y72" s="205"/>
      <c r="Z72" s="205"/>
      <c r="AA72" s="205"/>
      <c r="AB72" s="205"/>
      <c r="AC72" s="205"/>
      <c r="AD72" s="205"/>
      <c r="AE72" s="205"/>
      <c r="AF72" s="205"/>
      <c r="AG72" s="205" t="s">
        <v>226</v>
      </c>
      <c r="AH72" s="205"/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outlineLevel="1" x14ac:dyDescent="0.2">
      <c r="A73" s="241">
        <v>51</v>
      </c>
      <c r="B73" s="242" t="s">
        <v>549</v>
      </c>
      <c r="C73" s="253" t="s">
        <v>550</v>
      </c>
      <c r="D73" s="243" t="s">
        <v>546</v>
      </c>
      <c r="E73" s="244">
        <v>8</v>
      </c>
      <c r="F73" s="245"/>
      <c r="G73" s="246">
        <f>ROUND(E73*F73,2)</f>
        <v>0</v>
      </c>
      <c r="H73" s="225"/>
      <c r="I73" s="224">
        <f>ROUND(E73*H73,2)</f>
        <v>0</v>
      </c>
      <c r="J73" s="225"/>
      <c r="K73" s="224">
        <f>ROUND(E73*J73,2)</f>
        <v>0</v>
      </c>
      <c r="L73" s="224">
        <v>15</v>
      </c>
      <c r="M73" s="224">
        <f>G73*(1+L73/100)</f>
        <v>0</v>
      </c>
      <c r="N73" s="224">
        <v>0</v>
      </c>
      <c r="O73" s="224">
        <f>ROUND(E73*N73,2)</f>
        <v>0</v>
      </c>
      <c r="P73" s="224">
        <v>0</v>
      </c>
      <c r="Q73" s="224">
        <f>ROUND(E73*P73,2)</f>
        <v>0</v>
      </c>
      <c r="R73" s="224"/>
      <c r="S73" s="224" t="s">
        <v>152</v>
      </c>
      <c r="T73" s="224" t="s">
        <v>153</v>
      </c>
      <c r="U73" s="224">
        <v>0</v>
      </c>
      <c r="V73" s="224">
        <f>ROUND(E73*U73,2)</f>
        <v>0</v>
      </c>
      <c r="W73" s="224"/>
      <c r="X73" s="205"/>
      <c r="Y73" s="205"/>
      <c r="Z73" s="205"/>
      <c r="AA73" s="205"/>
      <c r="AB73" s="205"/>
      <c r="AC73" s="205"/>
      <c r="AD73" s="205"/>
      <c r="AE73" s="205"/>
      <c r="AF73" s="205"/>
      <c r="AG73" s="205" t="s">
        <v>226</v>
      </c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</row>
    <row r="74" spans="1:60" outlineLevel="1" x14ac:dyDescent="0.2">
      <c r="A74" s="241">
        <v>52</v>
      </c>
      <c r="B74" s="242" t="s">
        <v>551</v>
      </c>
      <c r="C74" s="253" t="s">
        <v>552</v>
      </c>
      <c r="D74" s="243" t="s">
        <v>546</v>
      </c>
      <c r="E74" s="244">
        <v>2</v>
      </c>
      <c r="F74" s="245"/>
      <c r="G74" s="246">
        <f>ROUND(E74*F74,2)</f>
        <v>0</v>
      </c>
      <c r="H74" s="225"/>
      <c r="I74" s="224">
        <f>ROUND(E74*H74,2)</f>
        <v>0</v>
      </c>
      <c r="J74" s="225"/>
      <c r="K74" s="224">
        <f>ROUND(E74*J74,2)</f>
        <v>0</v>
      </c>
      <c r="L74" s="224">
        <v>15</v>
      </c>
      <c r="M74" s="224">
        <f>G74*(1+L74/100)</f>
        <v>0</v>
      </c>
      <c r="N74" s="224">
        <v>0</v>
      </c>
      <c r="O74" s="224">
        <f>ROUND(E74*N74,2)</f>
        <v>0</v>
      </c>
      <c r="P74" s="224">
        <v>0</v>
      </c>
      <c r="Q74" s="224">
        <f>ROUND(E74*P74,2)</f>
        <v>0</v>
      </c>
      <c r="R74" s="224"/>
      <c r="S74" s="224" t="s">
        <v>152</v>
      </c>
      <c r="T74" s="224" t="s">
        <v>153</v>
      </c>
      <c r="U74" s="224">
        <v>0</v>
      </c>
      <c r="V74" s="224">
        <f>ROUND(E74*U74,2)</f>
        <v>0</v>
      </c>
      <c r="W74" s="224"/>
      <c r="X74" s="205"/>
      <c r="Y74" s="205"/>
      <c r="Z74" s="205"/>
      <c r="AA74" s="205"/>
      <c r="AB74" s="205"/>
      <c r="AC74" s="205"/>
      <c r="AD74" s="205"/>
      <c r="AE74" s="205"/>
      <c r="AF74" s="205"/>
      <c r="AG74" s="205" t="s">
        <v>226</v>
      </c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outlineLevel="1" x14ac:dyDescent="0.2">
      <c r="A75" s="241">
        <v>53</v>
      </c>
      <c r="B75" s="242" t="s">
        <v>553</v>
      </c>
      <c r="C75" s="253" t="s">
        <v>554</v>
      </c>
      <c r="D75" s="243" t="s">
        <v>232</v>
      </c>
      <c r="E75" s="244">
        <v>1</v>
      </c>
      <c r="F75" s="245"/>
      <c r="G75" s="246">
        <f>ROUND(E75*F75,2)</f>
        <v>0</v>
      </c>
      <c r="H75" s="225"/>
      <c r="I75" s="224">
        <f>ROUND(E75*H75,2)</f>
        <v>0</v>
      </c>
      <c r="J75" s="225"/>
      <c r="K75" s="224">
        <f>ROUND(E75*J75,2)</f>
        <v>0</v>
      </c>
      <c r="L75" s="224">
        <v>15</v>
      </c>
      <c r="M75" s="224">
        <f>G75*(1+L75/100)</f>
        <v>0</v>
      </c>
      <c r="N75" s="224">
        <v>0</v>
      </c>
      <c r="O75" s="224">
        <f>ROUND(E75*N75,2)</f>
        <v>0</v>
      </c>
      <c r="P75" s="224">
        <v>0</v>
      </c>
      <c r="Q75" s="224">
        <f>ROUND(E75*P75,2)</f>
        <v>0</v>
      </c>
      <c r="R75" s="224"/>
      <c r="S75" s="224" t="s">
        <v>152</v>
      </c>
      <c r="T75" s="224" t="s">
        <v>153</v>
      </c>
      <c r="U75" s="224">
        <v>0</v>
      </c>
      <c r="V75" s="224">
        <f>ROUND(E75*U75,2)</f>
        <v>0</v>
      </c>
      <c r="W75" s="224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226</v>
      </c>
      <c r="AH75" s="205"/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 x14ac:dyDescent="0.2">
      <c r="A76" s="241">
        <v>54</v>
      </c>
      <c r="B76" s="242" t="s">
        <v>555</v>
      </c>
      <c r="C76" s="253" t="s">
        <v>556</v>
      </c>
      <c r="D76" s="243" t="s">
        <v>232</v>
      </c>
      <c r="E76" s="244">
        <v>1</v>
      </c>
      <c r="F76" s="245"/>
      <c r="G76" s="246">
        <f>ROUND(E76*F76,2)</f>
        <v>0</v>
      </c>
      <c r="H76" s="225"/>
      <c r="I76" s="224">
        <f>ROUND(E76*H76,2)</f>
        <v>0</v>
      </c>
      <c r="J76" s="225"/>
      <c r="K76" s="224">
        <f>ROUND(E76*J76,2)</f>
        <v>0</v>
      </c>
      <c r="L76" s="224">
        <v>15</v>
      </c>
      <c r="M76" s="224">
        <f>G76*(1+L76/100)</f>
        <v>0</v>
      </c>
      <c r="N76" s="224">
        <v>0</v>
      </c>
      <c r="O76" s="224">
        <f>ROUND(E76*N76,2)</f>
        <v>0</v>
      </c>
      <c r="P76" s="224">
        <v>0</v>
      </c>
      <c r="Q76" s="224">
        <f>ROUND(E76*P76,2)</f>
        <v>0</v>
      </c>
      <c r="R76" s="224"/>
      <c r="S76" s="224" t="s">
        <v>152</v>
      </c>
      <c r="T76" s="224" t="s">
        <v>153</v>
      </c>
      <c r="U76" s="224">
        <v>0</v>
      </c>
      <c r="V76" s="224">
        <f>ROUND(E76*U76,2)</f>
        <v>0</v>
      </c>
      <c r="W76" s="224"/>
      <c r="X76" s="205"/>
      <c r="Y76" s="205"/>
      <c r="Z76" s="205"/>
      <c r="AA76" s="205"/>
      <c r="AB76" s="205"/>
      <c r="AC76" s="205"/>
      <c r="AD76" s="205"/>
      <c r="AE76" s="205"/>
      <c r="AF76" s="205"/>
      <c r="AG76" s="205" t="s">
        <v>145</v>
      </c>
      <c r="AH76" s="205"/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outlineLevel="1" x14ac:dyDescent="0.2">
      <c r="A77" s="241">
        <v>55</v>
      </c>
      <c r="B77" s="242" t="s">
        <v>557</v>
      </c>
      <c r="C77" s="253" t="s">
        <v>558</v>
      </c>
      <c r="D77" s="243" t="s">
        <v>232</v>
      </c>
      <c r="E77" s="244">
        <v>1</v>
      </c>
      <c r="F77" s="245"/>
      <c r="G77" s="246">
        <f>ROUND(E77*F77,2)</f>
        <v>0</v>
      </c>
      <c r="H77" s="225"/>
      <c r="I77" s="224">
        <f>ROUND(E77*H77,2)</f>
        <v>0</v>
      </c>
      <c r="J77" s="225"/>
      <c r="K77" s="224">
        <f>ROUND(E77*J77,2)</f>
        <v>0</v>
      </c>
      <c r="L77" s="224">
        <v>15</v>
      </c>
      <c r="M77" s="224">
        <f>G77*(1+L77/100)</f>
        <v>0</v>
      </c>
      <c r="N77" s="224">
        <v>0</v>
      </c>
      <c r="O77" s="224">
        <f>ROUND(E77*N77,2)</f>
        <v>0</v>
      </c>
      <c r="P77" s="224">
        <v>0</v>
      </c>
      <c r="Q77" s="224">
        <f>ROUND(E77*P77,2)</f>
        <v>0</v>
      </c>
      <c r="R77" s="224"/>
      <c r="S77" s="224" t="s">
        <v>152</v>
      </c>
      <c r="T77" s="224" t="s">
        <v>153</v>
      </c>
      <c r="U77" s="224">
        <v>0</v>
      </c>
      <c r="V77" s="224">
        <f>ROUND(E77*U77,2)</f>
        <v>0</v>
      </c>
      <c r="W77" s="224"/>
      <c r="X77" s="205"/>
      <c r="Y77" s="205"/>
      <c r="Z77" s="205"/>
      <c r="AA77" s="205"/>
      <c r="AB77" s="205"/>
      <c r="AC77" s="205"/>
      <c r="AD77" s="205"/>
      <c r="AE77" s="205"/>
      <c r="AF77" s="205"/>
      <c r="AG77" s="205" t="s">
        <v>145</v>
      </c>
      <c r="AH77" s="205"/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outlineLevel="1" x14ac:dyDescent="0.2">
      <c r="A78" s="241">
        <v>56</v>
      </c>
      <c r="B78" s="242" t="s">
        <v>559</v>
      </c>
      <c r="C78" s="253" t="s">
        <v>560</v>
      </c>
      <c r="D78" s="243" t="s">
        <v>232</v>
      </c>
      <c r="E78" s="244">
        <v>2</v>
      </c>
      <c r="F78" s="245"/>
      <c r="G78" s="246">
        <f>ROUND(E78*F78,2)</f>
        <v>0</v>
      </c>
      <c r="H78" s="225"/>
      <c r="I78" s="224">
        <f>ROUND(E78*H78,2)</f>
        <v>0</v>
      </c>
      <c r="J78" s="225"/>
      <c r="K78" s="224">
        <f>ROUND(E78*J78,2)</f>
        <v>0</v>
      </c>
      <c r="L78" s="224">
        <v>15</v>
      </c>
      <c r="M78" s="224">
        <f>G78*(1+L78/100)</f>
        <v>0</v>
      </c>
      <c r="N78" s="224">
        <v>0</v>
      </c>
      <c r="O78" s="224">
        <f>ROUND(E78*N78,2)</f>
        <v>0</v>
      </c>
      <c r="P78" s="224">
        <v>0</v>
      </c>
      <c r="Q78" s="224">
        <f>ROUND(E78*P78,2)</f>
        <v>0</v>
      </c>
      <c r="R78" s="224"/>
      <c r="S78" s="224" t="s">
        <v>152</v>
      </c>
      <c r="T78" s="224" t="s">
        <v>153</v>
      </c>
      <c r="U78" s="224">
        <v>0</v>
      </c>
      <c r="V78" s="224">
        <f>ROUND(E78*U78,2)</f>
        <v>0</v>
      </c>
      <c r="W78" s="224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435</v>
      </c>
      <c r="AH78" s="205"/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ht="22.5" outlineLevel="1" x14ac:dyDescent="0.2">
      <c r="A79" s="241">
        <v>57</v>
      </c>
      <c r="B79" s="242" t="s">
        <v>561</v>
      </c>
      <c r="C79" s="253" t="s">
        <v>562</v>
      </c>
      <c r="D79" s="243" t="s">
        <v>232</v>
      </c>
      <c r="E79" s="244">
        <v>1</v>
      </c>
      <c r="F79" s="245"/>
      <c r="G79" s="246">
        <f>ROUND(E79*F79,2)</f>
        <v>0</v>
      </c>
      <c r="H79" s="225"/>
      <c r="I79" s="224">
        <f>ROUND(E79*H79,2)</f>
        <v>0</v>
      </c>
      <c r="J79" s="225"/>
      <c r="K79" s="224">
        <f>ROUND(E79*J79,2)</f>
        <v>0</v>
      </c>
      <c r="L79" s="224">
        <v>15</v>
      </c>
      <c r="M79" s="224">
        <f>G79*(1+L79/100)</f>
        <v>0</v>
      </c>
      <c r="N79" s="224">
        <v>0</v>
      </c>
      <c r="O79" s="224">
        <f>ROUND(E79*N79,2)</f>
        <v>0</v>
      </c>
      <c r="P79" s="224">
        <v>0</v>
      </c>
      <c r="Q79" s="224">
        <f>ROUND(E79*P79,2)</f>
        <v>0</v>
      </c>
      <c r="R79" s="224"/>
      <c r="S79" s="224" t="s">
        <v>152</v>
      </c>
      <c r="T79" s="224" t="s">
        <v>153</v>
      </c>
      <c r="U79" s="224">
        <v>0</v>
      </c>
      <c r="V79" s="224">
        <f>ROUND(E79*U79,2)</f>
        <v>0</v>
      </c>
      <c r="W79" s="224"/>
      <c r="X79" s="205"/>
      <c r="Y79" s="205"/>
      <c r="Z79" s="205"/>
      <c r="AA79" s="205"/>
      <c r="AB79" s="205"/>
      <c r="AC79" s="205"/>
      <c r="AD79" s="205"/>
      <c r="AE79" s="205"/>
      <c r="AF79" s="205"/>
      <c r="AG79" s="205" t="s">
        <v>145</v>
      </c>
      <c r="AH79" s="205"/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outlineLevel="1" x14ac:dyDescent="0.2">
      <c r="A80" s="235">
        <v>58</v>
      </c>
      <c r="B80" s="236" t="s">
        <v>563</v>
      </c>
      <c r="C80" s="251" t="s">
        <v>564</v>
      </c>
      <c r="D80" s="237" t="s">
        <v>232</v>
      </c>
      <c r="E80" s="238">
        <v>1</v>
      </c>
      <c r="F80" s="239"/>
      <c r="G80" s="240">
        <f>ROUND(E80*F80,2)</f>
        <v>0</v>
      </c>
      <c r="H80" s="225"/>
      <c r="I80" s="224">
        <f>ROUND(E80*H80,2)</f>
        <v>0</v>
      </c>
      <c r="J80" s="225"/>
      <c r="K80" s="224">
        <f>ROUND(E80*J80,2)</f>
        <v>0</v>
      </c>
      <c r="L80" s="224">
        <v>15</v>
      </c>
      <c r="M80" s="224">
        <f>G80*(1+L80/100)</f>
        <v>0</v>
      </c>
      <c r="N80" s="224">
        <v>0</v>
      </c>
      <c r="O80" s="224">
        <f>ROUND(E80*N80,2)</f>
        <v>0</v>
      </c>
      <c r="P80" s="224">
        <v>0</v>
      </c>
      <c r="Q80" s="224">
        <f>ROUND(E80*P80,2)</f>
        <v>0</v>
      </c>
      <c r="R80" s="224"/>
      <c r="S80" s="224" t="s">
        <v>152</v>
      </c>
      <c r="T80" s="224" t="s">
        <v>153</v>
      </c>
      <c r="U80" s="224">
        <v>0</v>
      </c>
      <c r="V80" s="224">
        <f>ROUND(E80*U80,2)</f>
        <v>0</v>
      </c>
      <c r="W80" s="224"/>
      <c r="X80" s="205"/>
      <c r="Y80" s="205"/>
      <c r="Z80" s="205"/>
      <c r="AA80" s="205"/>
      <c r="AB80" s="205"/>
      <c r="AC80" s="205"/>
      <c r="AD80" s="205"/>
      <c r="AE80" s="205"/>
      <c r="AF80" s="205"/>
      <c r="AG80" s="205" t="s">
        <v>145</v>
      </c>
      <c r="AH80" s="205"/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33" x14ac:dyDescent="0.2">
      <c r="A81" s="5"/>
      <c r="B81" s="6"/>
      <c r="C81" s="255"/>
      <c r="D81" s="8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AE81">
        <v>15</v>
      </c>
      <c r="AF81">
        <v>21</v>
      </c>
    </row>
    <row r="82" spans="1:33" x14ac:dyDescent="0.2">
      <c r="A82" s="208"/>
      <c r="B82" s="209" t="s">
        <v>31</v>
      </c>
      <c r="C82" s="256"/>
      <c r="D82" s="210"/>
      <c r="E82" s="211"/>
      <c r="F82" s="211"/>
      <c r="G82" s="249">
        <f>G8+G35+G39+G47+G52</f>
        <v>0</v>
      </c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AE82">
        <f>SUMIF(L7:L80,AE81,G7:G80)</f>
        <v>0</v>
      </c>
      <c r="AF82">
        <f>SUMIF(L7:L80,AF81,G7:G80)</f>
        <v>0</v>
      </c>
      <c r="AG82" t="s">
        <v>442</v>
      </c>
    </row>
    <row r="83" spans="1:33" x14ac:dyDescent="0.2">
      <c r="A83" s="5"/>
      <c r="B83" s="6"/>
      <c r="C83" s="255"/>
      <c r="D83" s="8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1:33" x14ac:dyDescent="0.2">
      <c r="A84" s="5"/>
      <c r="B84" s="6"/>
      <c r="C84" s="255"/>
      <c r="D84" s="8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1:33" x14ac:dyDescent="0.2">
      <c r="A85" s="212" t="s">
        <v>443</v>
      </c>
      <c r="B85" s="212"/>
      <c r="C85" s="257"/>
      <c r="D85" s="8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1:33" x14ac:dyDescent="0.2">
      <c r="A86" s="213"/>
      <c r="B86" s="214"/>
      <c r="C86" s="258"/>
      <c r="D86" s="214"/>
      <c r="E86" s="214"/>
      <c r="F86" s="214"/>
      <c r="G86" s="21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AG86" t="s">
        <v>444</v>
      </c>
    </row>
    <row r="87" spans="1:33" x14ac:dyDescent="0.2">
      <c r="A87" s="216"/>
      <c r="B87" s="217"/>
      <c r="C87" s="259"/>
      <c r="D87" s="217"/>
      <c r="E87" s="217"/>
      <c r="F87" s="217"/>
      <c r="G87" s="218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33" x14ac:dyDescent="0.2">
      <c r="A88" s="216"/>
      <c r="B88" s="217"/>
      <c r="C88" s="259"/>
      <c r="D88" s="217"/>
      <c r="E88" s="217"/>
      <c r="F88" s="217"/>
      <c r="G88" s="218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89" spans="1:33" x14ac:dyDescent="0.2">
      <c r="A89" s="216"/>
      <c r="B89" s="217"/>
      <c r="C89" s="259"/>
      <c r="D89" s="217"/>
      <c r="E89" s="217"/>
      <c r="F89" s="217"/>
      <c r="G89" s="218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1:33" x14ac:dyDescent="0.2">
      <c r="A90" s="219"/>
      <c r="B90" s="220"/>
      <c r="C90" s="260"/>
      <c r="D90" s="220"/>
      <c r="E90" s="220"/>
      <c r="F90" s="220"/>
      <c r="G90" s="221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1:33" x14ac:dyDescent="0.2">
      <c r="A91" s="5"/>
      <c r="B91" s="6"/>
      <c r="C91" s="255"/>
      <c r="D91" s="8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1:33" x14ac:dyDescent="0.2">
      <c r="C92" s="261"/>
      <c r="D92" s="189"/>
      <c r="AG92" t="s">
        <v>445</v>
      </c>
    </row>
    <row r="93" spans="1:33" x14ac:dyDescent="0.2">
      <c r="D93" s="189"/>
    </row>
    <row r="94" spans="1:33" x14ac:dyDescent="0.2">
      <c r="D94" s="189"/>
    </row>
    <row r="95" spans="1:33" x14ac:dyDescent="0.2">
      <c r="D95" s="189"/>
    </row>
    <row r="96" spans="1:33" x14ac:dyDescent="0.2">
      <c r="D96" s="189"/>
    </row>
    <row r="97" spans="4:4" x14ac:dyDescent="0.2">
      <c r="D97" s="189"/>
    </row>
    <row r="98" spans="4:4" x14ac:dyDescent="0.2">
      <c r="D98" s="189"/>
    </row>
    <row r="99" spans="4:4" x14ac:dyDescent="0.2">
      <c r="D99" s="189"/>
    </row>
    <row r="100" spans="4:4" x14ac:dyDescent="0.2">
      <c r="D100" s="189"/>
    </row>
    <row r="101" spans="4:4" x14ac:dyDescent="0.2">
      <c r="D101" s="189"/>
    </row>
    <row r="102" spans="4:4" x14ac:dyDescent="0.2">
      <c r="D102" s="189"/>
    </row>
    <row r="103" spans="4:4" x14ac:dyDescent="0.2">
      <c r="D103" s="189"/>
    </row>
    <row r="104" spans="4:4" x14ac:dyDescent="0.2">
      <c r="D104" s="189"/>
    </row>
    <row r="105" spans="4:4" x14ac:dyDescent="0.2">
      <c r="D105" s="189"/>
    </row>
    <row r="106" spans="4:4" x14ac:dyDescent="0.2">
      <c r="D106" s="189"/>
    </row>
    <row r="107" spans="4:4" x14ac:dyDescent="0.2">
      <c r="D107" s="189"/>
    </row>
    <row r="108" spans="4:4" x14ac:dyDescent="0.2">
      <c r="D108" s="189"/>
    </row>
    <row r="109" spans="4:4" x14ac:dyDescent="0.2">
      <c r="D109" s="189"/>
    </row>
    <row r="110" spans="4:4" x14ac:dyDescent="0.2">
      <c r="D110" s="189"/>
    </row>
    <row r="111" spans="4:4" x14ac:dyDescent="0.2">
      <c r="D111" s="189"/>
    </row>
    <row r="112" spans="4:4" x14ac:dyDescent="0.2">
      <c r="D112" s="189"/>
    </row>
    <row r="113" spans="4:4" x14ac:dyDescent="0.2">
      <c r="D113" s="189"/>
    </row>
    <row r="114" spans="4:4" x14ac:dyDescent="0.2">
      <c r="D114" s="189"/>
    </row>
    <row r="115" spans="4:4" x14ac:dyDescent="0.2">
      <c r="D115" s="189"/>
    </row>
    <row r="116" spans="4:4" x14ac:dyDescent="0.2">
      <c r="D116" s="189"/>
    </row>
    <row r="117" spans="4:4" x14ac:dyDescent="0.2">
      <c r="D117" s="189"/>
    </row>
    <row r="118" spans="4:4" x14ac:dyDescent="0.2">
      <c r="D118" s="189"/>
    </row>
    <row r="119" spans="4:4" x14ac:dyDescent="0.2">
      <c r="D119" s="189"/>
    </row>
    <row r="120" spans="4:4" x14ac:dyDescent="0.2">
      <c r="D120" s="189"/>
    </row>
    <row r="121" spans="4:4" x14ac:dyDescent="0.2">
      <c r="D121" s="189"/>
    </row>
    <row r="122" spans="4:4" x14ac:dyDescent="0.2">
      <c r="D122" s="189"/>
    </row>
    <row r="123" spans="4:4" x14ac:dyDescent="0.2">
      <c r="D123" s="189"/>
    </row>
    <row r="124" spans="4:4" x14ac:dyDescent="0.2">
      <c r="D124" s="189"/>
    </row>
    <row r="125" spans="4:4" x14ac:dyDescent="0.2">
      <c r="D125" s="189"/>
    </row>
    <row r="126" spans="4:4" x14ac:dyDescent="0.2">
      <c r="D126" s="189"/>
    </row>
    <row r="127" spans="4:4" x14ac:dyDescent="0.2">
      <c r="D127" s="189"/>
    </row>
    <row r="128" spans="4:4" x14ac:dyDescent="0.2">
      <c r="D128" s="189"/>
    </row>
    <row r="129" spans="4:4" x14ac:dyDescent="0.2">
      <c r="D129" s="189"/>
    </row>
    <row r="130" spans="4:4" x14ac:dyDescent="0.2">
      <c r="D130" s="189"/>
    </row>
    <row r="131" spans="4:4" x14ac:dyDescent="0.2">
      <c r="D131" s="189"/>
    </row>
    <row r="132" spans="4:4" x14ac:dyDescent="0.2">
      <c r="D132" s="189"/>
    </row>
    <row r="133" spans="4:4" x14ac:dyDescent="0.2">
      <c r="D133" s="189"/>
    </row>
    <row r="134" spans="4:4" x14ac:dyDescent="0.2">
      <c r="D134" s="189"/>
    </row>
    <row r="135" spans="4:4" x14ac:dyDescent="0.2">
      <c r="D135" s="189"/>
    </row>
    <row r="136" spans="4:4" x14ac:dyDescent="0.2">
      <c r="D136" s="189"/>
    </row>
    <row r="137" spans="4:4" x14ac:dyDescent="0.2">
      <c r="D137" s="189"/>
    </row>
    <row r="138" spans="4:4" x14ac:dyDescent="0.2">
      <c r="D138" s="189"/>
    </row>
    <row r="139" spans="4:4" x14ac:dyDescent="0.2">
      <c r="D139" s="189"/>
    </row>
    <row r="140" spans="4:4" x14ac:dyDescent="0.2">
      <c r="D140" s="189"/>
    </row>
    <row r="141" spans="4:4" x14ac:dyDescent="0.2">
      <c r="D141" s="189"/>
    </row>
    <row r="142" spans="4:4" x14ac:dyDescent="0.2">
      <c r="D142" s="189"/>
    </row>
    <row r="143" spans="4:4" x14ac:dyDescent="0.2">
      <c r="D143" s="189"/>
    </row>
    <row r="144" spans="4:4" x14ac:dyDescent="0.2">
      <c r="D144" s="189"/>
    </row>
    <row r="145" spans="4:4" x14ac:dyDescent="0.2">
      <c r="D145" s="189"/>
    </row>
    <row r="146" spans="4:4" x14ac:dyDescent="0.2">
      <c r="D146" s="189"/>
    </row>
    <row r="147" spans="4:4" x14ac:dyDescent="0.2">
      <c r="D147" s="189"/>
    </row>
    <row r="148" spans="4:4" x14ac:dyDescent="0.2">
      <c r="D148" s="189"/>
    </row>
    <row r="149" spans="4:4" x14ac:dyDescent="0.2">
      <c r="D149" s="189"/>
    </row>
    <row r="150" spans="4:4" x14ac:dyDescent="0.2">
      <c r="D150" s="189"/>
    </row>
    <row r="151" spans="4:4" x14ac:dyDescent="0.2">
      <c r="D151" s="189"/>
    </row>
    <row r="152" spans="4:4" x14ac:dyDescent="0.2">
      <c r="D152" s="189"/>
    </row>
    <row r="153" spans="4:4" x14ac:dyDescent="0.2">
      <c r="D153" s="189"/>
    </row>
    <row r="154" spans="4:4" x14ac:dyDescent="0.2">
      <c r="D154" s="189"/>
    </row>
    <row r="155" spans="4:4" x14ac:dyDescent="0.2">
      <c r="D155" s="189"/>
    </row>
    <row r="156" spans="4:4" x14ac:dyDescent="0.2">
      <c r="D156" s="189"/>
    </row>
    <row r="157" spans="4:4" x14ac:dyDescent="0.2">
      <c r="D157" s="189"/>
    </row>
    <row r="158" spans="4:4" x14ac:dyDescent="0.2">
      <c r="D158" s="189"/>
    </row>
    <row r="159" spans="4:4" x14ac:dyDescent="0.2">
      <c r="D159" s="189"/>
    </row>
    <row r="160" spans="4:4" x14ac:dyDescent="0.2">
      <c r="D160" s="189"/>
    </row>
    <row r="161" spans="4:4" x14ac:dyDescent="0.2">
      <c r="D161" s="189"/>
    </row>
    <row r="162" spans="4:4" x14ac:dyDescent="0.2">
      <c r="D162" s="189"/>
    </row>
    <row r="163" spans="4:4" x14ac:dyDescent="0.2">
      <c r="D163" s="189"/>
    </row>
    <row r="164" spans="4:4" x14ac:dyDescent="0.2">
      <c r="D164" s="189"/>
    </row>
    <row r="165" spans="4:4" x14ac:dyDescent="0.2">
      <c r="D165" s="189"/>
    </row>
    <row r="166" spans="4:4" x14ac:dyDescent="0.2">
      <c r="D166" s="189"/>
    </row>
    <row r="167" spans="4:4" x14ac:dyDescent="0.2">
      <c r="D167" s="189"/>
    </row>
    <row r="168" spans="4:4" x14ac:dyDescent="0.2">
      <c r="D168" s="189"/>
    </row>
    <row r="169" spans="4:4" x14ac:dyDescent="0.2">
      <c r="D169" s="189"/>
    </row>
    <row r="170" spans="4:4" x14ac:dyDescent="0.2">
      <c r="D170" s="189"/>
    </row>
    <row r="171" spans="4:4" x14ac:dyDescent="0.2">
      <c r="D171" s="189"/>
    </row>
    <row r="172" spans="4:4" x14ac:dyDescent="0.2">
      <c r="D172" s="189"/>
    </row>
    <row r="173" spans="4:4" x14ac:dyDescent="0.2">
      <c r="D173" s="189"/>
    </row>
    <row r="174" spans="4:4" x14ac:dyDescent="0.2">
      <c r="D174" s="189"/>
    </row>
    <row r="175" spans="4:4" x14ac:dyDescent="0.2">
      <c r="D175" s="189"/>
    </row>
    <row r="176" spans="4:4" x14ac:dyDescent="0.2">
      <c r="D176" s="189"/>
    </row>
    <row r="177" spans="4:4" x14ac:dyDescent="0.2">
      <c r="D177" s="189"/>
    </row>
    <row r="178" spans="4:4" x14ac:dyDescent="0.2">
      <c r="D178" s="189"/>
    </row>
    <row r="179" spans="4:4" x14ac:dyDescent="0.2">
      <c r="D179" s="189"/>
    </row>
    <row r="180" spans="4:4" x14ac:dyDescent="0.2">
      <c r="D180" s="189"/>
    </row>
    <row r="181" spans="4:4" x14ac:dyDescent="0.2">
      <c r="D181" s="189"/>
    </row>
    <row r="182" spans="4:4" x14ac:dyDescent="0.2">
      <c r="D182" s="189"/>
    </row>
    <row r="183" spans="4:4" x14ac:dyDescent="0.2">
      <c r="D183" s="189"/>
    </row>
    <row r="184" spans="4:4" x14ac:dyDescent="0.2">
      <c r="D184" s="189"/>
    </row>
    <row r="185" spans="4:4" x14ac:dyDescent="0.2">
      <c r="D185" s="189"/>
    </row>
    <row r="186" spans="4:4" x14ac:dyDescent="0.2">
      <c r="D186" s="189"/>
    </row>
    <row r="187" spans="4:4" x14ac:dyDescent="0.2">
      <c r="D187" s="189"/>
    </row>
    <row r="188" spans="4:4" x14ac:dyDescent="0.2">
      <c r="D188" s="189"/>
    </row>
    <row r="189" spans="4:4" x14ac:dyDescent="0.2">
      <c r="D189" s="189"/>
    </row>
    <row r="190" spans="4:4" x14ac:dyDescent="0.2">
      <c r="D190" s="189"/>
    </row>
    <row r="191" spans="4:4" x14ac:dyDescent="0.2">
      <c r="D191" s="189"/>
    </row>
    <row r="192" spans="4:4" x14ac:dyDescent="0.2">
      <c r="D192" s="189"/>
    </row>
    <row r="193" spans="4:4" x14ac:dyDescent="0.2">
      <c r="D193" s="189"/>
    </row>
    <row r="194" spans="4:4" x14ac:dyDescent="0.2">
      <c r="D194" s="189"/>
    </row>
    <row r="195" spans="4:4" x14ac:dyDescent="0.2">
      <c r="D195" s="189"/>
    </row>
    <row r="196" spans="4:4" x14ac:dyDescent="0.2">
      <c r="D196" s="189"/>
    </row>
    <row r="197" spans="4:4" x14ac:dyDescent="0.2">
      <c r="D197" s="189"/>
    </row>
    <row r="198" spans="4:4" x14ac:dyDescent="0.2">
      <c r="D198" s="189"/>
    </row>
    <row r="199" spans="4:4" x14ac:dyDescent="0.2">
      <c r="D199" s="189"/>
    </row>
    <row r="200" spans="4:4" x14ac:dyDescent="0.2">
      <c r="D200" s="189"/>
    </row>
    <row r="201" spans="4:4" x14ac:dyDescent="0.2">
      <c r="D201" s="189"/>
    </row>
    <row r="202" spans="4:4" x14ac:dyDescent="0.2">
      <c r="D202" s="189"/>
    </row>
    <row r="203" spans="4:4" x14ac:dyDescent="0.2">
      <c r="D203" s="189"/>
    </row>
    <row r="204" spans="4:4" x14ac:dyDescent="0.2">
      <c r="D204" s="189"/>
    </row>
    <row r="205" spans="4:4" x14ac:dyDescent="0.2">
      <c r="D205" s="189"/>
    </row>
    <row r="206" spans="4:4" x14ac:dyDescent="0.2">
      <c r="D206" s="189"/>
    </row>
    <row r="207" spans="4:4" x14ac:dyDescent="0.2">
      <c r="D207" s="189"/>
    </row>
    <row r="208" spans="4:4" x14ac:dyDescent="0.2">
      <c r="D208" s="189"/>
    </row>
    <row r="209" spans="4:4" x14ac:dyDescent="0.2">
      <c r="D209" s="189"/>
    </row>
    <row r="210" spans="4:4" x14ac:dyDescent="0.2">
      <c r="D210" s="189"/>
    </row>
    <row r="211" spans="4:4" x14ac:dyDescent="0.2">
      <c r="D211" s="189"/>
    </row>
    <row r="212" spans="4:4" x14ac:dyDescent="0.2">
      <c r="D212" s="189"/>
    </row>
    <row r="213" spans="4:4" x14ac:dyDescent="0.2">
      <c r="D213" s="189"/>
    </row>
    <row r="214" spans="4:4" x14ac:dyDescent="0.2">
      <c r="D214" s="189"/>
    </row>
    <row r="215" spans="4:4" x14ac:dyDescent="0.2">
      <c r="D215" s="189"/>
    </row>
    <row r="216" spans="4:4" x14ac:dyDescent="0.2">
      <c r="D216" s="189"/>
    </row>
    <row r="217" spans="4:4" x14ac:dyDescent="0.2">
      <c r="D217" s="189"/>
    </row>
    <row r="218" spans="4:4" x14ac:dyDescent="0.2">
      <c r="D218" s="189"/>
    </row>
    <row r="219" spans="4:4" x14ac:dyDescent="0.2">
      <c r="D219" s="189"/>
    </row>
    <row r="220" spans="4:4" x14ac:dyDescent="0.2">
      <c r="D220" s="189"/>
    </row>
    <row r="221" spans="4:4" x14ac:dyDescent="0.2">
      <c r="D221" s="189"/>
    </row>
    <row r="222" spans="4:4" x14ac:dyDescent="0.2">
      <c r="D222" s="189"/>
    </row>
    <row r="223" spans="4:4" x14ac:dyDescent="0.2">
      <c r="D223" s="189"/>
    </row>
    <row r="224" spans="4:4" x14ac:dyDescent="0.2">
      <c r="D224" s="189"/>
    </row>
    <row r="225" spans="4:4" x14ac:dyDescent="0.2">
      <c r="D225" s="189"/>
    </row>
    <row r="226" spans="4:4" x14ac:dyDescent="0.2">
      <c r="D226" s="189"/>
    </row>
    <row r="227" spans="4:4" x14ac:dyDescent="0.2">
      <c r="D227" s="189"/>
    </row>
    <row r="228" spans="4:4" x14ac:dyDescent="0.2">
      <c r="D228" s="189"/>
    </row>
    <row r="229" spans="4:4" x14ac:dyDescent="0.2">
      <c r="D229" s="189"/>
    </row>
    <row r="230" spans="4:4" x14ac:dyDescent="0.2">
      <c r="D230" s="189"/>
    </row>
    <row r="231" spans="4:4" x14ac:dyDescent="0.2">
      <c r="D231" s="189"/>
    </row>
    <row r="232" spans="4:4" x14ac:dyDescent="0.2">
      <c r="D232" s="189"/>
    </row>
    <row r="233" spans="4:4" x14ac:dyDescent="0.2">
      <c r="D233" s="189"/>
    </row>
    <row r="234" spans="4:4" x14ac:dyDescent="0.2">
      <c r="D234" s="189"/>
    </row>
    <row r="235" spans="4:4" x14ac:dyDescent="0.2">
      <c r="D235" s="189"/>
    </row>
    <row r="236" spans="4:4" x14ac:dyDescent="0.2">
      <c r="D236" s="189"/>
    </row>
    <row r="237" spans="4:4" x14ac:dyDescent="0.2">
      <c r="D237" s="189"/>
    </row>
    <row r="238" spans="4:4" x14ac:dyDescent="0.2">
      <c r="D238" s="189"/>
    </row>
    <row r="239" spans="4:4" x14ac:dyDescent="0.2">
      <c r="D239" s="189"/>
    </row>
    <row r="240" spans="4:4" x14ac:dyDescent="0.2">
      <c r="D240" s="189"/>
    </row>
    <row r="241" spans="4:4" x14ac:dyDescent="0.2">
      <c r="D241" s="189"/>
    </row>
    <row r="242" spans="4:4" x14ac:dyDescent="0.2">
      <c r="D242" s="189"/>
    </row>
    <row r="243" spans="4:4" x14ac:dyDescent="0.2">
      <c r="D243" s="189"/>
    </row>
    <row r="244" spans="4:4" x14ac:dyDescent="0.2">
      <c r="D244" s="189"/>
    </row>
    <row r="245" spans="4:4" x14ac:dyDescent="0.2">
      <c r="D245" s="189"/>
    </row>
    <row r="246" spans="4:4" x14ac:dyDescent="0.2">
      <c r="D246" s="189"/>
    </row>
    <row r="247" spans="4:4" x14ac:dyDescent="0.2">
      <c r="D247" s="189"/>
    </row>
    <row r="248" spans="4:4" x14ac:dyDescent="0.2">
      <c r="D248" s="189"/>
    </row>
    <row r="249" spans="4:4" x14ac:dyDescent="0.2">
      <c r="D249" s="189"/>
    </row>
    <row r="250" spans="4:4" x14ac:dyDescent="0.2">
      <c r="D250" s="189"/>
    </row>
    <row r="251" spans="4:4" x14ac:dyDescent="0.2">
      <c r="D251" s="189"/>
    </row>
    <row r="252" spans="4:4" x14ac:dyDescent="0.2">
      <c r="D252" s="189"/>
    </row>
    <row r="253" spans="4:4" x14ac:dyDescent="0.2">
      <c r="D253" s="189"/>
    </row>
    <row r="254" spans="4:4" x14ac:dyDescent="0.2">
      <c r="D254" s="189"/>
    </row>
    <row r="255" spans="4:4" x14ac:dyDescent="0.2">
      <c r="D255" s="189"/>
    </row>
    <row r="256" spans="4:4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password="8879" sheet="1"/>
  <mergeCells count="16">
    <mergeCell ref="C22:G22"/>
    <mergeCell ref="C24:G24"/>
    <mergeCell ref="C26:G26"/>
    <mergeCell ref="C29:G29"/>
    <mergeCell ref="C31:G31"/>
    <mergeCell ref="C33:G33"/>
    <mergeCell ref="A1:G1"/>
    <mergeCell ref="C2:G2"/>
    <mergeCell ref="C3:G3"/>
    <mergeCell ref="C4:G4"/>
    <mergeCell ref="A85:C85"/>
    <mergeCell ref="A86:G90"/>
    <mergeCell ref="C11:G11"/>
    <mergeCell ref="C16:G16"/>
    <mergeCell ref="C18:G18"/>
    <mergeCell ref="C20:G2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115</v>
      </c>
    </row>
    <row r="2" spans="1:60" ht="24.95" customHeight="1" x14ac:dyDescent="0.2">
      <c r="A2" s="191" t="s">
        <v>8</v>
      </c>
      <c r="B2" s="75" t="s">
        <v>43</v>
      </c>
      <c r="C2" s="194" t="s">
        <v>44</v>
      </c>
      <c r="D2" s="192"/>
      <c r="E2" s="192"/>
      <c r="F2" s="192"/>
      <c r="G2" s="193"/>
      <c r="AG2" t="s">
        <v>116</v>
      </c>
    </row>
    <row r="3" spans="1:60" ht="24.95" customHeight="1" x14ac:dyDescent="0.2">
      <c r="A3" s="191" t="s">
        <v>9</v>
      </c>
      <c r="B3" s="75" t="s">
        <v>46</v>
      </c>
      <c r="C3" s="194" t="s">
        <v>47</v>
      </c>
      <c r="D3" s="192"/>
      <c r="E3" s="192"/>
      <c r="F3" s="192"/>
      <c r="G3" s="193"/>
      <c r="AC3" s="126" t="s">
        <v>116</v>
      </c>
      <c r="AG3" t="s">
        <v>117</v>
      </c>
    </row>
    <row r="4" spans="1:60" ht="24.95" customHeight="1" x14ac:dyDescent="0.2">
      <c r="A4" s="195" t="s">
        <v>10</v>
      </c>
      <c r="B4" s="196" t="s">
        <v>51</v>
      </c>
      <c r="C4" s="197" t="s">
        <v>52</v>
      </c>
      <c r="D4" s="198"/>
      <c r="E4" s="198"/>
      <c r="F4" s="198"/>
      <c r="G4" s="199"/>
      <c r="AG4" t="s">
        <v>118</v>
      </c>
    </row>
    <row r="5" spans="1:60" x14ac:dyDescent="0.2">
      <c r="D5" s="189"/>
    </row>
    <row r="6" spans="1:60" ht="38.25" x14ac:dyDescent="0.2">
      <c r="A6" s="201" t="s">
        <v>119</v>
      </c>
      <c r="B6" s="203" t="s">
        <v>120</v>
      </c>
      <c r="C6" s="203" t="s">
        <v>121</v>
      </c>
      <c r="D6" s="202" t="s">
        <v>122</v>
      </c>
      <c r="E6" s="201" t="s">
        <v>123</v>
      </c>
      <c r="F6" s="200" t="s">
        <v>124</v>
      </c>
      <c r="G6" s="201" t="s">
        <v>31</v>
      </c>
      <c r="H6" s="204" t="s">
        <v>32</v>
      </c>
      <c r="I6" s="204" t="s">
        <v>125</v>
      </c>
      <c r="J6" s="204" t="s">
        <v>33</v>
      </c>
      <c r="K6" s="204" t="s">
        <v>126</v>
      </c>
      <c r="L6" s="204" t="s">
        <v>127</v>
      </c>
      <c r="M6" s="204" t="s">
        <v>128</v>
      </c>
      <c r="N6" s="204" t="s">
        <v>129</v>
      </c>
      <c r="O6" s="204" t="s">
        <v>130</v>
      </c>
      <c r="P6" s="204" t="s">
        <v>131</v>
      </c>
      <c r="Q6" s="204" t="s">
        <v>132</v>
      </c>
      <c r="R6" s="204" t="s">
        <v>133</v>
      </c>
      <c r="S6" s="204" t="s">
        <v>134</v>
      </c>
      <c r="T6" s="204" t="s">
        <v>135</v>
      </c>
      <c r="U6" s="204" t="s">
        <v>136</v>
      </c>
      <c r="V6" s="204" t="s">
        <v>137</v>
      </c>
      <c r="W6" s="204" t="s">
        <v>138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9" t="s">
        <v>139</v>
      </c>
      <c r="B8" s="230" t="s">
        <v>86</v>
      </c>
      <c r="C8" s="250" t="s">
        <v>87</v>
      </c>
      <c r="D8" s="231"/>
      <c r="E8" s="232"/>
      <c r="F8" s="233"/>
      <c r="G8" s="234">
        <f>SUMIF(AG9:AG15,"&lt;&gt;NOR",G9:G15)</f>
        <v>0</v>
      </c>
      <c r="H8" s="228"/>
      <c r="I8" s="228">
        <f>SUM(I9:I15)</f>
        <v>0</v>
      </c>
      <c r="J8" s="228"/>
      <c r="K8" s="228">
        <f>SUM(K9:K15)</f>
        <v>0</v>
      </c>
      <c r="L8" s="228"/>
      <c r="M8" s="228">
        <f>SUM(M9:M15)</f>
        <v>0</v>
      </c>
      <c r="N8" s="228"/>
      <c r="O8" s="228">
        <f>SUM(O9:O15)</f>
        <v>0.01</v>
      </c>
      <c r="P8" s="228"/>
      <c r="Q8" s="228">
        <f>SUM(Q9:Q15)</f>
        <v>0</v>
      </c>
      <c r="R8" s="228"/>
      <c r="S8" s="228"/>
      <c r="T8" s="228"/>
      <c r="U8" s="228"/>
      <c r="V8" s="228">
        <f>SUM(V9:V15)</f>
        <v>5.42</v>
      </c>
      <c r="W8" s="228"/>
      <c r="AG8" t="s">
        <v>140</v>
      </c>
    </row>
    <row r="9" spans="1:60" outlineLevel="1" x14ac:dyDescent="0.2">
      <c r="A9" s="241">
        <v>1</v>
      </c>
      <c r="B9" s="242" t="s">
        <v>565</v>
      </c>
      <c r="C9" s="253" t="s">
        <v>566</v>
      </c>
      <c r="D9" s="243" t="s">
        <v>163</v>
      </c>
      <c r="E9" s="244">
        <v>5</v>
      </c>
      <c r="F9" s="245"/>
      <c r="G9" s="246">
        <f>ROUND(E9*F9,2)</f>
        <v>0</v>
      </c>
      <c r="H9" s="225"/>
      <c r="I9" s="224">
        <f>ROUND(E9*H9,2)</f>
        <v>0</v>
      </c>
      <c r="J9" s="225"/>
      <c r="K9" s="224">
        <f>ROUND(E9*J9,2)</f>
        <v>0</v>
      </c>
      <c r="L9" s="224">
        <v>15</v>
      </c>
      <c r="M9" s="224">
        <f>G9*(1+L9/100)</f>
        <v>0</v>
      </c>
      <c r="N9" s="224">
        <v>4.7000000000000004E-4</v>
      </c>
      <c r="O9" s="224">
        <f>ROUND(E9*N9,2)</f>
        <v>0</v>
      </c>
      <c r="P9" s="224">
        <v>0</v>
      </c>
      <c r="Q9" s="224">
        <f>ROUND(E9*P9,2)</f>
        <v>0</v>
      </c>
      <c r="R9" s="224"/>
      <c r="S9" s="224" t="s">
        <v>152</v>
      </c>
      <c r="T9" s="224" t="s">
        <v>153</v>
      </c>
      <c r="U9" s="224">
        <v>0.35900000000000004</v>
      </c>
      <c r="V9" s="224">
        <f>ROUND(E9*U9,2)</f>
        <v>1.8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312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">
      <c r="A10" s="241">
        <v>2</v>
      </c>
      <c r="B10" s="242" t="s">
        <v>567</v>
      </c>
      <c r="C10" s="253" t="s">
        <v>568</v>
      </c>
      <c r="D10" s="243" t="s">
        <v>163</v>
      </c>
      <c r="E10" s="244">
        <v>8</v>
      </c>
      <c r="F10" s="245"/>
      <c r="G10" s="246">
        <f>ROUND(E10*F10,2)</f>
        <v>0</v>
      </c>
      <c r="H10" s="225"/>
      <c r="I10" s="224">
        <f>ROUND(E10*H10,2)</f>
        <v>0</v>
      </c>
      <c r="J10" s="225"/>
      <c r="K10" s="224">
        <f>ROUND(E10*J10,2)</f>
        <v>0</v>
      </c>
      <c r="L10" s="224">
        <v>15</v>
      </c>
      <c r="M10" s="224">
        <f>G10*(1+L10/100)</f>
        <v>0</v>
      </c>
      <c r="N10" s="224">
        <v>7.000000000000001E-4</v>
      </c>
      <c r="O10" s="224">
        <f>ROUND(E10*N10,2)</f>
        <v>0.01</v>
      </c>
      <c r="P10" s="224">
        <v>0</v>
      </c>
      <c r="Q10" s="224">
        <f>ROUND(E10*P10,2)</f>
        <v>0</v>
      </c>
      <c r="R10" s="224"/>
      <c r="S10" s="224" t="s">
        <v>152</v>
      </c>
      <c r="T10" s="224" t="s">
        <v>153</v>
      </c>
      <c r="U10" s="224">
        <v>0.45200000000000001</v>
      </c>
      <c r="V10" s="224">
        <f>ROUND(E10*U10,2)</f>
        <v>3.62</v>
      </c>
      <c r="W10" s="22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145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41">
        <v>3</v>
      </c>
      <c r="B11" s="242" t="s">
        <v>569</v>
      </c>
      <c r="C11" s="253" t="s">
        <v>570</v>
      </c>
      <c r="D11" s="243" t="s">
        <v>163</v>
      </c>
      <c r="E11" s="244">
        <v>5</v>
      </c>
      <c r="F11" s="245"/>
      <c r="G11" s="246">
        <f>ROUND(E11*F11,2)</f>
        <v>0</v>
      </c>
      <c r="H11" s="225"/>
      <c r="I11" s="224">
        <f>ROUND(E11*H11,2)</f>
        <v>0</v>
      </c>
      <c r="J11" s="225"/>
      <c r="K11" s="224">
        <f>ROUND(E11*J11,2)</f>
        <v>0</v>
      </c>
      <c r="L11" s="224">
        <v>15</v>
      </c>
      <c r="M11" s="224">
        <f>G11*(1+L11/100)</f>
        <v>0</v>
      </c>
      <c r="N11" s="224">
        <v>0</v>
      </c>
      <c r="O11" s="224">
        <f>ROUND(E11*N11,2)</f>
        <v>0</v>
      </c>
      <c r="P11" s="224">
        <v>0</v>
      </c>
      <c r="Q11" s="224">
        <f>ROUND(E11*P11,2)</f>
        <v>0</v>
      </c>
      <c r="R11" s="224"/>
      <c r="S11" s="224" t="s">
        <v>152</v>
      </c>
      <c r="T11" s="224" t="s">
        <v>153</v>
      </c>
      <c r="U11" s="224">
        <v>0</v>
      </c>
      <c r="V11" s="224">
        <f>ROUND(E11*U11,2)</f>
        <v>0</v>
      </c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312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">
      <c r="A12" s="241">
        <v>4</v>
      </c>
      <c r="B12" s="242" t="s">
        <v>571</v>
      </c>
      <c r="C12" s="253" t="s">
        <v>572</v>
      </c>
      <c r="D12" s="243" t="s">
        <v>216</v>
      </c>
      <c r="E12" s="244">
        <v>2</v>
      </c>
      <c r="F12" s="245"/>
      <c r="G12" s="246">
        <f>ROUND(E12*F12,2)</f>
        <v>0</v>
      </c>
      <c r="H12" s="225"/>
      <c r="I12" s="224">
        <f>ROUND(E12*H12,2)</f>
        <v>0</v>
      </c>
      <c r="J12" s="225"/>
      <c r="K12" s="224">
        <f>ROUND(E12*J12,2)</f>
        <v>0</v>
      </c>
      <c r="L12" s="224">
        <v>15</v>
      </c>
      <c r="M12" s="224">
        <f>G12*(1+L12/100)</f>
        <v>0</v>
      </c>
      <c r="N12" s="224">
        <v>0</v>
      </c>
      <c r="O12" s="224">
        <f>ROUND(E12*N12,2)</f>
        <v>0</v>
      </c>
      <c r="P12" s="224">
        <v>0</v>
      </c>
      <c r="Q12" s="224">
        <f>ROUND(E12*P12,2)</f>
        <v>0</v>
      </c>
      <c r="R12" s="224"/>
      <c r="S12" s="224" t="s">
        <v>152</v>
      </c>
      <c r="T12" s="224" t="s">
        <v>153</v>
      </c>
      <c r="U12" s="224">
        <v>0</v>
      </c>
      <c r="V12" s="224">
        <f>ROUND(E12*U12,2)</f>
        <v>0</v>
      </c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312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">
      <c r="A13" s="241">
        <v>5</v>
      </c>
      <c r="B13" s="242" t="s">
        <v>573</v>
      </c>
      <c r="C13" s="253" t="s">
        <v>574</v>
      </c>
      <c r="D13" s="243" t="s">
        <v>216</v>
      </c>
      <c r="E13" s="244">
        <v>3</v>
      </c>
      <c r="F13" s="245"/>
      <c r="G13" s="246">
        <f>ROUND(E13*F13,2)</f>
        <v>0</v>
      </c>
      <c r="H13" s="225"/>
      <c r="I13" s="224">
        <f>ROUND(E13*H13,2)</f>
        <v>0</v>
      </c>
      <c r="J13" s="225"/>
      <c r="K13" s="224">
        <f>ROUND(E13*J13,2)</f>
        <v>0</v>
      </c>
      <c r="L13" s="224">
        <v>15</v>
      </c>
      <c r="M13" s="224">
        <f>G13*(1+L13/100)</f>
        <v>0</v>
      </c>
      <c r="N13" s="224">
        <v>0</v>
      </c>
      <c r="O13" s="224">
        <f>ROUND(E13*N13,2)</f>
        <v>0</v>
      </c>
      <c r="P13" s="224">
        <v>0</v>
      </c>
      <c r="Q13" s="224">
        <f>ROUND(E13*P13,2)</f>
        <v>0</v>
      </c>
      <c r="R13" s="224"/>
      <c r="S13" s="224" t="s">
        <v>152</v>
      </c>
      <c r="T13" s="224" t="s">
        <v>153</v>
      </c>
      <c r="U13" s="224">
        <v>0</v>
      </c>
      <c r="V13" s="224">
        <f>ROUND(E13*U13,2)</f>
        <v>0</v>
      </c>
      <c r="W13" s="22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312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41">
        <v>6</v>
      </c>
      <c r="B14" s="242" t="s">
        <v>575</v>
      </c>
      <c r="C14" s="253" t="s">
        <v>576</v>
      </c>
      <c r="D14" s="243" t="s">
        <v>216</v>
      </c>
      <c r="E14" s="244">
        <v>1</v>
      </c>
      <c r="F14" s="245"/>
      <c r="G14" s="246">
        <f>ROUND(E14*F14,2)</f>
        <v>0</v>
      </c>
      <c r="H14" s="225"/>
      <c r="I14" s="224">
        <f>ROUND(E14*H14,2)</f>
        <v>0</v>
      </c>
      <c r="J14" s="225"/>
      <c r="K14" s="224">
        <f>ROUND(E14*J14,2)</f>
        <v>0</v>
      </c>
      <c r="L14" s="224">
        <v>15</v>
      </c>
      <c r="M14" s="224">
        <f>G14*(1+L14/100)</f>
        <v>0</v>
      </c>
      <c r="N14" s="224">
        <v>0</v>
      </c>
      <c r="O14" s="224">
        <f>ROUND(E14*N14,2)</f>
        <v>0</v>
      </c>
      <c r="P14" s="224">
        <v>0</v>
      </c>
      <c r="Q14" s="224">
        <f>ROUND(E14*P14,2)</f>
        <v>0</v>
      </c>
      <c r="R14" s="224"/>
      <c r="S14" s="224" t="s">
        <v>152</v>
      </c>
      <c r="T14" s="224" t="s">
        <v>153</v>
      </c>
      <c r="U14" s="224">
        <v>0</v>
      </c>
      <c r="V14" s="224">
        <f>ROUND(E14*U14,2)</f>
        <v>0</v>
      </c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312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41">
        <v>7</v>
      </c>
      <c r="B15" s="242" t="s">
        <v>577</v>
      </c>
      <c r="C15" s="253" t="s">
        <v>578</v>
      </c>
      <c r="D15" s="243" t="s">
        <v>0</v>
      </c>
      <c r="E15" s="244">
        <v>70.010000000000005</v>
      </c>
      <c r="F15" s="245"/>
      <c r="G15" s="246">
        <f>ROUND(E15*F15,2)</f>
        <v>0</v>
      </c>
      <c r="H15" s="225"/>
      <c r="I15" s="224">
        <f>ROUND(E15*H15,2)</f>
        <v>0</v>
      </c>
      <c r="J15" s="225"/>
      <c r="K15" s="224">
        <f>ROUND(E15*J15,2)</f>
        <v>0</v>
      </c>
      <c r="L15" s="224">
        <v>15</v>
      </c>
      <c r="M15" s="224">
        <f>G15*(1+L15/100)</f>
        <v>0</v>
      </c>
      <c r="N15" s="224">
        <v>0</v>
      </c>
      <c r="O15" s="224">
        <f>ROUND(E15*N15,2)</f>
        <v>0</v>
      </c>
      <c r="P15" s="224">
        <v>0</v>
      </c>
      <c r="Q15" s="224">
        <f>ROUND(E15*P15,2)</f>
        <v>0</v>
      </c>
      <c r="R15" s="224"/>
      <c r="S15" s="224" t="s">
        <v>152</v>
      </c>
      <c r="T15" s="224" t="s">
        <v>153</v>
      </c>
      <c r="U15" s="224">
        <v>0</v>
      </c>
      <c r="V15" s="224">
        <f>ROUND(E15*U15,2)</f>
        <v>0</v>
      </c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312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x14ac:dyDescent="0.2">
      <c r="A16" s="229" t="s">
        <v>139</v>
      </c>
      <c r="B16" s="230" t="s">
        <v>88</v>
      </c>
      <c r="C16" s="250" t="s">
        <v>89</v>
      </c>
      <c r="D16" s="231"/>
      <c r="E16" s="232"/>
      <c r="F16" s="233"/>
      <c r="G16" s="234">
        <f>SUMIF(AG17:AG28,"&lt;&gt;NOR",G17:G28)</f>
        <v>0</v>
      </c>
      <c r="H16" s="228"/>
      <c r="I16" s="228">
        <f>SUM(I17:I28)</f>
        <v>0</v>
      </c>
      <c r="J16" s="228"/>
      <c r="K16" s="228">
        <f>SUM(K17:K28)</f>
        <v>0</v>
      </c>
      <c r="L16" s="228"/>
      <c r="M16" s="228">
        <f>SUM(M17:M28)</f>
        <v>0</v>
      </c>
      <c r="N16" s="228"/>
      <c r="O16" s="228">
        <f>SUM(O17:O28)</f>
        <v>0.03</v>
      </c>
      <c r="P16" s="228"/>
      <c r="Q16" s="228">
        <f>SUM(Q17:Q28)</f>
        <v>0</v>
      </c>
      <c r="R16" s="228"/>
      <c r="S16" s="228"/>
      <c r="T16" s="228"/>
      <c r="U16" s="228"/>
      <c r="V16" s="228">
        <f>SUM(V17:V28)</f>
        <v>3.85</v>
      </c>
      <c r="W16" s="228"/>
      <c r="AG16" t="s">
        <v>140</v>
      </c>
    </row>
    <row r="17" spans="1:60" outlineLevel="1" x14ac:dyDescent="0.2">
      <c r="A17" s="241">
        <v>8</v>
      </c>
      <c r="B17" s="242" t="s">
        <v>579</v>
      </c>
      <c r="C17" s="253" t="s">
        <v>580</v>
      </c>
      <c r="D17" s="243" t="s">
        <v>163</v>
      </c>
      <c r="E17" s="244">
        <v>12</v>
      </c>
      <c r="F17" s="245"/>
      <c r="G17" s="246">
        <f>ROUND(E17*F17,2)</f>
        <v>0</v>
      </c>
      <c r="H17" s="225"/>
      <c r="I17" s="224">
        <f>ROUND(E17*H17,2)</f>
        <v>0</v>
      </c>
      <c r="J17" s="225"/>
      <c r="K17" s="224">
        <f>ROUND(E17*J17,2)</f>
        <v>0</v>
      </c>
      <c r="L17" s="224">
        <v>15</v>
      </c>
      <c r="M17" s="224">
        <f>G17*(1+L17/100)</f>
        <v>0</v>
      </c>
      <c r="N17" s="224">
        <v>0</v>
      </c>
      <c r="O17" s="224">
        <f>ROUND(E17*N17,2)</f>
        <v>0</v>
      </c>
      <c r="P17" s="224">
        <v>0</v>
      </c>
      <c r="Q17" s="224">
        <f>ROUND(E17*P17,2)</f>
        <v>0</v>
      </c>
      <c r="R17" s="224"/>
      <c r="S17" s="224" t="s">
        <v>152</v>
      </c>
      <c r="T17" s="224" t="s">
        <v>153</v>
      </c>
      <c r="U17" s="224">
        <v>0</v>
      </c>
      <c r="V17" s="224">
        <f>ROUND(E17*U17,2)</f>
        <v>0</v>
      </c>
      <c r="W17" s="22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312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ht="22.5" outlineLevel="1" x14ac:dyDescent="0.2">
      <c r="A18" s="241">
        <v>9</v>
      </c>
      <c r="B18" s="242" t="s">
        <v>581</v>
      </c>
      <c r="C18" s="253" t="s">
        <v>582</v>
      </c>
      <c r="D18" s="243" t="s">
        <v>163</v>
      </c>
      <c r="E18" s="244">
        <v>12</v>
      </c>
      <c r="F18" s="245"/>
      <c r="G18" s="246">
        <f>ROUND(E18*F18,2)</f>
        <v>0</v>
      </c>
      <c r="H18" s="225"/>
      <c r="I18" s="224">
        <f>ROUND(E18*H18,2)</f>
        <v>0</v>
      </c>
      <c r="J18" s="225"/>
      <c r="K18" s="224">
        <f>ROUND(E18*J18,2)</f>
        <v>0</v>
      </c>
      <c r="L18" s="224">
        <v>15</v>
      </c>
      <c r="M18" s="224">
        <f>G18*(1+L18/100)</f>
        <v>0</v>
      </c>
      <c r="N18" s="224">
        <v>0</v>
      </c>
      <c r="O18" s="224">
        <f>ROUND(E18*N18,2)</f>
        <v>0</v>
      </c>
      <c r="P18" s="224">
        <v>0</v>
      </c>
      <c r="Q18" s="224">
        <f>ROUND(E18*P18,2)</f>
        <v>0</v>
      </c>
      <c r="R18" s="224"/>
      <c r="S18" s="224" t="s">
        <v>152</v>
      </c>
      <c r="T18" s="224" t="s">
        <v>153</v>
      </c>
      <c r="U18" s="224">
        <v>0</v>
      </c>
      <c r="V18" s="224">
        <f>ROUND(E18*U18,2)</f>
        <v>0</v>
      </c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312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">
      <c r="A19" s="241">
        <v>10</v>
      </c>
      <c r="B19" s="242" t="s">
        <v>583</v>
      </c>
      <c r="C19" s="253" t="s">
        <v>584</v>
      </c>
      <c r="D19" s="243" t="s">
        <v>216</v>
      </c>
      <c r="E19" s="244">
        <v>6</v>
      </c>
      <c r="F19" s="245"/>
      <c r="G19" s="246">
        <f>ROUND(E19*F19,2)</f>
        <v>0</v>
      </c>
      <c r="H19" s="225"/>
      <c r="I19" s="224">
        <f>ROUND(E19*H19,2)</f>
        <v>0</v>
      </c>
      <c r="J19" s="225"/>
      <c r="K19" s="224">
        <f>ROUND(E19*J19,2)</f>
        <v>0</v>
      </c>
      <c r="L19" s="224">
        <v>15</v>
      </c>
      <c r="M19" s="224">
        <f>G19*(1+L19/100)</f>
        <v>0</v>
      </c>
      <c r="N19" s="224">
        <v>0</v>
      </c>
      <c r="O19" s="224">
        <f>ROUND(E19*N19,2)</f>
        <v>0</v>
      </c>
      <c r="P19" s="224">
        <v>0</v>
      </c>
      <c r="Q19" s="224">
        <f>ROUND(E19*P19,2)</f>
        <v>0</v>
      </c>
      <c r="R19" s="224"/>
      <c r="S19" s="224" t="s">
        <v>152</v>
      </c>
      <c r="T19" s="224" t="s">
        <v>153</v>
      </c>
      <c r="U19" s="224">
        <v>0</v>
      </c>
      <c r="V19" s="224">
        <f>ROUND(E19*U19,2)</f>
        <v>0</v>
      </c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312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41">
        <v>11</v>
      </c>
      <c r="B20" s="242" t="s">
        <v>585</v>
      </c>
      <c r="C20" s="253" t="s">
        <v>586</v>
      </c>
      <c r="D20" s="243" t="s">
        <v>216</v>
      </c>
      <c r="E20" s="244">
        <v>2</v>
      </c>
      <c r="F20" s="245"/>
      <c r="G20" s="246">
        <f>ROUND(E20*F20,2)</f>
        <v>0</v>
      </c>
      <c r="H20" s="225"/>
      <c r="I20" s="224">
        <f>ROUND(E20*H20,2)</f>
        <v>0</v>
      </c>
      <c r="J20" s="225"/>
      <c r="K20" s="224">
        <f>ROUND(E20*J20,2)</f>
        <v>0</v>
      </c>
      <c r="L20" s="224">
        <v>15</v>
      </c>
      <c r="M20" s="224">
        <f>G20*(1+L20/100)</f>
        <v>0</v>
      </c>
      <c r="N20" s="224">
        <v>0</v>
      </c>
      <c r="O20" s="224">
        <f>ROUND(E20*N20,2)</f>
        <v>0</v>
      </c>
      <c r="P20" s="224">
        <v>0</v>
      </c>
      <c r="Q20" s="224">
        <f>ROUND(E20*P20,2)</f>
        <v>0</v>
      </c>
      <c r="R20" s="224"/>
      <c r="S20" s="224" t="s">
        <v>152</v>
      </c>
      <c r="T20" s="224" t="s">
        <v>153</v>
      </c>
      <c r="U20" s="224">
        <v>0.42500000000000004</v>
      </c>
      <c r="V20" s="224">
        <f>ROUND(E20*U20,2)</f>
        <v>0.85</v>
      </c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145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">
      <c r="A21" s="241">
        <v>12</v>
      </c>
      <c r="B21" s="242" t="s">
        <v>587</v>
      </c>
      <c r="C21" s="253" t="s">
        <v>588</v>
      </c>
      <c r="D21" s="243" t="s">
        <v>216</v>
      </c>
      <c r="E21" s="244">
        <v>1</v>
      </c>
      <c r="F21" s="245"/>
      <c r="G21" s="246">
        <f>ROUND(E21*F21,2)</f>
        <v>0</v>
      </c>
      <c r="H21" s="225"/>
      <c r="I21" s="224">
        <f>ROUND(E21*H21,2)</f>
        <v>0</v>
      </c>
      <c r="J21" s="225"/>
      <c r="K21" s="224">
        <f>ROUND(E21*J21,2)</f>
        <v>0</v>
      </c>
      <c r="L21" s="224">
        <v>15</v>
      </c>
      <c r="M21" s="224">
        <f>G21*(1+L21/100)</f>
        <v>0</v>
      </c>
      <c r="N21" s="224">
        <v>0</v>
      </c>
      <c r="O21" s="224">
        <f>ROUND(E21*N21,2)</f>
        <v>0</v>
      </c>
      <c r="P21" s="224">
        <v>0</v>
      </c>
      <c r="Q21" s="224">
        <f>ROUND(E21*P21,2)</f>
        <v>0</v>
      </c>
      <c r="R21" s="224"/>
      <c r="S21" s="224" t="s">
        <v>152</v>
      </c>
      <c r="T21" s="224" t="s">
        <v>153</v>
      </c>
      <c r="U21" s="224">
        <v>0</v>
      </c>
      <c r="V21" s="224">
        <f>ROUND(E21*U21,2)</f>
        <v>0</v>
      </c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312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">
      <c r="A22" s="241">
        <v>13</v>
      </c>
      <c r="B22" s="242" t="s">
        <v>589</v>
      </c>
      <c r="C22" s="253" t="s">
        <v>590</v>
      </c>
      <c r="D22" s="243" t="s">
        <v>216</v>
      </c>
      <c r="E22" s="244">
        <v>6</v>
      </c>
      <c r="F22" s="245"/>
      <c r="G22" s="246">
        <f>ROUND(E22*F22,2)</f>
        <v>0</v>
      </c>
      <c r="H22" s="225"/>
      <c r="I22" s="224">
        <f>ROUND(E22*H22,2)</f>
        <v>0</v>
      </c>
      <c r="J22" s="225"/>
      <c r="K22" s="224">
        <f>ROUND(E22*J22,2)</f>
        <v>0</v>
      </c>
      <c r="L22" s="224">
        <v>15</v>
      </c>
      <c r="M22" s="224">
        <f>G22*(1+L22/100)</f>
        <v>0</v>
      </c>
      <c r="N22" s="224">
        <v>0</v>
      </c>
      <c r="O22" s="224">
        <f>ROUND(E22*N22,2)</f>
        <v>0</v>
      </c>
      <c r="P22" s="224">
        <v>0</v>
      </c>
      <c r="Q22" s="224">
        <f>ROUND(E22*P22,2)</f>
        <v>0</v>
      </c>
      <c r="R22" s="224"/>
      <c r="S22" s="224" t="s">
        <v>152</v>
      </c>
      <c r="T22" s="224" t="s">
        <v>153</v>
      </c>
      <c r="U22" s="224">
        <v>0</v>
      </c>
      <c r="V22" s="224">
        <f>ROUND(E22*U22,2)</f>
        <v>0</v>
      </c>
      <c r="W22" s="22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312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">
      <c r="A23" s="241">
        <v>14</v>
      </c>
      <c r="B23" s="242" t="s">
        <v>591</v>
      </c>
      <c r="C23" s="253" t="s">
        <v>592</v>
      </c>
      <c r="D23" s="243" t="s">
        <v>232</v>
      </c>
      <c r="E23" s="244">
        <v>2</v>
      </c>
      <c r="F23" s="245"/>
      <c r="G23" s="246">
        <f>ROUND(E23*F23,2)</f>
        <v>0</v>
      </c>
      <c r="H23" s="225"/>
      <c r="I23" s="224">
        <f>ROUND(E23*H23,2)</f>
        <v>0</v>
      </c>
      <c r="J23" s="225"/>
      <c r="K23" s="224">
        <f>ROUND(E23*J23,2)</f>
        <v>0</v>
      </c>
      <c r="L23" s="224">
        <v>15</v>
      </c>
      <c r="M23" s="224">
        <f>G23*(1+L23/100)</f>
        <v>0</v>
      </c>
      <c r="N23" s="224">
        <v>1.1640000000000001E-2</v>
      </c>
      <c r="O23" s="224">
        <f>ROUND(E23*N23,2)</f>
        <v>0.02</v>
      </c>
      <c r="P23" s="224">
        <v>0</v>
      </c>
      <c r="Q23" s="224">
        <f>ROUND(E23*P23,2)</f>
        <v>0</v>
      </c>
      <c r="R23" s="224"/>
      <c r="S23" s="224" t="s">
        <v>152</v>
      </c>
      <c r="T23" s="224" t="s">
        <v>153</v>
      </c>
      <c r="U23" s="224">
        <v>1.2910000000000001</v>
      </c>
      <c r="V23" s="224">
        <f>ROUND(E23*U23,2)</f>
        <v>2.58</v>
      </c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145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">
      <c r="A24" s="241">
        <v>15</v>
      </c>
      <c r="B24" s="242" t="s">
        <v>593</v>
      </c>
      <c r="C24" s="253" t="s">
        <v>594</v>
      </c>
      <c r="D24" s="243" t="s">
        <v>216</v>
      </c>
      <c r="E24" s="244">
        <v>1</v>
      </c>
      <c r="F24" s="245"/>
      <c r="G24" s="246">
        <f>ROUND(E24*F24,2)</f>
        <v>0</v>
      </c>
      <c r="H24" s="225"/>
      <c r="I24" s="224">
        <f>ROUND(E24*H24,2)</f>
        <v>0</v>
      </c>
      <c r="J24" s="225"/>
      <c r="K24" s="224">
        <f>ROUND(E24*J24,2)</f>
        <v>0</v>
      </c>
      <c r="L24" s="224">
        <v>15</v>
      </c>
      <c r="M24" s="224">
        <f>G24*(1+L24/100)</f>
        <v>0</v>
      </c>
      <c r="N24" s="224">
        <v>0</v>
      </c>
      <c r="O24" s="224">
        <f>ROUND(E24*N24,2)</f>
        <v>0</v>
      </c>
      <c r="P24" s="224">
        <v>0</v>
      </c>
      <c r="Q24" s="224">
        <f>ROUND(E24*P24,2)</f>
        <v>0</v>
      </c>
      <c r="R24" s="224"/>
      <c r="S24" s="224" t="s">
        <v>152</v>
      </c>
      <c r="T24" s="224" t="s">
        <v>153</v>
      </c>
      <c r="U24" s="224">
        <v>0</v>
      </c>
      <c r="V24" s="224">
        <f>ROUND(E24*U24,2)</f>
        <v>0</v>
      </c>
      <c r="W24" s="22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318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">
      <c r="A25" s="241">
        <v>16</v>
      </c>
      <c r="B25" s="242" t="s">
        <v>595</v>
      </c>
      <c r="C25" s="253" t="s">
        <v>596</v>
      </c>
      <c r="D25" s="243" t="s">
        <v>163</v>
      </c>
      <c r="E25" s="244">
        <v>12</v>
      </c>
      <c r="F25" s="245"/>
      <c r="G25" s="246">
        <f>ROUND(E25*F25,2)</f>
        <v>0</v>
      </c>
      <c r="H25" s="225"/>
      <c r="I25" s="224">
        <f>ROUND(E25*H25,2)</f>
        <v>0</v>
      </c>
      <c r="J25" s="225"/>
      <c r="K25" s="224">
        <f>ROUND(E25*J25,2)</f>
        <v>0</v>
      </c>
      <c r="L25" s="224">
        <v>15</v>
      </c>
      <c r="M25" s="224">
        <f>G25*(1+L25/100)</f>
        <v>0</v>
      </c>
      <c r="N25" s="224">
        <v>0</v>
      </c>
      <c r="O25" s="224">
        <f>ROUND(E25*N25,2)</f>
        <v>0</v>
      </c>
      <c r="P25" s="224">
        <v>0</v>
      </c>
      <c r="Q25" s="224">
        <f>ROUND(E25*P25,2)</f>
        <v>0</v>
      </c>
      <c r="R25" s="224"/>
      <c r="S25" s="224" t="s">
        <v>152</v>
      </c>
      <c r="T25" s="224" t="s">
        <v>153</v>
      </c>
      <c r="U25" s="224">
        <v>0</v>
      </c>
      <c r="V25" s="224">
        <f>ROUND(E25*U25,2)</f>
        <v>0</v>
      </c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312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">
      <c r="A26" s="241">
        <v>17</v>
      </c>
      <c r="B26" s="242" t="s">
        <v>597</v>
      </c>
      <c r="C26" s="253" t="s">
        <v>598</v>
      </c>
      <c r="D26" s="243" t="s">
        <v>163</v>
      </c>
      <c r="E26" s="244">
        <v>12</v>
      </c>
      <c r="F26" s="245"/>
      <c r="G26" s="246">
        <f>ROUND(E26*F26,2)</f>
        <v>0</v>
      </c>
      <c r="H26" s="225"/>
      <c r="I26" s="224">
        <f>ROUND(E26*H26,2)</f>
        <v>0</v>
      </c>
      <c r="J26" s="225"/>
      <c r="K26" s="224">
        <f>ROUND(E26*J26,2)</f>
        <v>0</v>
      </c>
      <c r="L26" s="224">
        <v>15</v>
      </c>
      <c r="M26" s="224">
        <f>G26*(1+L26/100)</f>
        <v>0</v>
      </c>
      <c r="N26" s="224">
        <v>0</v>
      </c>
      <c r="O26" s="224">
        <f>ROUND(E26*N26,2)</f>
        <v>0</v>
      </c>
      <c r="P26" s="224">
        <v>0</v>
      </c>
      <c r="Q26" s="224">
        <f>ROUND(E26*P26,2)</f>
        <v>0</v>
      </c>
      <c r="R26" s="224"/>
      <c r="S26" s="224" t="s">
        <v>152</v>
      </c>
      <c r="T26" s="224" t="s">
        <v>153</v>
      </c>
      <c r="U26" s="224">
        <v>0</v>
      </c>
      <c r="V26" s="224">
        <f>ROUND(E26*U26,2)</f>
        <v>0</v>
      </c>
      <c r="W26" s="22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312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 x14ac:dyDescent="0.2">
      <c r="A27" s="241">
        <v>18</v>
      </c>
      <c r="B27" s="242" t="s">
        <v>599</v>
      </c>
      <c r="C27" s="253" t="s">
        <v>600</v>
      </c>
      <c r="D27" s="243" t="s">
        <v>216</v>
      </c>
      <c r="E27" s="244">
        <v>1</v>
      </c>
      <c r="F27" s="245"/>
      <c r="G27" s="246">
        <f>ROUND(E27*F27,2)</f>
        <v>0</v>
      </c>
      <c r="H27" s="225"/>
      <c r="I27" s="224">
        <f>ROUND(E27*H27,2)</f>
        <v>0</v>
      </c>
      <c r="J27" s="225"/>
      <c r="K27" s="224">
        <f>ROUND(E27*J27,2)</f>
        <v>0</v>
      </c>
      <c r="L27" s="224">
        <v>15</v>
      </c>
      <c r="M27" s="224">
        <f>G27*(1+L27/100)</f>
        <v>0</v>
      </c>
      <c r="N27" s="224">
        <v>5.5300000000000002E-3</v>
      </c>
      <c r="O27" s="224">
        <f>ROUND(E27*N27,2)</f>
        <v>0.01</v>
      </c>
      <c r="P27" s="224">
        <v>0</v>
      </c>
      <c r="Q27" s="224">
        <f>ROUND(E27*P27,2)</f>
        <v>0</v>
      </c>
      <c r="R27" s="224"/>
      <c r="S27" s="224" t="s">
        <v>152</v>
      </c>
      <c r="T27" s="224" t="s">
        <v>153</v>
      </c>
      <c r="U27" s="224">
        <v>0.42300000000000004</v>
      </c>
      <c r="V27" s="224">
        <f>ROUND(E27*U27,2)</f>
        <v>0.42</v>
      </c>
      <c r="W27" s="22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145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">
      <c r="A28" s="241">
        <v>19</v>
      </c>
      <c r="B28" s="242" t="s">
        <v>601</v>
      </c>
      <c r="C28" s="253" t="s">
        <v>602</v>
      </c>
      <c r="D28" s="243" t="s">
        <v>0</v>
      </c>
      <c r="E28" s="244">
        <v>109.2</v>
      </c>
      <c r="F28" s="245"/>
      <c r="G28" s="246">
        <f>ROUND(E28*F28,2)</f>
        <v>0</v>
      </c>
      <c r="H28" s="225"/>
      <c r="I28" s="224">
        <f>ROUND(E28*H28,2)</f>
        <v>0</v>
      </c>
      <c r="J28" s="225"/>
      <c r="K28" s="224">
        <f>ROUND(E28*J28,2)</f>
        <v>0</v>
      </c>
      <c r="L28" s="224">
        <v>15</v>
      </c>
      <c r="M28" s="224">
        <f>G28*(1+L28/100)</f>
        <v>0</v>
      </c>
      <c r="N28" s="224">
        <v>0</v>
      </c>
      <c r="O28" s="224">
        <f>ROUND(E28*N28,2)</f>
        <v>0</v>
      </c>
      <c r="P28" s="224">
        <v>0</v>
      </c>
      <c r="Q28" s="224">
        <f>ROUND(E28*P28,2)</f>
        <v>0</v>
      </c>
      <c r="R28" s="224"/>
      <c r="S28" s="224" t="s">
        <v>152</v>
      </c>
      <c r="T28" s="224" t="s">
        <v>153</v>
      </c>
      <c r="U28" s="224">
        <v>0</v>
      </c>
      <c r="V28" s="224">
        <f>ROUND(E28*U28,2)</f>
        <v>0</v>
      </c>
      <c r="W28" s="224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312</v>
      </c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x14ac:dyDescent="0.2">
      <c r="A29" s="229" t="s">
        <v>139</v>
      </c>
      <c r="B29" s="230" t="s">
        <v>90</v>
      </c>
      <c r="C29" s="250" t="s">
        <v>91</v>
      </c>
      <c r="D29" s="231"/>
      <c r="E29" s="232"/>
      <c r="F29" s="233"/>
      <c r="G29" s="234">
        <f>SUMIF(AG30:AG46,"&lt;&gt;NOR",G30:G46)</f>
        <v>0</v>
      </c>
      <c r="H29" s="228"/>
      <c r="I29" s="228">
        <f>SUM(I30:I46)</f>
        <v>0</v>
      </c>
      <c r="J29" s="228"/>
      <c r="K29" s="228">
        <f>SUM(K30:K46)</f>
        <v>0</v>
      </c>
      <c r="L29" s="228"/>
      <c r="M29" s="228">
        <f>SUM(M30:M46)</f>
        <v>0</v>
      </c>
      <c r="N29" s="228"/>
      <c r="O29" s="228">
        <f>SUM(O30:O46)</f>
        <v>0.04</v>
      </c>
      <c r="P29" s="228"/>
      <c r="Q29" s="228">
        <f>SUM(Q30:Q46)</f>
        <v>0</v>
      </c>
      <c r="R29" s="228"/>
      <c r="S29" s="228"/>
      <c r="T29" s="228"/>
      <c r="U29" s="228"/>
      <c r="V29" s="228">
        <f>SUM(V30:V46)</f>
        <v>2.74</v>
      </c>
      <c r="W29" s="228"/>
      <c r="AG29" t="s">
        <v>140</v>
      </c>
    </row>
    <row r="30" spans="1:60" outlineLevel="1" x14ac:dyDescent="0.2">
      <c r="A30" s="235">
        <v>20</v>
      </c>
      <c r="B30" s="236" t="s">
        <v>603</v>
      </c>
      <c r="C30" s="251" t="s">
        <v>604</v>
      </c>
      <c r="D30" s="237" t="s">
        <v>232</v>
      </c>
      <c r="E30" s="238">
        <v>1</v>
      </c>
      <c r="F30" s="239"/>
      <c r="G30" s="240">
        <f>ROUND(E30*F30,2)</f>
        <v>0</v>
      </c>
      <c r="H30" s="225"/>
      <c r="I30" s="224">
        <f>ROUND(E30*H30,2)</f>
        <v>0</v>
      </c>
      <c r="J30" s="225"/>
      <c r="K30" s="224">
        <f>ROUND(E30*J30,2)</f>
        <v>0</v>
      </c>
      <c r="L30" s="224">
        <v>15</v>
      </c>
      <c r="M30" s="224">
        <f>G30*(1+L30/100)</f>
        <v>0</v>
      </c>
      <c r="N30" s="224">
        <v>7.0100000000000006E-3</v>
      </c>
      <c r="O30" s="224">
        <f>ROUND(E30*N30,2)</f>
        <v>0.01</v>
      </c>
      <c r="P30" s="224">
        <v>0</v>
      </c>
      <c r="Q30" s="224">
        <f>ROUND(E30*P30,2)</f>
        <v>0</v>
      </c>
      <c r="R30" s="224"/>
      <c r="S30" s="224" t="s">
        <v>152</v>
      </c>
      <c r="T30" s="224" t="s">
        <v>153</v>
      </c>
      <c r="U30" s="224">
        <v>1.77</v>
      </c>
      <c r="V30" s="224">
        <f>ROUND(E30*U30,2)</f>
        <v>1.77</v>
      </c>
      <c r="W30" s="22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145</v>
      </c>
      <c r="AH30" s="205"/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">
      <c r="A31" s="222"/>
      <c r="B31" s="223"/>
      <c r="C31" s="254" t="s">
        <v>605</v>
      </c>
      <c r="D31" s="247"/>
      <c r="E31" s="247"/>
      <c r="F31" s="247"/>
      <c r="G31" s="247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296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">
      <c r="A32" s="241">
        <v>21</v>
      </c>
      <c r="B32" s="242" t="s">
        <v>606</v>
      </c>
      <c r="C32" s="253" t="s">
        <v>607</v>
      </c>
      <c r="D32" s="243" t="s">
        <v>232</v>
      </c>
      <c r="E32" s="244">
        <v>1</v>
      </c>
      <c r="F32" s="245"/>
      <c r="G32" s="246">
        <f>ROUND(E32*F32,2)</f>
        <v>0</v>
      </c>
      <c r="H32" s="225"/>
      <c r="I32" s="224">
        <f>ROUND(E32*H32,2)</f>
        <v>0</v>
      </c>
      <c r="J32" s="225"/>
      <c r="K32" s="224">
        <f>ROUND(E32*J32,2)</f>
        <v>0</v>
      </c>
      <c r="L32" s="224">
        <v>15</v>
      </c>
      <c r="M32" s="224">
        <f>G32*(1+L32/100)</f>
        <v>0</v>
      </c>
      <c r="N32" s="224">
        <v>1.2010000000000002E-2</v>
      </c>
      <c r="O32" s="224">
        <f>ROUND(E32*N32,2)</f>
        <v>0.01</v>
      </c>
      <c r="P32" s="224">
        <v>0</v>
      </c>
      <c r="Q32" s="224">
        <f>ROUND(E32*P32,2)</f>
        <v>0</v>
      </c>
      <c r="R32" s="224"/>
      <c r="S32" s="224" t="s">
        <v>152</v>
      </c>
      <c r="T32" s="224" t="s">
        <v>153</v>
      </c>
      <c r="U32" s="224">
        <v>0</v>
      </c>
      <c r="V32" s="224">
        <f>ROUND(E32*U32,2)</f>
        <v>0</v>
      </c>
      <c r="W32" s="22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312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">
      <c r="A33" s="241">
        <v>22</v>
      </c>
      <c r="B33" s="242" t="s">
        <v>608</v>
      </c>
      <c r="C33" s="253" t="s">
        <v>609</v>
      </c>
      <c r="D33" s="243" t="s">
        <v>232</v>
      </c>
      <c r="E33" s="244">
        <v>1</v>
      </c>
      <c r="F33" s="245"/>
      <c r="G33" s="246">
        <f>ROUND(E33*F33,2)</f>
        <v>0</v>
      </c>
      <c r="H33" s="225"/>
      <c r="I33" s="224">
        <f>ROUND(E33*H33,2)</f>
        <v>0</v>
      </c>
      <c r="J33" s="225"/>
      <c r="K33" s="224">
        <f>ROUND(E33*J33,2)</f>
        <v>0</v>
      </c>
      <c r="L33" s="224">
        <v>15</v>
      </c>
      <c r="M33" s="224">
        <f>G33*(1+L33/100)</f>
        <v>0</v>
      </c>
      <c r="N33" s="224">
        <v>0</v>
      </c>
      <c r="O33" s="224">
        <f>ROUND(E33*N33,2)</f>
        <v>0</v>
      </c>
      <c r="P33" s="224">
        <v>0</v>
      </c>
      <c r="Q33" s="224">
        <f>ROUND(E33*P33,2)</f>
        <v>0</v>
      </c>
      <c r="R33" s="224"/>
      <c r="S33" s="224" t="s">
        <v>152</v>
      </c>
      <c r="T33" s="224" t="s">
        <v>153</v>
      </c>
      <c r="U33" s="224">
        <v>0</v>
      </c>
      <c r="V33" s="224">
        <f>ROUND(E33*U33,2)</f>
        <v>0</v>
      </c>
      <c r="W33" s="22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312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ht="22.5" outlineLevel="1" x14ac:dyDescent="0.2">
      <c r="A34" s="241">
        <v>23</v>
      </c>
      <c r="B34" s="242" t="s">
        <v>610</v>
      </c>
      <c r="C34" s="253" t="s">
        <v>611</v>
      </c>
      <c r="D34" s="243" t="s">
        <v>216</v>
      </c>
      <c r="E34" s="244">
        <v>1</v>
      </c>
      <c r="F34" s="245"/>
      <c r="G34" s="246">
        <f>ROUND(E34*F34,2)</f>
        <v>0</v>
      </c>
      <c r="H34" s="225"/>
      <c r="I34" s="224">
        <f>ROUND(E34*H34,2)</f>
        <v>0</v>
      </c>
      <c r="J34" s="225"/>
      <c r="K34" s="224">
        <f>ROUND(E34*J34,2)</f>
        <v>0</v>
      </c>
      <c r="L34" s="224">
        <v>15</v>
      </c>
      <c r="M34" s="224">
        <f>G34*(1+L34/100)</f>
        <v>0</v>
      </c>
      <c r="N34" s="224">
        <v>0</v>
      </c>
      <c r="O34" s="224">
        <f>ROUND(E34*N34,2)</f>
        <v>0</v>
      </c>
      <c r="P34" s="224">
        <v>0</v>
      </c>
      <c r="Q34" s="224">
        <f>ROUND(E34*P34,2)</f>
        <v>0</v>
      </c>
      <c r="R34" s="224"/>
      <c r="S34" s="224" t="s">
        <v>152</v>
      </c>
      <c r="T34" s="224" t="s">
        <v>153</v>
      </c>
      <c r="U34" s="224">
        <v>0</v>
      </c>
      <c r="V34" s="224">
        <f>ROUND(E34*U34,2)</f>
        <v>0</v>
      </c>
      <c r="W34" s="22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145</v>
      </c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">
      <c r="A35" s="241">
        <v>24</v>
      </c>
      <c r="B35" s="242" t="s">
        <v>612</v>
      </c>
      <c r="C35" s="253" t="s">
        <v>613</v>
      </c>
      <c r="D35" s="243" t="s">
        <v>232</v>
      </c>
      <c r="E35" s="244">
        <v>1</v>
      </c>
      <c r="F35" s="245"/>
      <c r="G35" s="246">
        <f>ROUND(E35*F35,2)</f>
        <v>0</v>
      </c>
      <c r="H35" s="225"/>
      <c r="I35" s="224">
        <f>ROUND(E35*H35,2)</f>
        <v>0</v>
      </c>
      <c r="J35" s="225"/>
      <c r="K35" s="224">
        <f>ROUND(E35*J35,2)</f>
        <v>0</v>
      </c>
      <c r="L35" s="224">
        <v>15</v>
      </c>
      <c r="M35" s="224">
        <f>G35*(1+L35/100)</f>
        <v>0</v>
      </c>
      <c r="N35" s="224">
        <v>0</v>
      </c>
      <c r="O35" s="224">
        <f>ROUND(E35*N35,2)</f>
        <v>0</v>
      </c>
      <c r="P35" s="224">
        <v>0</v>
      </c>
      <c r="Q35" s="224">
        <f>ROUND(E35*P35,2)</f>
        <v>0</v>
      </c>
      <c r="R35" s="224"/>
      <c r="S35" s="224" t="s">
        <v>152</v>
      </c>
      <c r="T35" s="224" t="s">
        <v>153</v>
      </c>
      <c r="U35" s="224">
        <v>0</v>
      </c>
      <c r="V35" s="224">
        <f>ROUND(E35*U35,2)</f>
        <v>0</v>
      </c>
      <c r="W35" s="22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312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ht="22.5" outlineLevel="1" x14ac:dyDescent="0.2">
      <c r="A36" s="241">
        <v>25</v>
      </c>
      <c r="B36" s="242" t="s">
        <v>610</v>
      </c>
      <c r="C36" s="253" t="s">
        <v>614</v>
      </c>
      <c r="D36" s="243" t="s">
        <v>216</v>
      </c>
      <c r="E36" s="244">
        <v>1</v>
      </c>
      <c r="F36" s="245"/>
      <c r="G36" s="246">
        <f>ROUND(E36*F36,2)</f>
        <v>0</v>
      </c>
      <c r="H36" s="225"/>
      <c r="I36" s="224">
        <f>ROUND(E36*H36,2)</f>
        <v>0</v>
      </c>
      <c r="J36" s="225"/>
      <c r="K36" s="224">
        <f>ROUND(E36*J36,2)</f>
        <v>0</v>
      </c>
      <c r="L36" s="224">
        <v>15</v>
      </c>
      <c r="M36" s="224">
        <f>G36*(1+L36/100)</f>
        <v>0</v>
      </c>
      <c r="N36" s="224">
        <v>0</v>
      </c>
      <c r="O36" s="224">
        <f>ROUND(E36*N36,2)</f>
        <v>0</v>
      </c>
      <c r="P36" s="224">
        <v>0</v>
      </c>
      <c r="Q36" s="224">
        <f>ROUND(E36*P36,2)</f>
        <v>0</v>
      </c>
      <c r="R36" s="224"/>
      <c r="S36" s="224" t="s">
        <v>152</v>
      </c>
      <c r="T36" s="224" t="s">
        <v>153</v>
      </c>
      <c r="U36" s="224">
        <v>0</v>
      </c>
      <c r="V36" s="224">
        <f>ROUND(E36*U36,2)</f>
        <v>0</v>
      </c>
      <c r="W36" s="22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221</v>
      </c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ht="22.5" outlineLevel="1" x14ac:dyDescent="0.2">
      <c r="A37" s="241">
        <v>26</v>
      </c>
      <c r="B37" s="242" t="s">
        <v>615</v>
      </c>
      <c r="C37" s="253" t="s">
        <v>616</v>
      </c>
      <c r="D37" s="243" t="s">
        <v>232</v>
      </c>
      <c r="E37" s="244">
        <v>1</v>
      </c>
      <c r="F37" s="245"/>
      <c r="G37" s="246">
        <f>ROUND(E37*F37,2)</f>
        <v>0</v>
      </c>
      <c r="H37" s="225"/>
      <c r="I37" s="224">
        <f>ROUND(E37*H37,2)</f>
        <v>0</v>
      </c>
      <c r="J37" s="225"/>
      <c r="K37" s="224">
        <f>ROUND(E37*J37,2)</f>
        <v>0</v>
      </c>
      <c r="L37" s="224">
        <v>15</v>
      </c>
      <c r="M37" s="224">
        <f>G37*(1+L37/100)</f>
        <v>0</v>
      </c>
      <c r="N37" s="224">
        <v>1.8890000000000001E-2</v>
      </c>
      <c r="O37" s="224">
        <f>ROUND(E37*N37,2)</f>
        <v>0.02</v>
      </c>
      <c r="P37" s="224">
        <v>0</v>
      </c>
      <c r="Q37" s="224">
        <f>ROUND(E37*P37,2)</f>
        <v>0</v>
      </c>
      <c r="R37" s="224"/>
      <c r="S37" s="224" t="s">
        <v>152</v>
      </c>
      <c r="T37" s="224" t="s">
        <v>153</v>
      </c>
      <c r="U37" s="224">
        <v>0.97300000000000009</v>
      </c>
      <c r="V37" s="224">
        <f>ROUND(E37*U37,2)</f>
        <v>0.97</v>
      </c>
      <c r="W37" s="22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145</v>
      </c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">
      <c r="A38" s="241">
        <v>27</v>
      </c>
      <c r="B38" s="242" t="s">
        <v>617</v>
      </c>
      <c r="C38" s="253" t="s">
        <v>618</v>
      </c>
      <c r="D38" s="243" t="s">
        <v>216</v>
      </c>
      <c r="E38" s="244">
        <v>1</v>
      </c>
      <c r="F38" s="245"/>
      <c r="G38" s="246">
        <f>ROUND(E38*F38,2)</f>
        <v>0</v>
      </c>
      <c r="H38" s="225"/>
      <c r="I38" s="224">
        <f>ROUND(E38*H38,2)</f>
        <v>0</v>
      </c>
      <c r="J38" s="225"/>
      <c r="K38" s="224">
        <f>ROUND(E38*J38,2)</f>
        <v>0</v>
      </c>
      <c r="L38" s="224">
        <v>15</v>
      </c>
      <c r="M38" s="224">
        <f>G38*(1+L38/100)</f>
        <v>0</v>
      </c>
      <c r="N38" s="224">
        <v>3.2000000000000003E-4</v>
      </c>
      <c r="O38" s="224">
        <f>ROUND(E38*N38,2)</f>
        <v>0</v>
      </c>
      <c r="P38" s="224">
        <v>0</v>
      </c>
      <c r="Q38" s="224">
        <f>ROUND(E38*P38,2)</f>
        <v>0</v>
      </c>
      <c r="R38" s="224"/>
      <c r="S38" s="224" t="s">
        <v>152</v>
      </c>
      <c r="T38" s="224" t="s">
        <v>153</v>
      </c>
      <c r="U38" s="224">
        <v>0</v>
      </c>
      <c r="V38" s="224">
        <f>ROUND(E38*U38,2)</f>
        <v>0</v>
      </c>
      <c r="W38" s="22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221</v>
      </c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ht="22.5" outlineLevel="1" x14ac:dyDescent="0.2">
      <c r="A39" s="241">
        <v>28</v>
      </c>
      <c r="B39" s="242" t="s">
        <v>619</v>
      </c>
      <c r="C39" s="253" t="s">
        <v>620</v>
      </c>
      <c r="D39" s="243" t="s">
        <v>216</v>
      </c>
      <c r="E39" s="244">
        <v>1</v>
      </c>
      <c r="F39" s="245"/>
      <c r="G39" s="246">
        <f>ROUND(E39*F39,2)</f>
        <v>0</v>
      </c>
      <c r="H39" s="225"/>
      <c r="I39" s="224">
        <f>ROUND(E39*H39,2)</f>
        <v>0</v>
      </c>
      <c r="J39" s="225"/>
      <c r="K39" s="224">
        <f>ROUND(E39*J39,2)</f>
        <v>0</v>
      </c>
      <c r="L39" s="224">
        <v>15</v>
      </c>
      <c r="M39" s="224">
        <f>G39*(1+L39/100)</f>
        <v>0</v>
      </c>
      <c r="N39" s="224">
        <v>0</v>
      </c>
      <c r="O39" s="224">
        <f>ROUND(E39*N39,2)</f>
        <v>0</v>
      </c>
      <c r="P39" s="224">
        <v>0</v>
      </c>
      <c r="Q39" s="224">
        <f>ROUND(E39*P39,2)</f>
        <v>0</v>
      </c>
      <c r="R39" s="224"/>
      <c r="S39" s="224" t="s">
        <v>152</v>
      </c>
      <c r="T39" s="224" t="s">
        <v>153</v>
      </c>
      <c r="U39" s="224">
        <v>0</v>
      </c>
      <c r="V39" s="224">
        <f>ROUND(E39*U39,2)</f>
        <v>0</v>
      </c>
      <c r="W39" s="22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312</v>
      </c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ht="22.5" outlineLevel="1" x14ac:dyDescent="0.2">
      <c r="A40" s="241">
        <v>29</v>
      </c>
      <c r="B40" s="242" t="s">
        <v>621</v>
      </c>
      <c r="C40" s="253" t="s">
        <v>622</v>
      </c>
      <c r="D40" s="243" t="s">
        <v>216</v>
      </c>
      <c r="E40" s="244">
        <v>1</v>
      </c>
      <c r="F40" s="245"/>
      <c r="G40" s="246">
        <f>ROUND(E40*F40,2)</f>
        <v>0</v>
      </c>
      <c r="H40" s="225"/>
      <c r="I40" s="224">
        <f>ROUND(E40*H40,2)</f>
        <v>0</v>
      </c>
      <c r="J40" s="225"/>
      <c r="K40" s="224">
        <f>ROUND(E40*J40,2)</f>
        <v>0</v>
      </c>
      <c r="L40" s="224">
        <v>15</v>
      </c>
      <c r="M40" s="224">
        <f>G40*(1+L40/100)</f>
        <v>0</v>
      </c>
      <c r="N40" s="224">
        <v>0</v>
      </c>
      <c r="O40" s="224">
        <f>ROUND(E40*N40,2)</f>
        <v>0</v>
      </c>
      <c r="P40" s="224">
        <v>0</v>
      </c>
      <c r="Q40" s="224">
        <f>ROUND(E40*P40,2)</f>
        <v>0</v>
      </c>
      <c r="R40" s="224"/>
      <c r="S40" s="224" t="s">
        <v>152</v>
      </c>
      <c r="T40" s="224" t="s">
        <v>153</v>
      </c>
      <c r="U40" s="224">
        <v>0</v>
      </c>
      <c r="V40" s="224">
        <f>ROUND(E40*U40,2)</f>
        <v>0</v>
      </c>
      <c r="W40" s="22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312</v>
      </c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outlineLevel="1" x14ac:dyDescent="0.2">
      <c r="A41" s="241">
        <v>30</v>
      </c>
      <c r="B41" s="242" t="s">
        <v>623</v>
      </c>
      <c r="C41" s="253" t="s">
        <v>624</v>
      </c>
      <c r="D41" s="243" t="s">
        <v>216</v>
      </c>
      <c r="E41" s="244">
        <v>1</v>
      </c>
      <c r="F41" s="245"/>
      <c r="G41" s="246">
        <f>ROUND(E41*F41,2)</f>
        <v>0</v>
      </c>
      <c r="H41" s="225"/>
      <c r="I41" s="224">
        <f>ROUND(E41*H41,2)</f>
        <v>0</v>
      </c>
      <c r="J41" s="225"/>
      <c r="K41" s="224">
        <f>ROUND(E41*J41,2)</f>
        <v>0</v>
      </c>
      <c r="L41" s="224">
        <v>15</v>
      </c>
      <c r="M41" s="224">
        <f>G41*(1+L41/100)</f>
        <v>0</v>
      </c>
      <c r="N41" s="224">
        <v>0</v>
      </c>
      <c r="O41" s="224">
        <f>ROUND(E41*N41,2)</f>
        <v>0</v>
      </c>
      <c r="P41" s="224">
        <v>0</v>
      </c>
      <c r="Q41" s="224">
        <f>ROUND(E41*P41,2)</f>
        <v>0</v>
      </c>
      <c r="R41" s="224"/>
      <c r="S41" s="224" t="s">
        <v>152</v>
      </c>
      <c r="T41" s="224" t="s">
        <v>153</v>
      </c>
      <c r="U41" s="224">
        <v>0</v>
      </c>
      <c r="V41" s="224">
        <f>ROUND(E41*U41,2)</f>
        <v>0</v>
      </c>
      <c r="W41" s="22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312</v>
      </c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ht="22.5" outlineLevel="1" x14ac:dyDescent="0.2">
      <c r="A42" s="241">
        <v>31</v>
      </c>
      <c r="B42" s="242" t="s">
        <v>625</v>
      </c>
      <c r="C42" s="253" t="s">
        <v>626</v>
      </c>
      <c r="D42" s="243" t="s">
        <v>216</v>
      </c>
      <c r="E42" s="244">
        <v>1</v>
      </c>
      <c r="F42" s="245"/>
      <c r="G42" s="246">
        <f>ROUND(E42*F42,2)</f>
        <v>0</v>
      </c>
      <c r="H42" s="225"/>
      <c r="I42" s="224">
        <f>ROUND(E42*H42,2)</f>
        <v>0</v>
      </c>
      <c r="J42" s="225"/>
      <c r="K42" s="224">
        <f>ROUND(E42*J42,2)</f>
        <v>0</v>
      </c>
      <c r="L42" s="224">
        <v>15</v>
      </c>
      <c r="M42" s="224">
        <f>G42*(1+L42/100)</f>
        <v>0</v>
      </c>
      <c r="N42" s="224">
        <v>0</v>
      </c>
      <c r="O42" s="224">
        <f>ROUND(E42*N42,2)</f>
        <v>0</v>
      </c>
      <c r="P42" s="224">
        <v>0</v>
      </c>
      <c r="Q42" s="224">
        <f>ROUND(E42*P42,2)</f>
        <v>0</v>
      </c>
      <c r="R42" s="224"/>
      <c r="S42" s="224" t="s">
        <v>152</v>
      </c>
      <c r="T42" s="224" t="s">
        <v>153</v>
      </c>
      <c r="U42" s="224">
        <v>0</v>
      </c>
      <c r="V42" s="224">
        <f>ROUND(E42*U42,2)</f>
        <v>0</v>
      </c>
      <c r="W42" s="22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350</v>
      </c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">
      <c r="A43" s="241">
        <v>32</v>
      </c>
      <c r="B43" s="242" t="s">
        <v>627</v>
      </c>
      <c r="C43" s="253" t="s">
        <v>628</v>
      </c>
      <c r="D43" s="243" t="s">
        <v>216</v>
      </c>
      <c r="E43" s="244">
        <v>1</v>
      </c>
      <c r="F43" s="245"/>
      <c r="G43" s="246">
        <f>ROUND(E43*F43,2)</f>
        <v>0</v>
      </c>
      <c r="H43" s="225"/>
      <c r="I43" s="224">
        <f>ROUND(E43*H43,2)</f>
        <v>0</v>
      </c>
      <c r="J43" s="225"/>
      <c r="K43" s="224">
        <f>ROUND(E43*J43,2)</f>
        <v>0</v>
      </c>
      <c r="L43" s="224">
        <v>15</v>
      </c>
      <c r="M43" s="224">
        <f>G43*(1+L43/100)</f>
        <v>0</v>
      </c>
      <c r="N43" s="224">
        <v>0</v>
      </c>
      <c r="O43" s="224">
        <f>ROUND(E43*N43,2)</f>
        <v>0</v>
      </c>
      <c r="P43" s="224">
        <v>0</v>
      </c>
      <c r="Q43" s="224">
        <f>ROUND(E43*P43,2)</f>
        <v>0</v>
      </c>
      <c r="R43" s="224"/>
      <c r="S43" s="224" t="s">
        <v>152</v>
      </c>
      <c r="T43" s="224" t="s">
        <v>153</v>
      </c>
      <c r="U43" s="224">
        <v>0</v>
      </c>
      <c r="V43" s="224">
        <f>ROUND(E43*U43,2)</f>
        <v>0</v>
      </c>
      <c r="W43" s="22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312</v>
      </c>
      <c r="AH43" s="205"/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outlineLevel="1" x14ac:dyDescent="0.2">
      <c r="A44" s="241">
        <v>33</v>
      </c>
      <c r="B44" s="242" t="s">
        <v>629</v>
      </c>
      <c r="C44" s="253" t="s">
        <v>630</v>
      </c>
      <c r="D44" s="243" t="s">
        <v>216</v>
      </c>
      <c r="E44" s="244">
        <v>1</v>
      </c>
      <c r="F44" s="245"/>
      <c r="G44" s="246">
        <f>ROUND(E44*F44,2)</f>
        <v>0</v>
      </c>
      <c r="H44" s="225"/>
      <c r="I44" s="224">
        <f>ROUND(E44*H44,2)</f>
        <v>0</v>
      </c>
      <c r="J44" s="225"/>
      <c r="K44" s="224">
        <f>ROUND(E44*J44,2)</f>
        <v>0</v>
      </c>
      <c r="L44" s="224">
        <v>15</v>
      </c>
      <c r="M44" s="224">
        <f>G44*(1+L44/100)</f>
        <v>0</v>
      </c>
      <c r="N44" s="224">
        <v>0</v>
      </c>
      <c r="O44" s="224">
        <f>ROUND(E44*N44,2)</f>
        <v>0</v>
      </c>
      <c r="P44" s="224">
        <v>0</v>
      </c>
      <c r="Q44" s="224">
        <f>ROUND(E44*P44,2)</f>
        <v>0</v>
      </c>
      <c r="R44" s="224"/>
      <c r="S44" s="224" t="s">
        <v>152</v>
      </c>
      <c r="T44" s="224" t="s">
        <v>153</v>
      </c>
      <c r="U44" s="224">
        <v>0</v>
      </c>
      <c r="V44" s="224">
        <f>ROUND(E44*U44,2)</f>
        <v>0</v>
      </c>
      <c r="W44" s="22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312</v>
      </c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ht="22.5" outlineLevel="1" x14ac:dyDescent="0.2">
      <c r="A45" s="241">
        <v>34</v>
      </c>
      <c r="B45" s="242" t="s">
        <v>631</v>
      </c>
      <c r="C45" s="253" t="s">
        <v>632</v>
      </c>
      <c r="D45" s="243" t="s">
        <v>216</v>
      </c>
      <c r="E45" s="244">
        <v>1</v>
      </c>
      <c r="F45" s="245"/>
      <c r="G45" s="246">
        <f>ROUND(E45*F45,2)</f>
        <v>0</v>
      </c>
      <c r="H45" s="225"/>
      <c r="I45" s="224">
        <f>ROUND(E45*H45,2)</f>
        <v>0</v>
      </c>
      <c r="J45" s="225"/>
      <c r="K45" s="224">
        <f>ROUND(E45*J45,2)</f>
        <v>0</v>
      </c>
      <c r="L45" s="224">
        <v>15</v>
      </c>
      <c r="M45" s="224">
        <f>G45*(1+L45/100)</f>
        <v>0</v>
      </c>
      <c r="N45" s="224">
        <v>0</v>
      </c>
      <c r="O45" s="224">
        <f>ROUND(E45*N45,2)</f>
        <v>0</v>
      </c>
      <c r="P45" s="224">
        <v>0</v>
      </c>
      <c r="Q45" s="224">
        <f>ROUND(E45*P45,2)</f>
        <v>0</v>
      </c>
      <c r="R45" s="224"/>
      <c r="S45" s="224" t="s">
        <v>152</v>
      </c>
      <c r="T45" s="224" t="s">
        <v>153</v>
      </c>
      <c r="U45" s="224">
        <v>0</v>
      </c>
      <c r="V45" s="224">
        <f>ROUND(E45*U45,2)</f>
        <v>0</v>
      </c>
      <c r="W45" s="22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312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ht="22.5" outlineLevel="1" x14ac:dyDescent="0.2">
      <c r="A46" s="241">
        <v>35</v>
      </c>
      <c r="B46" s="242" t="s">
        <v>633</v>
      </c>
      <c r="C46" s="253" t="s">
        <v>634</v>
      </c>
      <c r="D46" s="243" t="s">
        <v>0</v>
      </c>
      <c r="E46" s="244">
        <v>447.45100000000002</v>
      </c>
      <c r="F46" s="245"/>
      <c r="G46" s="246">
        <f>ROUND(E46*F46,2)</f>
        <v>0</v>
      </c>
      <c r="H46" s="225"/>
      <c r="I46" s="224">
        <f>ROUND(E46*H46,2)</f>
        <v>0</v>
      </c>
      <c r="J46" s="225"/>
      <c r="K46" s="224">
        <f>ROUND(E46*J46,2)</f>
        <v>0</v>
      </c>
      <c r="L46" s="224">
        <v>15</v>
      </c>
      <c r="M46" s="224">
        <f>G46*(1+L46/100)</f>
        <v>0</v>
      </c>
      <c r="N46" s="224">
        <v>0</v>
      </c>
      <c r="O46" s="224">
        <f>ROUND(E46*N46,2)</f>
        <v>0</v>
      </c>
      <c r="P46" s="224">
        <v>0</v>
      </c>
      <c r="Q46" s="224">
        <f>ROUND(E46*P46,2)</f>
        <v>0</v>
      </c>
      <c r="R46" s="224"/>
      <c r="S46" s="224" t="s">
        <v>152</v>
      </c>
      <c r="T46" s="224" t="s">
        <v>153</v>
      </c>
      <c r="U46" s="224">
        <v>0</v>
      </c>
      <c r="V46" s="224">
        <f>ROUND(E46*U46,2)</f>
        <v>0</v>
      </c>
      <c r="W46" s="22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312</v>
      </c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x14ac:dyDescent="0.2">
      <c r="A47" s="229" t="s">
        <v>139</v>
      </c>
      <c r="B47" s="230" t="s">
        <v>92</v>
      </c>
      <c r="C47" s="250" t="s">
        <v>93</v>
      </c>
      <c r="D47" s="231"/>
      <c r="E47" s="232"/>
      <c r="F47" s="233"/>
      <c r="G47" s="234">
        <f>SUMIF(AG48:AG57,"&lt;&gt;NOR",G48:G57)</f>
        <v>0</v>
      </c>
      <c r="H47" s="228"/>
      <c r="I47" s="228">
        <f>SUM(I48:I57)</f>
        <v>0</v>
      </c>
      <c r="J47" s="228"/>
      <c r="K47" s="228">
        <f>SUM(K48:K57)</f>
        <v>0</v>
      </c>
      <c r="L47" s="228"/>
      <c r="M47" s="228">
        <f>SUM(M48:M57)</f>
        <v>0</v>
      </c>
      <c r="N47" s="228"/>
      <c r="O47" s="228">
        <f>SUM(O48:O57)</f>
        <v>0.02</v>
      </c>
      <c r="P47" s="228"/>
      <c r="Q47" s="228">
        <f>SUM(Q48:Q57)</f>
        <v>0</v>
      </c>
      <c r="R47" s="228"/>
      <c r="S47" s="228"/>
      <c r="T47" s="228"/>
      <c r="U47" s="228"/>
      <c r="V47" s="228">
        <f>SUM(V48:V57)</f>
        <v>0.99</v>
      </c>
      <c r="W47" s="228"/>
      <c r="AG47" t="s">
        <v>140</v>
      </c>
    </row>
    <row r="48" spans="1:60" ht="22.5" outlineLevel="1" x14ac:dyDescent="0.2">
      <c r="A48" s="241">
        <v>36</v>
      </c>
      <c r="B48" s="242" t="s">
        <v>635</v>
      </c>
      <c r="C48" s="253" t="s">
        <v>636</v>
      </c>
      <c r="D48" s="243" t="s">
        <v>216</v>
      </c>
      <c r="E48" s="244">
        <v>1</v>
      </c>
      <c r="F48" s="245"/>
      <c r="G48" s="246">
        <f>ROUND(E48*F48,2)</f>
        <v>0</v>
      </c>
      <c r="H48" s="225"/>
      <c r="I48" s="224">
        <f>ROUND(E48*H48,2)</f>
        <v>0</v>
      </c>
      <c r="J48" s="225"/>
      <c r="K48" s="224">
        <f>ROUND(E48*J48,2)</f>
        <v>0</v>
      </c>
      <c r="L48" s="224">
        <v>15</v>
      </c>
      <c r="M48" s="224">
        <f>G48*(1+L48/100)</f>
        <v>0</v>
      </c>
      <c r="N48" s="224">
        <v>1.66E-2</v>
      </c>
      <c r="O48" s="224">
        <f>ROUND(E48*N48,2)</f>
        <v>0.02</v>
      </c>
      <c r="P48" s="224">
        <v>0</v>
      </c>
      <c r="Q48" s="224">
        <f>ROUND(E48*P48,2)</f>
        <v>0</v>
      </c>
      <c r="R48" s="224"/>
      <c r="S48" s="224" t="s">
        <v>152</v>
      </c>
      <c r="T48" s="224" t="s">
        <v>153</v>
      </c>
      <c r="U48" s="224">
        <v>0.9880000000000001</v>
      </c>
      <c r="V48" s="224">
        <f>ROUND(E48*U48,2)</f>
        <v>0.99</v>
      </c>
      <c r="W48" s="224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312</v>
      </c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ht="22.5" outlineLevel="1" x14ac:dyDescent="0.2">
      <c r="A49" s="241">
        <v>37</v>
      </c>
      <c r="B49" s="242" t="s">
        <v>625</v>
      </c>
      <c r="C49" s="253" t="s">
        <v>637</v>
      </c>
      <c r="D49" s="243" t="s">
        <v>216</v>
      </c>
      <c r="E49" s="244">
        <v>1</v>
      </c>
      <c r="F49" s="245"/>
      <c r="G49" s="246">
        <f>ROUND(E49*F49,2)</f>
        <v>0</v>
      </c>
      <c r="H49" s="225"/>
      <c r="I49" s="224">
        <f>ROUND(E49*H49,2)</f>
        <v>0</v>
      </c>
      <c r="J49" s="225"/>
      <c r="K49" s="224">
        <f>ROUND(E49*J49,2)</f>
        <v>0</v>
      </c>
      <c r="L49" s="224">
        <v>15</v>
      </c>
      <c r="M49" s="224">
        <f>G49*(1+L49/100)</f>
        <v>0</v>
      </c>
      <c r="N49" s="224">
        <v>0</v>
      </c>
      <c r="O49" s="224">
        <f>ROUND(E49*N49,2)</f>
        <v>0</v>
      </c>
      <c r="P49" s="224">
        <v>0</v>
      </c>
      <c r="Q49" s="224">
        <f>ROUND(E49*P49,2)</f>
        <v>0</v>
      </c>
      <c r="R49" s="224"/>
      <c r="S49" s="224" t="s">
        <v>152</v>
      </c>
      <c r="T49" s="224" t="s">
        <v>153</v>
      </c>
      <c r="U49" s="224">
        <v>0</v>
      </c>
      <c r="V49" s="224">
        <f>ROUND(E49*U49,2)</f>
        <v>0</v>
      </c>
      <c r="W49" s="22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350</v>
      </c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outlineLevel="1" x14ac:dyDescent="0.2">
      <c r="A50" s="241">
        <v>38</v>
      </c>
      <c r="B50" s="242" t="s">
        <v>638</v>
      </c>
      <c r="C50" s="253" t="s">
        <v>639</v>
      </c>
      <c r="D50" s="243" t="s">
        <v>216</v>
      </c>
      <c r="E50" s="244">
        <v>1</v>
      </c>
      <c r="F50" s="245"/>
      <c r="G50" s="246">
        <f>ROUND(E50*F50,2)</f>
        <v>0</v>
      </c>
      <c r="H50" s="225"/>
      <c r="I50" s="224">
        <f>ROUND(E50*H50,2)</f>
        <v>0</v>
      </c>
      <c r="J50" s="225"/>
      <c r="K50" s="224">
        <f>ROUND(E50*J50,2)</f>
        <v>0</v>
      </c>
      <c r="L50" s="224">
        <v>15</v>
      </c>
      <c r="M50" s="224">
        <f>G50*(1+L50/100)</f>
        <v>0</v>
      </c>
      <c r="N50" s="224">
        <v>0</v>
      </c>
      <c r="O50" s="224">
        <f>ROUND(E50*N50,2)</f>
        <v>0</v>
      </c>
      <c r="P50" s="224">
        <v>0</v>
      </c>
      <c r="Q50" s="224">
        <f>ROUND(E50*P50,2)</f>
        <v>0</v>
      </c>
      <c r="R50" s="224"/>
      <c r="S50" s="224" t="s">
        <v>152</v>
      </c>
      <c r="T50" s="224" t="s">
        <v>153</v>
      </c>
      <c r="U50" s="224">
        <v>0</v>
      </c>
      <c r="V50" s="224">
        <f>ROUND(E50*U50,2)</f>
        <v>0</v>
      </c>
      <c r="W50" s="22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312</v>
      </c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ht="22.5" outlineLevel="1" x14ac:dyDescent="0.2">
      <c r="A51" s="241">
        <v>39</v>
      </c>
      <c r="B51" s="242" t="s">
        <v>625</v>
      </c>
      <c r="C51" s="253" t="s">
        <v>640</v>
      </c>
      <c r="D51" s="243" t="s">
        <v>216</v>
      </c>
      <c r="E51" s="244">
        <v>1</v>
      </c>
      <c r="F51" s="245"/>
      <c r="G51" s="246">
        <f>ROUND(E51*F51,2)</f>
        <v>0</v>
      </c>
      <c r="H51" s="225"/>
      <c r="I51" s="224">
        <f>ROUND(E51*H51,2)</f>
        <v>0</v>
      </c>
      <c r="J51" s="225"/>
      <c r="K51" s="224">
        <f>ROUND(E51*J51,2)</f>
        <v>0</v>
      </c>
      <c r="L51" s="224">
        <v>15</v>
      </c>
      <c r="M51" s="224">
        <f>G51*(1+L51/100)</f>
        <v>0</v>
      </c>
      <c r="N51" s="224">
        <v>0</v>
      </c>
      <c r="O51" s="224">
        <f>ROUND(E51*N51,2)</f>
        <v>0</v>
      </c>
      <c r="P51" s="224">
        <v>0</v>
      </c>
      <c r="Q51" s="224">
        <f>ROUND(E51*P51,2)</f>
        <v>0</v>
      </c>
      <c r="R51" s="224"/>
      <c r="S51" s="224" t="s">
        <v>152</v>
      </c>
      <c r="T51" s="224" t="s">
        <v>153</v>
      </c>
      <c r="U51" s="224">
        <v>0</v>
      </c>
      <c r="V51" s="224">
        <f>ROUND(E51*U51,2)</f>
        <v>0</v>
      </c>
      <c r="W51" s="22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350</v>
      </c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">
      <c r="A52" s="241">
        <v>40</v>
      </c>
      <c r="B52" s="242" t="s">
        <v>641</v>
      </c>
      <c r="C52" s="253" t="s">
        <v>642</v>
      </c>
      <c r="D52" s="243" t="s">
        <v>163</v>
      </c>
      <c r="E52" s="244">
        <v>2</v>
      </c>
      <c r="F52" s="245"/>
      <c r="G52" s="246">
        <f>ROUND(E52*F52,2)</f>
        <v>0</v>
      </c>
      <c r="H52" s="225"/>
      <c r="I52" s="224">
        <f>ROUND(E52*H52,2)</f>
        <v>0</v>
      </c>
      <c r="J52" s="225"/>
      <c r="K52" s="224">
        <f>ROUND(E52*J52,2)</f>
        <v>0</v>
      </c>
      <c r="L52" s="224">
        <v>15</v>
      </c>
      <c r="M52" s="224">
        <f>G52*(1+L52/100)</f>
        <v>0</v>
      </c>
      <c r="N52" s="224">
        <v>0</v>
      </c>
      <c r="O52" s="224">
        <f>ROUND(E52*N52,2)</f>
        <v>0</v>
      </c>
      <c r="P52" s="224">
        <v>0</v>
      </c>
      <c r="Q52" s="224">
        <f>ROUND(E52*P52,2)</f>
        <v>0</v>
      </c>
      <c r="R52" s="224"/>
      <c r="S52" s="224" t="s">
        <v>152</v>
      </c>
      <c r="T52" s="224" t="s">
        <v>153</v>
      </c>
      <c r="U52" s="224">
        <v>0</v>
      </c>
      <c r="V52" s="224">
        <f>ROUND(E52*U52,2)</f>
        <v>0</v>
      </c>
      <c r="W52" s="22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312</v>
      </c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ht="22.5" outlineLevel="1" x14ac:dyDescent="0.2">
      <c r="A53" s="241">
        <v>41</v>
      </c>
      <c r="B53" s="242" t="s">
        <v>643</v>
      </c>
      <c r="C53" s="253" t="s">
        <v>644</v>
      </c>
      <c r="D53" s="243" t="s">
        <v>163</v>
      </c>
      <c r="E53" s="244">
        <v>2</v>
      </c>
      <c r="F53" s="245"/>
      <c r="G53" s="246">
        <f>ROUND(E53*F53,2)</f>
        <v>0</v>
      </c>
      <c r="H53" s="225"/>
      <c r="I53" s="224">
        <f>ROUND(E53*H53,2)</f>
        <v>0</v>
      </c>
      <c r="J53" s="225"/>
      <c r="K53" s="224">
        <f>ROUND(E53*J53,2)</f>
        <v>0</v>
      </c>
      <c r="L53" s="224">
        <v>15</v>
      </c>
      <c r="M53" s="224">
        <f>G53*(1+L53/100)</f>
        <v>0</v>
      </c>
      <c r="N53" s="224">
        <v>0</v>
      </c>
      <c r="O53" s="224">
        <f>ROUND(E53*N53,2)</f>
        <v>0</v>
      </c>
      <c r="P53" s="224">
        <v>0</v>
      </c>
      <c r="Q53" s="224">
        <f>ROUND(E53*P53,2)</f>
        <v>0</v>
      </c>
      <c r="R53" s="224"/>
      <c r="S53" s="224" t="s">
        <v>152</v>
      </c>
      <c r="T53" s="224" t="s">
        <v>153</v>
      </c>
      <c r="U53" s="224">
        <v>0</v>
      </c>
      <c r="V53" s="224">
        <f>ROUND(E53*U53,2)</f>
        <v>0</v>
      </c>
      <c r="W53" s="22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312</v>
      </c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ht="22.5" outlineLevel="1" x14ac:dyDescent="0.2">
      <c r="A54" s="241">
        <v>42</v>
      </c>
      <c r="B54" s="242" t="s">
        <v>49</v>
      </c>
      <c r="C54" s="253" t="s">
        <v>645</v>
      </c>
      <c r="D54" s="243" t="s">
        <v>232</v>
      </c>
      <c r="E54" s="244">
        <v>1</v>
      </c>
      <c r="F54" s="245"/>
      <c r="G54" s="246">
        <f>ROUND(E54*F54,2)</f>
        <v>0</v>
      </c>
      <c r="H54" s="225"/>
      <c r="I54" s="224">
        <f>ROUND(E54*H54,2)</f>
        <v>0</v>
      </c>
      <c r="J54" s="225"/>
      <c r="K54" s="224">
        <f>ROUND(E54*J54,2)</f>
        <v>0</v>
      </c>
      <c r="L54" s="224">
        <v>15</v>
      </c>
      <c r="M54" s="224">
        <f>G54*(1+L54/100)</f>
        <v>0</v>
      </c>
      <c r="N54" s="224">
        <v>0</v>
      </c>
      <c r="O54" s="224">
        <f>ROUND(E54*N54,2)</f>
        <v>0</v>
      </c>
      <c r="P54" s="224">
        <v>0</v>
      </c>
      <c r="Q54" s="224">
        <f>ROUND(E54*P54,2)</f>
        <v>0</v>
      </c>
      <c r="R54" s="224"/>
      <c r="S54" s="224" t="s">
        <v>152</v>
      </c>
      <c r="T54" s="224" t="s">
        <v>153</v>
      </c>
      <c r="U54" s="224">
        <v>0</v>
      </c>
      <c r="V54" s="224">
        <f>ROUND(E54*U54,2)</f>
        <v>0</v>
      </c>
      <c r="W54" s="22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318</v>
      </c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">
      <c r="A55" s="241">
        <v>43</v>
      </c>
      <c r="B55" s="242" t="s">
        <v>51</v>
      </c>
      <c r="C55" s="253" t="s">
        <v>646</v>
      </c>
      <c r="D55" s="243" t="s">
        <v>232</v>
      </c>
      <c r="E55" s="244">
        <v>1</v>
      </c>
      <c r="F55" s="245"/>
      <c r="G55" s="246">
        <f>ROUND(E55*F55,2)</f>
        <v>0</v>
      </c>
      <c r="H55" s="225"/>
      <c r="I55" s="224">
        <f>ROUND(E55*H55,2)</f>
        <v>0</v>
      </c>
      <c r="J55" s="225"/>
      <c r="K55" s="224">
        <f>ROUND(E55*J55,2)</f>
        <v>0</v>
      </c>
      <c r="L55" s="224">
        <v>15</v>
      </c>
      <c r="M55" s="224">
        <f>G55*(1+L55/100)</f>
        <v>0</v>
      </c>
      <c r="N55" s="224">
        <v>0</v>
      </c>
      <c r="O55" s="224">
        <f>ROUND(E55*N55,2)</f>
        <v>0</v>
      </c>
      <c r="P55" s="224">
        <v>0</v>
      </c>
      <c r="Q55" s="224">
        <f>ROUND(E55*P55,2)</f>
        <v>0</v>
      </c>
      <c r="R55" s="224"/>
      <c r="S55" s="224" t="s">
        <v>152</v>
      </c>
      <c r="T55" s="224" t="s">
        <v>153</v>
      </c>
      <c r="U55" s="224">
        <v>0</v>
      </c>
      <c r="V55" s="224">
        <f>ROUND(E55*U55,2)</f>
        <v>0</v>
      </c>
      <c r="W55" s="22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145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">
      <c r="A56" s="241">
        <v>44</v>
      </c>
      <c r="B56" s="242" t="s">
        <v>647</v>
      </c>
      <c r="C56" s="253" t="s">
        <v>648</v>
      </c>
      <c r="D56" s="243" t="s">
        <v>232</v>
      </c>
      <c r="E56" s="244">
        <v>1</v>
      </c>
      <c r="F56" s="245"/>
      <c r="G56" s="246">
        <f>ROUND(E56*F56,2)</f>
        <v>0</v>
      </c>
      <c r="H56" s="225"/>
      <c r="I56" s="224">
        <f>ROUND(E56*H56,2)</f>
        <v>0</v>
      </c>
      <c r="J56" s="225"/>
      <c r="K56" s="224">
        <f>ROUND(E56*J56,2)</f>
        <v>0</v>
      </c>
      <c r="L56" s="224">
        <v>15</v>
      </c>
      <c r="M56" s="224">
        <f>G56*(1+L56/100)</f>
        <v>0</v>
      </c>
      <c r="N56" s="224">
        <v>0</v>
      </c>
      <c r="O56" s="224">
        <f>ROUND(E56*N56,2)</f>
        <v>0</v>
      </c>
      <c r="P56" s="224">
        <v>0</v>
      </c>
      <c r="Q56" s="224">
        <f>ROUND(E56*P56,2)</f>
        <v>0</v>
      </c>
      <c r="R56" s="224"/>
      <c r="S56" s="224" t="s">
        <v>152</v>
      </c>
      <c r="T56" s="224" t="s">
        <v>153</v>
      </c>
      <c r="U56" s="224">
        <v>0</v>
      </c>
      <c r="V56" s="224">
        <f>ROUND(E56*U56,2)</f>
        <v>0</v>
      </c>
      <c r="W56" s="22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145</v>
      </c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 x14ac:dyDescent="0.2">
      <c r="A57" s="241">
        <v>45</v>
      </c>
      <c r="B57" s="242" t="s">
        <v>649</v>
      </c>
      <c r="C57" s="253" t="s">
        <v>650</v>
      </c>
      <c r="D57" s="243" t="s">
        <v>0</v>
      </c>
      <c r="E57" s="244">
        <v>187.78</v>
      </c>
      <c r="F57" s="245"/>
      <c r="G57" s="246">
        <f>ROUND(E57*F57,2)</f>
        <v>0</v>
      </c>
      <c r="H57" s="225"/>
      <c r="I57" s="224">
        <f>ROUND(E57*H57,2)</f>
        <v>0</v>
      </c>
      <c r="J57" s="225"/>
      <c r="K57" s="224">
        <f>ROUND(E57*J57,2)</f>
        <v>0</v>
      </c>
      <c r="L57" s="224">
        <v>15</v>
      </c>
      <c r="M57" s="224">
        <f>G57*(1+L57/100)</f>
        <v>0</v>
      </c>
      <c r="N57" s="224">
        <v>0</v>
      </c>
      <c r="O57" s="224">
        <f>ROUND(E57*N57,2)</f>
        <v>0</v>
      </c>
      <c r="P57" s="224">
        <v>0</v>
      </c>
      <c r="Q57" s="224">
        <f>ROUND(E57*P57,2)</f>
        <v>0</v>
      </c>
      <c r="R57" s="224"/>
      <c r="S57" s="224" t="s">
        <v>152</v>
      </c>
      <c r="T57" s="224" t="s">
        <v>153</v>
      </c>
      <c r="U57" s="224">
        <v>0</v>
      </c>
      <c r="V57" s="224">
        <f>ROUND(E57*U57,2)</f>
        <v>0</v>
      </c>
      <c r="W57" s="224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312</v>
      </c>
      <c r="AH57" s="205"/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x14ac:dyDescent="0.2">
      <c r="A58" s="229" t="s">
        <v>139</v>
      </c>
      <c r="B58" s="230" t="s">
        <v>108</v>
      </c>
      <c r="C58" s="250" t="s">
        <v>109</v>
      </c>
      <c r="D58" s="231"/>
      <c r="E58" s="232"/>
      <c r="F58" s="233"/>
      <c r="G58" s="234">
        <f>SUMIF(AG59:AG61,"&lt;&gt;NOR",G59:G61)</f>
        <v>0</v>
      </c>
      <c r="H58" s="228"/>
      <c r="I58" s="228">
        <f>SUM(I59:I61)</f>
        <v>0</v>
      </c>
      <c r="J58" s="228"/>
      <c r="K58" s="228">
        <f>SUM(K59:K61)</f>
        <v>0</v>
      </c>
      <c r="L58" s="228"/>
      <c r="M58" s="228">
        <f>SUM(M59:M61)</f>
        <v>0</v>
      </c>
      <c r="N58" s="228"/>
      <c r="O58" s="228">
        <f>SUM(O59:O61)</f>
        <v>0</v>
      </c>
      <c r="P58" s="228"/>
      <c r="Q58" s="228">
        <f>SUM(Q59:Q61)</f>
        <v>0</v>
      </c>
      <c r="R58" s="228"/>
      <c r="S58" s="228"/>
      <c r="T58" s="228"/>
      <c r="U58" s="228"/>
      <c r="V58" s="228">
        <f>SUM(V59:V61)</f>
        <v>0</v>
      </c>
      <c r="W58" s="228"/>
      <c r="AG58" t="s">
        <v>140</v>
      </c>
    </row>
    <row r="59" spans="1:60" ht="33.75" outlineLevel="1" x14ac:dyDescent="0.2">
      <c r="A59" s="241">
        <v>46</v>
      </c>
      <c r="B59" s="242" t="s">
        <v>651</v>
      </c>
      <c r="C59" s="253" t="s">
        <v>652</v>
      </c>
      <c r="D59" s="243" t="s">
        <v>216</v>
      </c>
      <c r="E59" s="244">
        <v>2</v>
      </c>
      <c r="F59" s="245"/>
      <c r="G59" s="246">
        <f>ROUND(E59*F59,2)</f>
        <v>0</v>
      </c>
      <c r="H59" s="225"/>
      <c r="I59" s="224">
        <f>ROUND(E59*H59,2)</f>
        <v>0</v>
      </c>
      <c r="J59" s="225"/>
      <c r="K59" s="224">
        <f>ROUND(E59*J59,2)</f>
        <v>0</v>
      </c>
      <c r="L59" s="224">
        <v>15</v>
      </c>
      <c r="M59" s="224">
        <f>G59*(1+L59/100)</f>
        <v>0</v>
      </c>
      <c r="N59" s="224">
        <v>0</v>
      </c>
      <c r="O59" s="224">
        <f>ROUND(E59*N59,2)</f>
        <v>0</v>
      </c>
      <c r="P59" s="224">
        <v>0</v>
      </c>
      <c r="Q59" s="224">
        <f>ROUND(E59*P59,2)</f>
        <v>0</v>
      </c>
      <c r="R59" s="224"/>
      <c r="S59" s="224" t="s">
        <v>152</v>
      </c>
      <c r="T59" s="224" t="s">
        <v>153</v>
      </c>
      <c r="U59" s="224">
        <v>0</v>
      </c>
      <c r="V59" s="224">
        <f>ROUND(E59*U59,2)</f>
        <v>0</v>
      </c>
      <c r="W59" s="22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145</v>
      </c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outlineLevel="1" x14ac:dyDescent="0.2">
      <c r="A60" s="241">
        <v>47</v>
      </c>
      <c r="B60" s="242" t="s">
        <v>653</v>
      </c>
      <c r="C60" s="253" t="s">
        <v>654</v>
      </c>
      <c r="D60" s="243" t="s">
        <v>163</v>
      </c>
      <c r="E60" s="244">
        <v>20</v>
      </c>
      <c r="F60" s="245"/>
      <c r="G60" s="246">
        <f>ROUND(E60*F60,2)</f>
        <v>0</v>
      </c>
      <c r="H60" s="225"/>
      <c r="I60" s="224">
        <f>ROUND(E60*H60,2)</f>
        <v>0</v>
      </c>
      <c r="J60" s="225"/>
      <c r="K60" s="224">
        <f>ROUND(E60*J60,2)</f>
        <v>0</v>
      </c>
      <c r="L60" s="224">
        <v>15</v>
      </c>
      <c r="M60" s="224">
        <f>G60*(1+L60/100)</f>
        <v>0</v>
      </c>
      <c r="N60" s="224">
        <v>0</v>
      </c>
      <c r="O60" s="224">
        <f>ROUND(E60*N60,2)</f>
        <v>0</v>
      </c>
      <c r="P60" s="224">
        <v>0</v>
      </c>
      <c r="Q60" s="224">
        <f>ROUND(E60*P60,2)</f>
        <v>0</v>
      </c>
      <c r="R60" s="224"/>
      <c r="S60" s="224" t="s">
        <v>152</v>
      </c>
      <c r="T60" s="224" t="s">
        <v>153</v>
      </c>
      <c r="U60" s="224">
        <v>0</v>
      </c>
      <c r="V60" s="224">
        <f>ROUND(E60*U60,2)</f>
        <v>0</v>
      </c>
      <c r="W60" s="224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145</v>
      </c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outlineLevel="1" x14ac:dyDescent="0.2">
      <c r="A61" s="241">
        <v>48</v>
      </c>
      <c r="B61" s="242" t="s">
        <v>655</v>
      </c>
      <c r="C61" s="253" t="s">
        <v>656</v>
      </c>
      <c r="D61" s="243" t="s">
        <v>216</v>
      </c>
      <c r="E61" s="244">
        <v>2</v>
      </c>
      <c r="F61" s="245"/>
      <c r="G61" s="246">
        <f>ROUND(E61*F61,2)</f>
        <v>0</v>
      </c>
      <c r="H61" s="225"/>
      <c r="I61" s="224">
        <f>ROUND(E61*H61,2)</f>
        <v>0</v>
      </c>
      <c r="J61" s="225"/>
      <c r="K61" s="224">
        <f>ROUND(E61*J61,2)</f>
        <v>0</v>
      </c>
      <c r="L61" s="224">
        <v>15</v>
      </c>
      <c r="M61" s="224">
        <f>G61*(1+L61/100)</f>
        <v>0</v>
      </c>
      <c r="N61" s="224">
        <v>0</v>
      </c>
      <c r="O61" s="224">
        <f>ROUND(E61*N61,2)</f>
        <v>0</v>
      </c>
      <c r="P61" s="224">
        <v>0</v>
      </c>
      <c r="Q61" s="224">
        <f>ROUND(E61*P61,2)</f>
        <v>0</v>
      </c>
      <c r="R61" s="224"/>
      <c r="S61" s="224" t="s">
        <v>152</v>
      </c>
      <c r="T61" s="224" t="s">
        <v>153</v>
      </c>
      <c r="U61" s="224">
        <v>0</v>
      </c>
      <c r="V61" s="224">
        <f>ROUND(E61*U61,2)</f>
        <v>0</v>
      </c>
      <c r="W61" s="22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145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x14ac:dyDescent="0.2">
      <c r="A62" s="229" t="s">
        <v>139</v>
      </c>
      <c r="B62" s="230" t="s">
        <v>67</v>
      </c>
      <c r="C62" s="250" t="s">
        <v>68</v>
      </c>
      <c r="D62" s="231"/>
      <c r="E62" s="232"/>
      <c r="F62" s="233"/>
      <c r="G62" s="234">
        <f>SUMIF(AG63:AG66,"&lt;&gt;NOR",G63:G66)</f>
        <v>0</v>
      </c>
      <c r="H62" s="228"/>
      <c r="I62" s="228">
        <f>SUM(I63:I66)</f>
        <v>0</v>
      </c>
      <c r="J62" s="228"/>
      <c r="K62" s="228">
        <f>SUM(K63:K66)</f>
        <v>0</v>
      </c>
      <c r="L62" s="228"/>
      <c r="M62" s="228">
        <f>SUM(M63:M66)</f>
        <v>0</v>
      </c>
      <c r="N62" s="228"/>
      <c r="O62" s="228">
        <f>SUM(O63:O66)</f>
        <v>0</v>
      </c>
      <c r="P62" s="228"/>
      <c r="Q62" s="228">
        <f>SUM(Q63:Q66)</f>
        <v>0</v>
      </c>
      <c r="R62" s="228"/>
      <c r="S62" s="228"/>
      <c r="T62" s="228"/>
      <c r="U62" s="228"/>
      <c r="V62" s="228">
        <f>SUM(V63:V66)</f>
        <v>0</v>
      </c>
      <c r="W62" s="228"/>
      <c r="AG62" t="s">
        <v>140</v>
      </c>
    </row>
    <row r="63" spans="1:60" ht="22.5" outlineLevel="1" x14ac:dyDescent="0.2">
      <c r="A63" s="241">
        <v>49</v>
      </c>
      <c r="B63" s="242" t="s">
        <v>657</v>
      </c>
      <c r="C63" s="253" t="s">
        <v>658</v>
      </c>
      <c r="D63" s="243" t="s">
        <v>232</v>
      </c>
      <c r="E63" s="244">
        <v>1</v>
      </c>
      <c r="F63" s="245"/>
      <c r="G63" s="246">
        <f>ROUND(E63*F63,2)</f>
        <v>0</v>
      </c>
      <c r="H63" s="225"/>
      <c r="I63" s="224">
        <f>ROUND(E63*H63,2)</f>
        <v>0</v>
      </c>
      <c r="J63" s="225"/>
      <c r="K63" s="224">
        <f>ROUND(E63*J63,2)</f>
        <v>0</v>
      </c>
      <c r="L63" s="224">
        <v>15</v>
      </c>
      <c r="M63" s="224">
        <f>G63*(1+L63/100)</f>
        <v>0</v>
      </c>
      <c r="N63" s="224">
        <v>0</v>
      </c>
      <c r="O63" s="224">
        <f>ROUND(E63*N63,2)</f>
        <v>0</v>
      </c>
      <c r="P63" s="224">
        <v>0</v>
      </c>
      <c r="Q63" s="224">
        <f>ROUND(E63*P63,2)</f>
        <v>0</v>
      </c>
      <c r="R63" s="224"/>
      <c r="S63" s="224" t="s">
        <v>152</v>
      </c>
      <c r="T63" s="224" t="s">
        <v>153</v>
      </c>
      <c r="U63" s="224">
        <v>0</v>
      </c>
      <c r="V63" s="224">
        <f>ROUND(E63*U63,2)</f>
        <v>0</v>
      </c>
      <c r="W63" s="22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435</v>
      </c>
      <c r="AH63" s="205"/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 x14ac:dyDescent="0.2">
      <c r="A64" s="241">
        <v>50</v>
      </c>
      <c r="B64" s="242" t="s">
        <v>659</v>
      </c>
      <c r="C64" s="253" t="s">
        <v>660</v>
      </c>
      <c r="D64" s="243" t="s">
        <v>232</v>
      </c>
      <c r="E64" s="244">
        <v>1</v>
      </c>
      <c r="F64" s="245"/>
      <c r="G64" s="246">
        <f>ROUND(E64*F64,2)</f>
        <v>0</v>
      </c>
      <c r="H64" s="225"/>
      <c r="I64" s="224">
        <f>ROUND(E64*H64,2)</f>
        <v>0</v>
      </c>
      <c r="J64" s="225"/>
      <c r="K64" s="224">
        <f>ROUND(E64*J64,2)</f>
        <v>0</v>
      </c>
      <c r="L64" s="224">
        <v>15</v>
      </c>
      <c r="M64" s="224">
        <f>G64*(1+L64/100)</f>
        <v>0</v>
      </c>
      <c r="N64" s="224">
        <v>0</v>
      </c>
      <c r="O64" s="224">
        <f>ROUND(E64*N64,2)</f>
        <v>0</v>
      </c>
      <c r="P64" s="224">
        <v>0</v>
      </c>
      <c r="Q64" s="224">
        <f>ROUND(E64*P64,2)</f>
        <v>0</v>
      </c>
      <c r="R64" s="224"/>
      <c r="S64" s="224" t="s">
        <v>152</v>
      </c>
      <c r="T64" s="224" t="s">
        <v>153</v>
      </c>
      <c r="U64" s="224">
        <v>0</v>
      </c>
      <c r="V64" s="224">
        <f>ROUND(E64*U64,2)</f>
        <v>0</v>
      </c>
      <c r="W64" s="22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435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">
      <c r="A65" s="241">
        <v>51</v>
      </c>
      <c r="B65" s="242" t="s">
        <v>661</v>
      </c>
      <c r="C65" s="253" t="s">
        <v>662</v>
      </c>
      <c r="D65" s="243" t="s">
        <v>232</v>
      </c>
      <c r="E65" s="244">
        <v>1</v>
      </c>
      <c r="F65" s="245"/>
      <c r="G65" s="246">
        <f>ROUND(E65*F65,2)</f>
        <v>0</v>
      </c>
      <c r="H65" s="225"/>
      <c r="I65" s="224">
        <f>ROUND(E65*H65,2)</f>
        <v>0</v>
      </c>
      <c r="J65" s="225"/>
      <c r="K65" s="224">
        <f>ROUND(E65*J65,2)</f>
        <v>0</v>
      </c>
      <c r="L65" s="224">
        <v>15</v>
      </c>
      <c r="M65" s="224">
        <f>G65*(1+L65/100)</f>
        <v>0</v>
      </c>
      <c r="N65" s="224">
        <v>0</v>
      </c>
      <c r="O65" s="224">
        <f>ROUND(E65*N65,2)</f>
        <v>0</v>
      </c>
      <c r="P65" s="224">
        <v>0</v>
      </c>
      <c r="Q65" s="224">
        <f>ROUND(E65*P65,2)</f>
        <v>0</v>
      </c>
      <c r="R65" s="224"/>
      <c r="S65" s="224" t="s">
        <v>152</v>
      </c>
      <c r="T65" s="224" t="s">
        <v>153</v>
      </c>
      <c r="U65" s="224">
        <v>0</v>
      </c>
      <c r="V65" s="224">
        <f>ROUND(E65*U65,2)</f>
        <v>0</v>
      </c>
      <c r="W65" s="22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145</v>
      </c>
      <c r="AH65" s="205"/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ht="22.5" outlineLevel="1" x14ac:dyDescent="0.2">
      <c r="A66" s="241">
        <v>52</v>
      </c>
      <c r="B66" s="242" t="s">
        <v>663</v>
      </c>
      <c r="C66" s="253" t="s">
        <v>664</v>
      </c>
      <c r="D66" s="243" t="s">
        <v>232</v>
      </c>
      <c r="E66" s="244">
        <v>1</v>
      </c>
      <c r="F66" s="245"/>
      <c r="G66" s="246">
        <f>ROUND(E66*F66,2)</f>
        <v>0</v>
      </c>
      <c r="H66" s="225"/>
      <c r="I66" s="224">
        <f>ROUND(E66*H66,2)</f>
        <v>0</v>
      </c>
      <c r="J66" s="225"/>
      <c r="K66" s="224">
        <f>ROUND(E66*J66,2)</f>
        <v>0</v>
      </c>
      <c r="L66" s="224">
        <v>15</v>
      </c>
      <c r="M66" s="224">
        <f>G66*(1+L66/100)</f>
        <v>0</v>
      </c>
      <c r="N66" s="224">
        <v>0</v>
      </c>
      <c r="O66" s="224">
        <f>ROUND(E66*N66,2)</f>
        <v>0</v>
      </c>
      <c r="P66" s="224">
        <v>0</v>
      </c>
      <c r="Q66" s="224">
        <f>ROUND(E66*P66,2)</f>
        <v>0</v>
      </c>
      <c r="R66" s="224"/>
      <c r="S66" s="224" t="s">
        <v>152</v>
      </c>
      <c r="T66" s="224" t="s">
        <v>153</v>
      </c>
      <c r="U66" s="224">
        <v>0</v>
      </c>
      <c r="V66" s="224">
        <f>ROUND(E66*U66,2)</f>
        <v>0</v>
      </c>
      <c r="W66" s="224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145</v>
      </c>
      <c r="AH66" s="205"/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x14ac:dyDescent="0.2">
      <c r="A67" s="229" t="s">
        <v>139</v>
      </c>
      <c r="B67" s="230" t="s">
        <v>113</v>
      </c>
      <c r="C67" s="250" t="s">
        <v>30</v>
      </c>
      <c r="D67" s="231"/>
      <c r="E67" s="232"/>
      <c r="F67" s="233"/>
      <c r="G67" s="234">
        <f>SUMIF(AG68:AG68,"&lt;&gt;NOR",G68:G68)</f>
        <v>0</v>
      </c>
      <c r="H67" s="228"/>
      <c r="I67" s="228">
        <f>SUM(I68:I68)</f>
        <v>0</v>
      </c>
      <c r="J67" s="228"/>
      <c r="K67" s="228">
        <f>SUM(K68:K68)</f>
        <v>0</v>
      </c>
      <c r="L67" s="228"/>
      <c r="M67" s="228">
        <f>SUM(M68:M68)</f>
        <v>0</v>
      </c>
      <c r="N67" s="228"/>
      <c r="O67" s="228">
        <f>SUM(O68:O68)</f>
        <v>0</v>
      </c>
      <c r="P67" s="228"/>
      <c r="Q67" s="228">
        <f>SUM(Q68:Q68)</f>
        <v>0</v>
      </c>
      <c r="R67" s="228"/>
      <c r="S67" s="228"/>
      <c r="T67" s="228"/>
      <c r="U67" s="228"/>
      <c r="V67" s="228">
        <f>SUM(V68:V68)</f>
        <v>0</v>
      </c>
      <c r="W67" s="228"/>
      <c r="AG67" t="s">
        <v>140</v>
      </c>
    </row>
    <row r="68" spans="1:60" outlineLevel="1" x14ac:dyDescent="0.2">
      <c r="A68" s="235">
        <v>53</v>
      </c>
      <c r="B68" s="236" t="s">
        <v>440</v>
      </c>
      <c r="C68" s="251" t="s">
        <v>665</v>
      </c>
      <c r="D68" s="237" t="s">
        <v>438</v>
      </c>
      <c r="E68" s="238">
        <v>1</v>
      </c>
      <c r="F68" s="239"/>
      <c r="G68" s="240">
        <f>ROUND(E68*F68,2)</f>
        <v>0</v>
      </c>
      <c r="H68" s="225"/>
      <c r="I68" s="224">
        <f>ROUND(E68*H68,2)</f>
        <v>0</v>
      </c>
      <c r="J68" s="225"/>
      <c r="K68" s="224">
        <f>ROUND(E68*J68,2)</f>
        <v>0</v>
      </c>
      <c r="L68" s="224">
        <v>15</v>
      </c>
      <c r="M68" s="224">
        <f>G68*(1+L68/100)</f>
        <v>0</v>
      </c>
      <c r="N68" s="224">
        <v>0</v>
      </c>
      <c r="O68" s="224">
        <f>ROUND(E68*N68,2)</f>
        <v>0</v>
      </c>
      <c r="P68" s="224">
        <v>0</v>
      </c>
      <c r="Q68" s="224">
        <f>ROUND(E68*P68,2)</f>
        <v>0</v>
      </c>
      <c r="R68" s="224"/>
      <c r="S68" s="224" t="s">
        <v>152</v>
      </c>
      <c r="T68" s="224" t="s">
        <v>153</v>
      </c>
      <c r="U68" s="224">
        <v>0</v>
      </c>
      <c r="V68" s="224">
        <f>ROUND(E68*U68,2)</f>
        <v>0</v>
      </c>
      <c r="W68" s="224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439</v>
      </c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x14ac:dyDescent="0.2">
      <c r="A69" s="5"/>
      <c r="B69" s="6"/>
      <c r="C69" s="255"/>
      <c r="D69" s="8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AE69">
        <v>15</v>
      </c>
      <c r="AF69">
        <v>21</v>
      </c>
    </row>
    <row r="70" spans="1:60" x14ac:dyDescent="0.2">
      <c r="A70" s="208"/>
      <c r="B70" s="209" t="s">
        <v>31</v>
      </c>
      <c r="C70" s="256"/>
      <c r="D70" s="210"/>
      <c r="E70" s="211"/>
      <c r="F70" s="211"/>
      <c r="G70" s="249">
        <f>G8+G16+G29+G47+G58+G62+G67</f>
        <v>0</v>
      </c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AE70">
        <f>SUMIF(L7:L68,AE69,G7:G68)</f>
        <v>0</v>
      </c>
      <c r="AF70">
        <f>SUMIF(L7:L68,AF69,G7:G68)</f>
        <v>0</v>
      </c>
      <c r="AG70" t="s">
        <v>442</v>
      </c>
    </row>
    <row r="71" spans="1:60" x14ac:dyDescent="0.2">
      <c r="A71" s="5"/>
      <c r="B71" s="6"/>
      <c r="C71" s="255"/>
      <c r="D71" s="8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1:60" x14ac:dyDescent="0.2">
      <c r="A72" s="5"/>
      <c r="B72" s="6"/>
      <c r="C72" s="255"/>
      <c r="D72" s="8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1:60" x14ac:dyDescent="0.2">
      <c r="A73" s="212" t="s">
        <v>443</v>
      </c>
      <c r="B73" s="212"/>
      <c r="C73" s="257"/>
      <c r="D73" s="8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60" x14ac:dyDescent="0.2">
      <c r="A74" s="213"/>
      <c r="B74" s="214"/>
      <c r="C74" s="258"/>
      <c r="D74" s="214"/>
      <c r="E74" s="214"/>
      <c r="F74" s="214"/>
      <c r="G74" s="21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AG74" t="s">
        <v>444</v>
      </c>
    </row>
    <row r="75" spans="1:60" x14ac:dyDescent="0.2">
      <c r="A75" s="216"/>
      <c r="B75" s="217"/>
      <c r="C75" s="259"/>
      <c r="D75" s="217"/>
      <c r="E75" s="217"/>
      <c r="F75" s="217"/>
      <c r="G75" s="218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60" x14ac:dyDescent="0.2">
      <c r="A76" s="216"/>
      <c r="B76" s="217"/>
      <c r="C76" s="259"/>
      <c r="D76" s="217"/>
      <c r="E76" s="217"/>
      <c r="F76" s="217"/>
      <c r="G76" s="218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1:60" x14ac:dyDescent="0.2">
      <c r="A77" s="216"/>
      <c r="B77" s="217"/>
      <c r="C77" s="259"/>
      <c r="D77" s="217"/>
      <c r="E77" s="217"/>
      <c r="F77" s="217"/>
      <c r="G77" s="218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1:60" x14ac:dyDescent="0.2">
      <c r="A78" s="219"/>
      <c r="B78" s="220"/>
      <c r="C78" s="260"/>
      <c r="D78" s="220"/>
      <c r="E78" s="220"/>
      <c r="F78" s="220"/>
      <c r="G78" s="221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60" x14ac:dyDescent="0.2">
      <c r="A79" s="5"/>
      <c r="B79" s="6"/>
      <c r="C79" s="255"/>
      <c r="D79" s="8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1:60" x14ac:dyDescent="0.2">
      <c r="C80" s="261"/>
      <c r="D80" s="189"/>
      <c r="AG80" t="s">
        <v>445</v>
      </c>
    </row>
    <row r="81" spans="4:4" x14ac:dyDescent="0.2">
      <c r="D81" s="189"/>
    </row>
    <row r="82" spans="4:4" x14ac:dyDescent="0.2">
      <c r="D82" s="189"/>
    </row>
    <row r="83" spans="4:4" x14ac:dyDescent="0.2">
      <c r="D83" s="189"/>
    </row>
    <row r="84" spans="4:4" x14ac:dyDescent="0.2">
      <c r="D84" s="189"/>
    </row>
    <row r="85" spans="4:4" x14ac:dyDescent="0.2">
      <c r="D85" s="189"/>
    </row>
    <row r="86" spans="4:4" x14ac:dyDescent="0.2">
      <c r="D86" s="189"/>
    </row>
    <row r="87" spans="4:4" x14ac:dyDescent="0.2">
      <c r="D87" s="189"/>
    </row>
    <row r="88" spans="4:4" x14ac:dyDescent="0.2">
      <c r="D88" s="189"/>
    </row>
    <row r="89" spans="4:4" x14ac:dyDescent="0.2">
      <c r="D89" s="189"/>
    </row>
    <row r="90" spans="4:4" x14ac:dyDescent="0.2">
      <c r="D90" s="189"/>
    </row>
    <row r="91" spans="4:4" x14ac:dyDescent="0.2">
      <c r="D91" s="189"/>
    </row>
    <row r="92" spans="4:4" x14ac:dyDescent="0.2">
      <c r="D92" s="189"/>
    </row>
    <row r="93" spans="4:4" x14ac:dyDescent="0.2">
      <c r="D93" s="189"/>
    </row>
    <row r="94" spans="4:4" x14ac:dyDescent="0.2">
      <c r="D94" s="189"/>
    </row>
    <row r="95" spans="4:4" x14ac:dyDescent="0.2">
      <c r="D95" s="189"/>
    </row>
    <row r="96" spans="4:4" x14ac:dyDescent="0.2">
      <c r="D96" s="189"/>
    </row>
    <row r="97" spans="4:4" x14ac:dyDescent="0.2">
      <c r="D97" s="189"/>
    </row>
    <row r="98" spans="4:4" x14ac:dyDescent="0.2">
      <c r="D98" s="189"/>
    </row>
    <row r="99" spans="4:4" x14ac:dyDescent="0.2">
      <c r="D99" s="189"/>
    </row>
    <row r="100" spans="4:4" x14ac:dyDescent="0.2">
      <c r="D100" s="189"/>
    </row>
    <row r="101" spans="4:4" x14ac:dyDescent="0.2">
      <c r="D101" s="189"/>
    </row>
    <row r="102" spans="4:4" x14ac:dyDescent="0.2">
      <c r="D102" s="189"/>
    </row>
    <row r="103" spans="4:4" x14ac:dyDescent="0.2">
      <c r="D103" s="189"/>
    </row>
    <row r="104" spans="4:4" x14ac:dyDescent="0.2">
      <c r="D104" s="189"/>
    </row>
    <row r="105" spans="4:4" x14ac:dyDescent="0.2">
      <c r="D105" s="189"/>
    </row>
    <row r="106" spans="4:4" x14ac:dyDescent="0.2">
      <c r="D106" s="189"/>
    </row>
    <row r="107" spans="4:4" x14ac:dyDescent="0.2">
      <c r="D107" s="189"/>
    </row>
    <row r="108" spans="4:4" x14ac:dyDescent="0.2">
      <c r="D108" s="189"/>
    </row>
    <row r="109" spans="4:4" x14ac:dyDescent="0.2">
      <c r="D109" s="189"/>
    </row>
    <row r="110" spans="4:4" x14ac:dyDescent="0.2">
      <c r="D110" s="189"/>
    </row>
    <row r="111" spans="4:4" x14ac:dyDescent="0.2">
      <c r="D111" s="189"/>
    </row>
    <row r="112" spans="4:4" x14ac:dyDescent="0.2">
      <c r="D112" s="189"/>
    </row>
    <row r="113" spans="4:4" x14ac:dyDescent="0.2">
      <c r="D113" s="189"/>
    </row>
    <row r="114" spans="4:4" x14ac:dyDescent="0.2">
      <c r="D114" s="189"/>
    </row>
    <row r="115" spans="4:4" x14ac:dyDescent="0.2">
      <c r="D115" s="189"/>
    </row>
    <row r="116" spans="4:4" x14ac:dyDescent="0.2">
      <c r="D116" s="189"/>
    </row>
    <row r="117" spans="4:4" x14ac:dyDescent="0.2">
      <c r="D117" s="189"/>
    </row>
    <row r="118" spans="4:4" x14ac:dyDescent="0.2">
      <c r="D118" s="189"/>
    </row>
    <row r="119" spans="4:4" x14ac:dyDescent="0.2">
      <c r="D119" s="189"/>
    </row>
    <row r="120" spans="4:4" x14ac:dyDescent="0.2">
      <c r="D120" s="189"/>
    </row>
    <row r="121" spans="4:4" x14ac:dyDescent="0.2">
      <c r="D121" s="189"/>
    </row>
    <row r="122" spans="4:4" x14ac:dyDescent="0.2">
      <c r="D122" s="189"/>
    </row>
    <row r="123" spans="4:4" x14ac:dyDescent="0.2">
      <c r="D123" s="189"/>
    </row>
    <row r="124" spans="4:4" x14ac:dyDescent="0.2">
      <c r="D124" s="189"/>
    </row>
    <row r="125" spans="4:4" x14ac:dyDescent="0.2">
      <c r="D125" s="189"/>
    </row>
    <row r="126" spans="4:4" x14ac:dyDescent="0.2">
      <c r="D126" s="189"/>
    </row>
    <row r="127" spans="4:4" x14ac:dyDescent="0.2">
      <c r="D127" s="189"/>
    </row>
    <row r="128" spans="4:4" x14ac:dyDescent="0.2">
      <c r="D128" s="189"/>
    </row>
    <row r="129" spans="4:4" x14ac:dyDescent="0.2">
      <c r="D129" s="189"/>
    </row>
    <row r="130" spans="4:4" x14ac:dyDescent="0.2">
      <c r="D130" s="189"/>
    </row>
    <row r="131" spans="4:4" x14ac:dyDescent="0.2">
      <c r="D131" s="189"/>
    </row>
    <row r="132" spans="4:4" x14ac:dyDescent="0.2">
      <c r="D132" s="189"/>
    </row>
    <row r="133" spans="4:4" x14ac:dyDescent="0.2">
      <c r="D133" s="189"/>
    </row>
    <row r="134" spans="4:4" x14ac:dyDescent="0.2">
      <c r="D134" s="189"/>
    </row>
    <row r="135" spans="4:4" x14ac:dyDescent="0.2">
      <c r="D135" s="189"/>
    </row>
    <row r="136" spans="4:4" x14ac:dyDescent="0.2">
      <c r="D136" s="189"/>
    </row>
    <row r="137" spans="4:4" x14ac:dyDescent="0.2">
      <c r="D137" s="189"/>
    </row>
    <row r="138" spans="4:4" x14ac:dyDescent="0.2">
      <c r="D138" s="189"/>
    </row>
    <row r="139" spans="4:4" x14ac:dyDescent="0.2">
      <c r="D139" s="189"/>
    </row>
    <row r="140" spans="4:4" x14ac:dyDescent="0.2">
      <c r="D140" s="189"/>
    </row>
    <row r="141" spans="4:4" x14ac:dyDescent="0.2">
      <c r="D141" s="189"/>
    </row>
    <row r="142" spans="4:4" x14ac:dyDescent="0.2">
      <c r="D142" s="189"/>
    </row>
    <row r="143" spans="4:4" x14ac:dyDescent="0.2">
      <c r="D143" s="189"/>
    </row>
    <row r="144" spans="4:4" x14ac:dyDescent="0.2">
      <c r="D144" s="189"/>
    </row>
    <row r="145" spans="4:4" x14ac:dyDescent="0.2">
      <c r="D145" s="189"/>
    </row>
    <row r="146" spans="4:4" x14ac:dyDescent="0.2">
      <c r="D146" s="189"/>
    </row>
    <row r="147" spans="4:4" x14ac:dyDescent="0.2">
      <c r="D147" s="189"/>
    </row>
    <row r="148" spans="4:4" x14ac:dyDescent="0.2">
      <c r="D148" s="189"/>
    </row>
    <row r="149" spans="4:4" x14ac:dyDescent="0.2">
      <c r="D149" s="189"/>
    </row>
    <row r="150" spans="4:4" x14ac:dyDescent="0.2">
      <c r="D150" s="189"/>
    </row>
    <row r="151" spans="4:4" x14ac:dyDescent="0.2">
      <c r="D151" s="189"/>
    </row>
    <row r="152" spans="4:4" x14ac:dyDescent="0.2">
      <c r="D152" s="189"/>
    </row>
    <row r="153" spans="4:4" x14ac:dyDescent="0.2">
      <c r="D153" s="189"/>
    </row>
    <row r="154" spans="4:4" x14ac:dyDescent="0.2">
      <c r="D154" s="189"/>
    </row>
    <row r="155" spans="4:4" x14ac:dyDescent="0.2">
      <c r="D155" s="189"/>
    </row>
    <row r="156" spans="4:4" x14ac:dyDescent="0.2">
      <c r="D156" s="189"/>
    </row>
    <row r="157" spans="4:4" x14ac:dyDescent="0.2">
      <c r="D157" s="189"/>
    </row>
    <row r="158" spans="4:4" x14ac:dyDescent="0.2">
      <c r="D158" s="189"/>
    </row>
    <row r="159" spans="4:4" x14ac:dyDescent="0.2">
      <c r="D159" s="189"/>
    </row>
    <row r="160" spans="4:4" x14ac:dyDescent="0.2">
      <c r="D160" s="189"/>
    </row>
    <row r="161" spans="4:4" x14ac:dyDescent="0.2">
      <c r="D161" s="189"/>
    </row>
    <row r="162" spans="4:4" x14ac:dyDescent="0.2">
      <c r="D162" s="189"/>
    </row>
    <row r="163" spans="4:4" x14ac:dyDescent="0.2">
      <c r="D163" s="189"/>
    </row>
    <row r="164" spans="4:4" x14ac:dyDescent="0.2">
      <c r="D164" s="189"/>
    </row>
    <row r="165" spans="4:4" x14ac:dyDescent="0.2">
      <c r="D165" s="189"/>
    </row>
    <row r="166" spans="4:4" x14ac:dyDescent="0.2">
      <c r="D166" s="189"/>
    </row>
    <row r="167" spans="4:4" x14ac:dyDescent="0.2">
      <c r="D167" s="189"/>
    </row>
    <row r="168" spans="4:4" x14ac:dyDescent="0.2">
      <c r="D168" s="189"/>
    </row>
    <row r="169" spans="4:4" x14ac:dyDescent="0.2">
      <c r="D169" s="189"/>
    </row>
    <row r="170" spans="4:4" x14ac:dyDescent="0.2">
      <c r="D170" s="189"/>
    </row>
    <row r="171" spans="4:4" x14ac:dyDescent="0.2">
      <c r="D171" s="189"/>
    </row>
    <row r="172" spans="4:4" x14ac:dyDescent="0.2">
      <c r="D172" s="189"/>
    </row>
    <row r="173" spans="4:4" x14ac:dyDescent="0.2">
      <c r="D173" s="189"/>
    </row>
    <row r="174" spans="4:4" x14ac:dyDescent="0.2">
      <c r="D174" s="189"/>
    </row>
    <row r="175" spans="4:4" x14ac:dyDescent="0.2">
      <c r="D175" s="189"/>
    </row>
    <row r="176" spans="4:4" x14ac:dyDescent="0.2">
      <c r="D176" s="189"/>
    </row>
    <row r="177" spans="4:4" x14ac:dyDescent="0.2">
      <c r="D177" s="189"/>
    </row>
    <row r="178" spans="4:4" x14ac:dyDescent="0.2">
      <c r="D178" s="189"/>
    </row>
    <row r="179" spans="4:4" x14ac:dyDescent="0.2">
      <c r="D179" s="189"/>
    </row>
    <row r="180" spans="4:4" x14ac:dyDescent="0.2">
      <c r="D180" s="189"/>
    </row>
    <row r="181" spans="4:4" x14ac:dyDescent="0.2">
      <c r="D181" s="189"/>
    </row>
    <row r="182" spans="4:4" x14ac:dyDescent="0.2">
      <c r="D182" s="189"/>
    </row>
    <row r="183" spans="4:4" x14ac:dyDescent="0.2">
      <c r="D183" s="189"/>
    </row>
    <row r="184" spans="4:4" x14ac:dyDescent="0.2">
      <c r="D184" s="189"/>
    </row>
    <row r="185" spans="4:4" x14ac:dyDescent="0.2">
      <c r="D185" s="189"/>
    </row>
    <row r="186" spans="4:4" x14ac:dyDescent="0.2">
      <c r="D186" s="189"/>
    </row>
    <row r="187" spans="4:4" x14ac:dyDescent="0.2">
      <c r="D187" s="189"/>
    </row>
    <row r="188" spans="4:4" x14ac:dyDescent="0.2">
      <c r="D188" s="189"/>
    </row>
    <row r="189" spans="4:4" x14ac:dyDescent="0.2">
      <c r="D189" s="189"/>
    </row>
    <row r="190" spans="4:4" x14ac:dyDescent="0.2">
      <c r="D190" s="189"/>
    </row>
    <row r="191" spans="4:4" x14ac:dyDescent="0.2">
      <c r="D191" s="189"/>
    </row>
    <row r="192" spans="4:4" x14ac:dyDescent="0.2">
      <c r="D192" s="189"/>
    </row>
    <row r="193" spans="4:4" x14ac:dyDescent="0.2">
      <c r="D193" s="189"/>
    </row>
    <row r="194" spans="4:4" x14ac:dyDescent="0.2">
      <c r="D194" s="189"/>
    </row>
    <row r="195" spans="4:4" x14ac:dyDescent="0.2">
      <c r="D195" s="189"/>
    </row>
    <row r="196" spans="4:4" x14ac:dyDescent="0.2">
      <c r="D196" s="189"/>
    </row>
    <row r="197" spans="4:4" x14ac:dyDescent="0.2">
      <c r="D197" s="189"/>
    </row>
    <row r="198" spans="4:4" x14ac:dyDescent="0.2">
      <c r="D198" s="189"/>
    </row>
    <row r="199" spans="4:4" x14ac:dyDescent="0.2">
      <c r="D199" s="189"/>
    </row>
    <row r="200" spans="4:4" x14ac:dyDescent="0.2">
      <c r="D200" s="189"/>
    </row>
    <row r="201" spans="4:4" x14ac:dyDescent="0.2">
      <c r="D201" s="189"/>
    </row>
    <row r="202" spans="4:4" x14ac:dyDescent="0.2">
      <c r="D202" s="189"/>
    </row>
    <row r="203" spans="4:4" x14ac:dyDescent="0.2">
      <c r="D203" s="189"/>
    </row>
    <row r="204" spans="4:4" x14ac:dyDescent="0.2">
      <c r="D204" s="189"/>
    </row>
    <row r="205" spans="4:4" x14ac:dyDescent="0.2">
      <c r="D205" s="189"/>
    </row>
    <row r="206" spans="4:4" x14ac:dyDescent="0.2">
      <c r="D206" s="189"/>
    </row>
    <row r="207" spans="4:4" x14ac:dyDescent="0.2">
      <c r="D207" s="189"/>
    </row>
    <row r="208" spans="4:4" x14ac:dyDescent="0.2">
      <c r="D208" s="189"/>
    </row>
    <row r="209" spans="4:4" x14ac:dyDescent="0.2">
      <c r="D209" s="189"/>
    </row>
    <row r="210" spans="4:4" x14ac:dyDescent="0.2">
      <c r="D210" s="189"/>
    </row>
    <row r="211" spans="4:4" x14ac:dyDescent="0.2">
      <c r="D211" s="189"/>
    </row>
    <row r="212" spans="4:4" x14ac:dyDescent="0.2">
      <c r="D212" s="189"/>
    </row>
    <row r="213" spans="4:4" x14ac:dyDescent="0.2">
      <c r="D213" s="189"/>
    </row>
    <row r="214" spans="4:4" x14ac:dyDescent="0.2">
      <c r="D214" s="189"/>
    </row>
    <row r="215" spans="4:4" x14ac:dyDescent="0.2">
      <c r="D215" s="189"/>
    </row>
    <row r="216" spans="4:4" x14ac:dyDescent="0.2">
      <c r="D216" s="189"/>
    </row>
    <row r="217" spans="4:4" x14ac:dyDescent="0.2">
      <c r="D217" s="189"/>
    </row>
    <row r="218" spans="4:4" x14ac:dyDescent="0.2">
      <c r="D218" s="189"/>
    </row>
    <row r="219" spans="4:4" x14ac:dyDescent="0.2">
      <c r="D219" s="189"/>
    </row>
    <row r="220" spans="4:4" x14ac:dyDescent="0.2">
      <c r="D220" s="189"/>
    </row>
    <row r="221" spans="4:4" x14ac:dyDescent="0.2">
      <c r="D221" s="189"/>
    </row>
    <row r="222" spans="4:4" x14ac:dyDescent="0.2">
      <c r="D222" s="189"/>
    </row>
    <row r="223" spans="4:4" x14ac:dyDescent="0.2">
      <c r="D223" s="189"/>
    </row>
    <row r="224" spans="4:4" x14ac:dyDescent="0.2">
      <c r="D224" s="189"/>
    </row>
    <row r="225" spans="4:4" x14ac:dyDescent="0.2">
      <c r="D225" s="189"/>
    </row>
    <row r="226" spans="4:4" x14ac:dyDescent="0.2">
      <c r="D226" s="189"/>
    </row>
    <row r="227" spans="4:4" x14ac:dyDescent="0.2">
      <c r="D227" s="189"/>
    </row>
    <row r="228" spans="4:4" x14ac:dyDescent="0.2">
      <c r="D228" s="189"/>
    </row>
    <row r="229" spans="4:4" x14ac:dyDescent="0.2">
      <c r="D229" s="189"/>
    </row>
    <row r="230" spans="4:4" x14ac:dyDescent="0.2">
      <c r="D230" s="189"/>
    </row>
    <row r="231" spans="4:4" x14ac:dyDescent="0.2">
      <c r="D231" s="189"/>
    </row>
    <row r="232" spans="4:4" x14ac:dyDescent="0.2">
      <c r="D232" s="189"/>
    </row>
    <row r="233" spans="4:4" x14ac:dyDescent="0.2">
      <c r="D233" s="189"/>
    </row>
    <row r="234" spans="4:4" x14ac:dyDescent="0.2">
      <c r="D234" s="189"/>
    </row>
    <row r="235" spans="4:4" x14ac:dyDescent="0.2">
      <c r="D235" s="189"/>
    </row>
    <row r="236" spans="4:4" x14ac:dyDescent="0.2">
      <c r="D236" s="189"/>
    </row>
    <row r="237" spans="4:4" x14ac:dyDescent="0.2">
      <c r="D237" s="189"/>
    </row>
    <row r="238" spans="4:4" x14ac:dyDescent="0.2">
      <c r="D238" s="189"/>
    </row>
    <row r="239" spans="4:4" x14ac:dyDescent="0.2">
      <c r="D239" s="189"/>
    </row>
    <row r="240" spans="4:4" x14ac:dyDescent="0.2">
      <c r="D240" s="189"/>
    </row>
    <row r="241" spans="4:4" x14ac:dyDescent="0.2">
      <c r="D241" s="189"/>
    </row>
    <row r="242" spans="4:4" x14ac:dyDescent="0.2">
      <c r="D242" s="189"/>
    </row>
    <row r="243" spans="4:4" x14ac:dyDescent="0.2">
      <c r="D243" s="189"/>
    </row>
    <row r="244" spans="4:4" x14ac:dyDescent="0.2">
      <c r="D244" s="189"/>
    </row>
    <row r="245" spans="4:4" x14ac:dyDescent="0.2">
      <c r="D245" s="189"/>
    </row>
    <row r="246" spans="4:4" x14ac:dyDescent="0.2">
      <c r="D246" s="189"/>
    </row>
    <row r="247" spans="4:4" x14ac:dyDescent="0.2">
      <c r="D247" s="189"/>
    </row>
    <row r="248" spans="4:4" x14ac:dyDescent="0.2">
      <c r="D248" s="189"/>
    </row>
    <row r="249" spans="4:4" x14ac:dyDescent="0.2">
      <c r="D249" s="189"/>
    </row>
    <row r="250" spans="4:4" x14ac:dyDescent="0.2">
      <c r="D250" s="189"/>
    </row>
    <row r="251" spans="4:4" x14ac:dyDescent="0.2">
      <c r="D251" s="189"/>
    </row>
    <row r="252" spans="4:4" x14ac:dyDescent="0.2">
      <c r="D252" s="189"/>
    </row>
    <row r="253" spans="4:4" x14ac:dyDescent="0.2">
      <c r="D253" s="189"/>
    </row>
    <row r="254" spans="4:4" x14ac:dyDescent="0.2">
      <c r="D254" s="189"/>
    </row>
    <row r="255" spans="4:4" x14ac:dyDescent="0.2">
      <c r="D255" s="189"/>
    </row>
    <row r="256" spans="4:4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password="8879" sheet="1"/>
  <mergeCells count="7">
    <mergeCell ref="A1:G1"/>
    <mergeCell ref="C2:G2"/>
    <mergeCell ref="C3:G3"/>
    <mergeCell ref="C4:G4"/>
    <mergeCell ref="A73:C73"/>
    <mergeCell ref="A74:G78"/>
    <mergeCell ref="C31:G3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2014-02-28T09:52:57Z</cp:lastPrinted>
  <dcterms:created xsi:type="dcterms:W3CDTF">2009-04-08T07:15:50Z</dcterms:created>
  <dcterms:modified xsi:type="dcterms:W3CDTF">2019-06-05T10:18:37Z</dcterms:modified>
</cp:coreProperties>
</file>