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ÁVACÍ DOKUMENTACE\BYTY\_04_PD - možno vyzvat na Realizaci\Křídlovická 56 byt č_15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Pol'!$A$1:$W$226</definedName>
    <definedName name="_xlnm.Print_Area" localSheetId="4">'1 2 Pol'!$A$1:$W$94</definedName>
    <definedName name="_xlnm.Print_Area" localSheetId="5">'1 3 Pol'!$A$1:$W$78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8" i="14"/>
  <c r="G9" i="14"/>
  <c r="I9" i="14"/>
  <c r="K9" i="14"/>
  <c r="K8" i="14" s="1"/>
  <c r="M9" i="14"/>
  <c r="O9" i="14"/>
  <c r="Q9" i="14"/>
  <c r="Q8" i="14" s="1"/>
  <c r="V9" i="14"/>
  <c r="G10" i="14"/>
  <c r="G8" i="14" s="1"/>
  <c r="I10" i="14"/>
  <c r="K10" i="14"/>
  <c r="O10" i="14"/>
  <c r="Q10" i="14"/>
  <c r="V10" i="14"/>
  <c r="G11" i="14"/>
  <c r="M11" i="14" s="1"/>
  <c r="I11" i="14"/>
  <c r="I8" i="14" s="1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O8" i="14" s="1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V16" i="14"/>
  <c r="V8" i="14" s="1"/>
  <c r="G18" i="14"/>
  <c r="M18" i="14" s="1"/>
  <c r="M17" i="14" s="1"/>
  <c r="I18" i="14"/>
  <c r="I17" i="14" s="1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K17" i="14" s="1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O17" i="14" s="1"/>
  <c r="Q22" i="14"/>
  <c r="V22" i="14"/>
  <c r="G23" i="14"/>
  <c r="I23" i="14"/>
  <c r="K23" i="14"/>
  <c r="M23" i="14"/>
  <c r="O23" i="14"/>
  <c r="Q23" i="14"/>
  <c r="Q17" i="14" s="1"/>
  <c r="V23" i="14"/>
  <c r="G24" i="14"/>
  <c r="I24" i="14"/>
  <c r="K24" i="14"/>
  <c r="M24" i="14"/>
  <c r="O24" i="14"/>
  <c r="Q24" i="14"/>
  <c r="V24" i="14"/>
  <c r="V17" i="14" s="1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9" i="14"/>
  <c r="I29" i="14"/>
  <c r="K29" i="14"/>
  <c r="M29" i="14"/>
  <c r="O29" i="14"/>
  <c r="O28" i="14" s="1"/>
  <c r="Q29" i="14"/>
  <c r="V29" i="14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Q28" i="14" s="1"/>
  <c r="V32" i="14"/>
  <c r="G33" i="14"/>
  <c r="I33" i="14"/>
  <c r="K33" i="14"/>
  <c r="M33" i="14"/>
  <c r="O33" i="14"/>
  <c r="Q33" i="14"/>
  <c r="V33" i="14"/>
  <c r="V28" i="14" s="1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I28" i="14" s="1"/>
  <c r="K36" i="14"/>
  <c r="O36" i="14"/>
  <c r="Q36" i="14"/>
  <c r="V36" i="14"/>
  <c r="G37" i="14"/>
  <c r="M37" i="14" s="1"/>
  <c r="I37" i="14"/>
  <c r="K37" i="14"/>
  <c r="K28" i="14" s="1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7" i="14"/>
  <c r="I47" i="14"/>
  <c r="K47" i="14"/>
  <c r="M47" i="14"/>
  <c r="O47" i="14"/>
  <c r="O46" i="14" s="1"/>
  <c r="Q47" i="14"/>
  <c r="Q46" i="14" s="1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V46" i="14" s="1"/>
  <c r="G50" i="14"/>
  <c r="I50" i="14"/>
  <c r="K50" i="14"/>
  <c r="M50" i="14"/>
  <c r="O50" i="14"/>
  <c r="Q50" i="14"/>
  <c r="V50" i="14"/>
  <c r="G51" i="14"/>
  <c r="M51" i="14" s="1"/>
  <c r="M46" i="14" s="1"/>
  <c r="I51" i="14"/>
  <c r="K51" i="14"/>
  <c r="O51" i="14"/>
  <c r="Q51" i="14"/>
  <c r="V51" i="14"/>
  <c r="G52" i="14"/>
  <c r="M52" i="14" s="1"/>
  <c r="I52" i="14"/>
  <c r="I46" i="14" s="1"/>
  <c r="K52" i="14"/>
  <c r="O52" i="14"/>
  <c r="Q52" i="14"/>
  <c r="V52" i="14"/>
  <c r="G53" i="14"/>
  <c r="M53" i="14" s="1"/>
  <c r="I53" i="14"/>
  <c r="K53" i="14"/>
  <c r="K46" i="14" s="1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O58" i="14"/>
  <c r="Q58" i="14"/>
  <c r="V58" i="14"/>
  <c r="G59" i="14"/>
  <c r="M59" i="14" s="1"/>
  <c r="M58" i="14" s="1"/>
  <c r="I59" i="14"/>
  <c r="I58" i="14" s="1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M61" i="14" s="1"/>
  <c r="I61" i="14"/>
  <c r="K61" i="14"/>
  <c r="K58" i="14" s="1"/>
  <c r="O61" i="14"/>
  <c r="Q61" i="14"/>
  <c r="V61" i="14"/>
  <c r="G62" i="14"/>
  <c r="I62" i="14"/>
  <c r="K62" i="14"/>
  <c r="M62" i="14"/>
  <c r="G63" i="14"/>
  <c r="I63" i="14"/>
  <c r="K63" i="14"/>
  <c r="M63" i="14"/>
  <c r="O63" i="14"/>
  <c r="O62" i="14" s="1"/>
  <c r="Q63" i="14"/>
  <c r="Q62" i="14" s="1"/>
  <c r="V63" i="14"/>
  <c r="G64" i="14"/>
  <c r="I64" i="14"/>
  <c r="K64" i="14"/>
  <c r="M64" i="14"/>
  <c r="O64" i="14"/>
  <c r="Q64" i="14"/>
  <c r="V64" i="14"/>
  <c r="G65" i="14"/>
  <c r="I65" i="14"/>
  <c r="K65" i="14"/>
  <c r="M65" i="14"/>
  <c r="O65" i="14"/>
  <c r="Q65" i="14"/>
  <c r="V65" i="14"/>
  <c r="V62" i="14" s="1"/>
  <c r="G66" i="14"/>
  <c r="I66" i="14"/>
  <c r="K66" i="14"/>
  <c r="M66" i="14"/>
  <c r="O66" i="14"/>
  <c r="Q66" i="14"/>
  <c r="V66" i="14"/>
  <c r="AE68" i="14"/>
  <c r="AF68" i="14"/>
  <c r="G84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0" i="13"/>
  <c r="G8" i="13" s="1"/>
  <c r="I10" i="13"/>
  <c r="K10" i="13"/>
  <c r="O10" i="13"/>
  <c r="Q10" i="13"/>
  <c r="V10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V8" i="13" s="1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O35" i="13"/>
  <c r="Q35" i="13"/>
  <c r="V35" i="13"/>
  <c r="G36" i="13"/>
  <c r="M36" i="13" s="1"/>
  <c r="I36" i="13"/>
  <c r="I35" i="13" s="1"/>
  <c r="K36" i="13"/>
  <c r="K35" i="13" s="1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O39" i="13" s="1"/>
  <c r="Q40" i="13"/>
  <c r="Q39" i="13" s="1"/>
  <c r="V40" i="13"/>
  <c r="V39" i="13" s="1"/>
  <c r="G41" i="13"/>
  <c r="I41" i="13"/>
  <c r="K41" i="13"/>
  <c r="M41" i="13"/>
  <c r="O41" i="13"/>
  <c r="Q41" i="13"/>
  <c r="V41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I39" i="13" s="1"/>
  <c r="K45" i="13"/>
  <c r="O45" i="13"/>
  <c r="Q45" i="13"/>
  <c r="V45" i="13"/>
  <c r="G46" i="13"/>
  <c r="M46" i="13" s="1"/>
  <c r="I46" i="13"/>
  <c r="K46" i="13"/>
  <c r="K39" i="13" s="1"/>
  <c r="O46" i="13"/>
  <c r="Q46" i="13"/>
  <c r="V46" i="13"/>
  <c r="G47" i="13"/>
  <c r="I47" i="13"/>
  <c r="K47" i="13"/>
  <c r="M47" i="13"/>
  <c r="O47" i="13"/>
  <c r="Q47" i="13"/>
  <c r="V47" i="13"/>
  <c r="I48" i="13"/>
  <c r="K48" i="13"/>
  <c r="O48" i="13"/>
  <c r="G49" i="13"/>
  <c r="I49" i="13"/>
  <c r="K49" i="13"/>
  <c r="M49" i="13"/>
  <c r="O49" i="13"/>
  <c r="Q49" i="13"/>
  <c r="Q48" i="13" s="1"/>
  <c r="V49" i="13"/>
  <c r="V48" i="13" s="1"/>
  <c r="G50" i="13"/>
  <c r="G48" i="13" s="1"/>
  <c r="I50" i="13"/>
  <c r="K50" i="13"/>
  <c r="M50" i="13"/>
  <c r="O50" i="13"/>
  <c r="Q50" i="13"/>
  <c r="V50" i="13"/>
  <c r="G51" i="13"/>
  <c r="M51" i="13" s="1"/>
  <c r="M48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G54" i="13"/>
  <c r="M54" i="13" s="1"/>
  <c r="I54" i="13"/>
  <c r="I53" i="13" s="1"/>
  <c r="K54" i="13"/>
  <c r="K53" i="13" s="1"/>
  <c r="O54" i="13"/>
  <c r="O53" i="13" s="1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Q53" i="13" s="1"/>
  <c r="V56" i="13"/>
  <c r="G57" i="13"/>
  <c r="I57" i="13"/>
  <c r="K57" i="13"/>
  <c r="M57" i="13"/>
  <c r="O57" i="13"/>
  <c r="Q57" i="13"/>
  <c r="V57" i="13"/>
  <c r="G58" i="13"/>
  <c r="I58" i="13"/>
  <c r="K58" i="13"/>
  <c r="M58" i="13"/>
  <c r="O58" i="13"/>
  <c r="Q58" i="13"/>
  <c r="V58" i="13"/>
  <c r="V53" i="13" s="1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I82" i="13"/>
  <c r="K82" i="13"/>
  <c r="M82" i="13"/>
  <c r="O82" i="13"/>
  <c r="Q82" i="13"/>
  <c r="V82" i="13"/>
  <c r="AF84" i="13"/>
  <c r="G216" i="12"/>
  <c r="BA122" i="12"/>
  <c r="G9" i="12"/>
  <c r="I9" i="12"/>
  <c r="I8" i="12" s="1"/>
  <c r="K9" i="12"/>
  <c r="M9" i="12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G8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K8" i="12" s="1"/>
  <c r="O17" i="12"/>
  <c r="Q17" i="12"/>
  <c r="V17" i="12"/>
  <c r="G19" i="12"/>
  <c r="I19" i="12"/>
  <c r="K19" i="12"/>
  <c r="M19" i="12"/>
  <c r="O19" i="12"/>
  <c r="Q19" i="12"/>
  <c r="V19" i="12"/>
  <c r="G22" i="12"/>
  <c r="G21" i="12" s="1"/>
  <c r="I22" i="12"/>
  <c r="K22" i="12"/>
  <c r="K21" i="12" s="1"/>
  <c r="M22" i="12"/>
  <c r="O22" i="12"/>
  <c r="O21" i="12" s="1"/>
  <c r="Q22" i="12"/>
  <c r="Q21" i="12" s="1"/>
  <c r="V22" i="12"/>
  <c r="V21" i="12" s="1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31" i="12"/>
  <c r="M31" i="12" s="1"/>
  <c r="I31" i="12"/>
  <c r="K31" i="12"/>
  <c r="O31" i="12"/>
  <c r="Q31" i="12"/>
  <c r="V31" i="12"/>
  <c r="G39" i="12"/>
  <c r="M39" i="12" s="1"/>
  <c r="I39" i="12"/>
  <c r="I21" i="12" s="1"/>
  <c r="K39" i="12"/>
  <c r="O39" i="12"/>
  <c r="Q39" i="12"/>
  <c r="V39" i="12"/>
  <c r="G41" i="12"/>
  <c r="M41" i="12" s="1"/>
  <c r="I41" i="12"/>
  <c r="K41" i="12"/>
  <c r="O41" i="12"/>
  <c r="Q41" i="12"/>
  <c r="V41" i="12"/>
  <c r="G47" i="12"/>
  <c r="G48" i="12"/>
  <c r="I48" i="12"/>
  <c r="I47" i="12" s="1"/>
  <c r="K48" i="12"/>
  <c r="K47" i="12" s="1"/>
  <c r="M48" i="12"/>
  <c r="M47" i="12" s="1"/>
  <c r="O48" i="12"/>
  <c r="O47" i="12" s="1"/>
  <c r="Q48" i="12"/>
  <c r="Q47" i="12" s="1"/>
  <c r="V48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Q56" i="12"/>
  <c r="V56" i="12"/>
  <c r="V47" i="12" s="1"/>
  <c r="O58" i="12"/>
  <c r="G59" i="12"/>
  <c r="M59" i="12" s="1"/>
  <c r="I59" i="12"/>
  <c r="I58" i="12" s="1"/>
  <c r="K59" i="12"/>
  <c r="O59" i="12"/>
  <c r="Q59" i="12"/>
  <c r="Q58" i="12" s="1"/>
  <c r="V59" i="12"/>
  <c r="V58" i="12" s="1"/>
  <c r="G60" i="12"/>
  <c r="M60" i="12" s="1"/>
  <c r="I60" i="12"/>
  <c r="K60" i="12"/>
  <c r="K58" i="12" s="1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G64" i="12"/>
  <c r="I64" i="12"/>
  <c r="K64" i="12"/>
  <c r="K63" i="12" s="1"/>
  <c r="M64" i="12"/>
  <c r="M63" i="12" s="1"/>
  <c r="O64" i="12"/>
  <c r="O63" i="12" s="1"/>
  <c r="Q64" i="12"/>
  <c r="Q63" i="12" s="1"/>
  <c r="V64" i="12"/>
  <c r="V63" i="12" s="1"/>
  <c r="O66" i="12"/>
  <c r="G67" i="12"/>
  <c r="G66" i="12" s="1"/>
  <c r="I67" i="12"/>
  <c r="K67" i="12"/>
  <c r="M67" i="12"/>
  <c r="O67" i="12"/>
  <c r="Q67" i="12"/>
  <c r="Q66" i="12" s="1"/>
  <c r="V67" i="12"/>
  <c r="V66" i="12" s="1"/>
  <c r="G69" i="12"/>
  <c r="M69" i="12" s="1"/>
  <c r="I69" i="12"/>
  <c r="I66" i="12" s="1"/>
  <c r="K69" i="12"/>
  <c r="O69" i="12"/>
  <c r="Q69" i="12"/>
  <c r="V69" i="12"/>
  <c r="G70" i="12"/>
  <c r="M70" i="12" s="1"/>
  <c r="I70" i="12"/>
  <c r="K70" i="12"/>
  <c r="K66" i="12" s="1"/>
  <c r="O70" i="12"/>
  <c r="Q70" i="12"/>
  <c r="V70" i="12"/>
  <c r="G71" i="12"/>
  <c r="M71" i="12" s="1"/>
  <c r="I71" i="12"/>
  <c r="K71" i="12"/>
  <c r="O71" i="12"/>
  <c r="Q71" i="12"/>
  <c r="V71" i="12"/>
  <c r="G73" i="12"/>
  <c r="I73" i="12"/>
  <c r="K73" i="12"/>
  <c r="K72" i="12" s="1"/>
  <c r="M73" i="12"/>
  <c r="O73" i="12"/>
  <c r="O72" i="12" s="1"/>
  <c r="Q73" i="12"/>
  <c r="Q72" i="12" s="1"/>
  <c r="V73" i="12"/>
  <c r="V72" i="12" s="1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2" i="12"/>
  <c r="M82" i="12" s="1"/>
  <c r="I82" i="12"/>
  <c r="I72" i="12" s="1"/>
  <c r="K82" i="12"/>
  <c r="O82" i="12"/>
  <c r="Q82" i="12"/>
  <c r="V82" i="12"/>
  <c r="G84" i="12"/>
  <c r="M84" i="12" s="1"/>
  <c r="I84" i="12"/>
  <c r="K84" i="12"/>
  <c r="O84" i="12"/>
  <c r="Q84" i="12"/>
  <c r="V84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10" i="12"/>
  <c r="I110" i="12"/>
  <c r="G111" i="12"/>
  <c r="I111" i="12"/>
  <c r="K111" i="12"/>
  <c r="K110" i="12" s="1"/>
  <c r="M111" i="12"/>
  <c r="M110" i="12" s="1"/>
  <c r="O111" i="12"/>
  <c r="O110" i="12" s="1"/>
  <c r="Q111" i="12"/>
  <c r="Q110" i="12" s="1"/>
  <c r="V111" i="12"/>
  <c r="V110" i="12" s="1"/>
  <c r="G112" i="12"/>
  <c r="K112" i="12"/>
  <c r="M112" i="12"/>
  <c r="G113" i="12"/>
  <c r="I113" i="12"/>
  <c r="I112" i="12" s="1"/>
  <c r="K113" i="12"/>
  <c r="M113" i="12"/>
  <c r="O113" i="12"/>
  <c r="O112" i="12" s="1"/>
  <c r="Q113" i="12"/>
  <c r="Q112" i="12" s="1"/>
  <c r="V113" i="12"/>
  <c r="V112" i="12" s="1"/>
  <c r="K115" i="12"/>
  <c r="O115" i="12"/>
  <c r="Q115" i="12"/>
  <c r="V115" i="12"/>
  <c r="G116" i="12"/>
  <c r="M116" i="12" s="1"/>
  <c r="M115" i="12" s="1"/>
  <c r="I116" i="12"/>
  <c r="I115" i="12" s="1"/>
  <c r="K116" i="12"/>
  <c r="O116" i="12"/>
  <c r="Q116" i="12"/>
  <c r="V116" i="12"/>
  <c r="G118" i="12"/>
  <c r="M118" i="12" s="1"/>
  <c r="I118" i="12"/>
  <c r="I117" i="12" s="1"/>
  <c r="K118" i="12"/>
  <c r="K117" i="12" s="1"/>
  <c r="O118" i="12"/>
  <c r="Q118" i="12"/>
  <c r="Q117" i="12" s="1"/>
  <c r="V118" i="12"/>
  <c r="G119" i="12"/>
  <c r="I119" i="12"/>
  <c r="K119" i="12"/>
  <c r="M119" i="12"/>
  <c r="O119" i="12"/>
  <c r="O117" i="12" s="1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3" i="12"/>
  <c r="I123" i="12"/>
  <c r="K123" i="12"/>
  <c r="M123" i="12"/>
  <c r="O123" i="12"/>
  <c r="Q123" i="12"/>
  <c r="V123" i="12"/>
  <c r="V117" i="12" s="1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V132" i="12"/>
  <c r="G133" i="12"/>
  <c r="M133" i="12" s="1"/>
  <c r="M132" i="12" s="1"/>
  <c r="I133" i="12"/>
  <c r="I132" i="12" s="1"/>
  <c r="K133" i="12"/>
  <c r="O133" i="12"/>
  <c r="Q133" i="12"/>
  <c r="V133" i="12"/>
  <c r="G135" i="12"/>
  <c r="M135" i="12" s="1"/>
  <c r="I135" i="12"/>
  <c r="K135" i="12"/>
  <c r="K132" i="12" s="1"/>
  <c r="O135" i="12"/>
  <c r="Q135" i="12"/>
  <c r="V135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V140" i="12"/>
  <c r="G144" i="12"/>
  <c r="I144" i="12"/>
  <c r="K144" i="12"/>
  <c r="M144" i="12"/>
  <c r="O144" i="12"/>
  <c r="O132" i="12" s="1"/>
  <c r="Q144" i="12"/>
  <c r="V144" i="12"/>
  <c r="G146" i="12"/>
  <c r="I146" i="12"/>
  <c r="K146" i="12"/>
  <c r="M146" i="12"/>
  <c r="O146" i="12"/>
  <c r="Q146" i="12"/>
  <c r="Q132" i="12" s="1"/>
  <c r="V146" i="12"/>
  <c r="G148" i="12"/>
  <c r="I148" i="12"/>
  <c r="K148" i="12"/>
  <c r="M148" i="12"/>
  <c r="O148" i="12"/>
  <c r="Q148" i="12"/>
  <c r="V148" i="12"/>
  <c r="V149" i="12"/>
  <c r="G150" i="12"/>
  <c r="M150" i="12" s="1"/>
  <c r="I150" i="12"/>
  <c r="I149" i="12" s="1"/>
  <c r="K150" i="12"/>
  <c r="K149" i="12" s="1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G158" i="12"/>
  <c r="I158" i="12"/>
  <c r="K158" i="12"/>
  <c r="M158" i="12"/>
  <c r="O158" i="12"/>
  <c r="O149" i="12" s="1"/>
  <c r="Q158" i="12"/>
  <c r="V158" i="12"/>
  <c r="G163" i="12"/>
  <c r="I163" i="12"/>
  <c r="K163" i="12"/>
  <c r="M163" i="12"/>
  <c r="O163" i="12"/>
  <c r="Q163" i="12"/>
  <c r="Q149" i="12" s="1"/>
  <c r="V163" i="12"/>
  <c r="O164" i="12"/>
  <c r="Q164" i="12"/>
  <c r="G165" i="12"/>
  <c r="G164" i="12" s="1"/>
  <c r="I165" i="12"/>
  <c r="I164" i="12" s="1"/>
  <c r="K165" i="12"/>
  <c r="O165" i="12"/>
  <c r="Q165" i="12"/>
  <c r="V165" i="12"/>
  <c r="V164" i="12" s="1"/>
  <c r="G167" i="12"/>
  <c r="M167" i="12" s="1"/>
  <c r="I167" i="12"/>
  <c r="K167" i="12"/>
  <c r="K164" i="12" s="1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I173" i="12"/>
  <c r="K173" i="12"/>
  <c r="M173" i="12"/>
  <c r="O173" i="12"/>
  <c r="Q173" i="12"/>
  <c r="V173" i="12"/>
  <c r="G175" i="12"/>
  <c r="I175" i="12"/>
  <c r="K175" i="12"/>
  <c r="M175" i="12"/>
  <c r="O175" i="12"/>
  <c r="O174" i="12" s="1"/>
  <c r="Q175" i="12"/>
  <c r="Q174" i="12" s="1"/>
  <c r="V175" i="12"/>
  <c r="V174" i="12" s="1"/>
  <c r="G177" i="12"/>
  <c r="G174" i="12" s="1"/>
  <c r="I177" i="12"/>
  <c r="K177" i="12"/>
  <c r="M177" i="12"/>
  <c r="O177" i="12"/>
  <c r="Q177" i="12"/>
  <c r="V177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M185" i="12" s="1"/>
  <c r="I185" i="12"/>
  <c r="I174" i="12" s="1"/>
  <c r="K185" i="12"/>
  <c r="O185" i="12"/>
  <c r="Q185" i="12"/>
  <c r="V185" i="12"/>
  <c r="G187" i="12"/>
  <c r="M187" i="12" s="1"/>
  <c r="I187" i="12"/>
  <c r="K187" i="12"/>
  <c r="K174" i="12" s="1"/>
  <c r="O187" i="12"/>
  <c r="Q187" i="12"/>
  <c r="V187" i="12"/>
  <c r="G188" i="12"/>
  <c r="I188" i="12"/>
  <c r="K188" i="12"/>
  <c r="G189" i="12"/>
  <c r="I189" i="12"/>
  <c r="K189" i="12"/>
  <c r="M189" i="12"/>
  <c r="M188" i="12" s="1"/>
  <c r="O189" i="12"/>
  <c r="O188" i="12" s="1"/>
  <c r="Q189" i="12"/>
  <c r="Q188" i="12" s="1"/>
  <c r="V189" i="12"/>
  <c r="V188" i="12" s="1"/>
  <c r="K190" i="12"/>
  <c r="O190" i="12"/>
  <c r="G191" i="12"/>
  <c r="G190" i="12" s="1"/>
  <c r="I191" i="12"/>
  <c r="I190" i="12" s="1"/>
  <c r="K191" i="12"/>
  <c r="M191" i="12"/>
  <c r="O191" i="12"/>
  <c r="Q191" i="12"/>
  <c r="Q190" i="12" s="1"/>
  <c r="V191" i="12"/>
  <c r="V190" i="12" s="1"/>
  <c r="G194" i="12"/>
  <c r="M194" i="12" s="1"/>
  <c r="M190" i="12" s="1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M198" i="12" s="1"/>
  <c r="I198" i="12"/>
  <c r="K198" i="12"/>
  <c r="O198" i="12"/>
  <c r="Q198" i="12"/>
  <c r="V198" i="12"/>
  <c r="G203" i="12"/>
  <c r="I203" i="12"/>
  <c r="K203" i="12"/>
  <c r="K202" i="12" s="1"/>
  <c r="M203" i="12"/>
  <c r="O203" i="12"/>
  <c r="O202" i="12" s="1"/>
  <c r="Q203" i="12"/>
  <c r="Q202" i="12" s="1"/>
  <c r="V203" i="12"/>
  <c r="V202" i="12" s="1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I202" i="12" s="1"/>
  <c r="K210" i="12"/>
  <c r="O210" i="12"/>
  <c r="Q210" i="12"/>
  <c r="V210" i="12"/>
  <c r="G211" i="12"/>
  <c r="I211" i="12"/>
  <c r="K211" i="12"/>
  <c r="G212" i="12"/>
  <c r="I212" i="12"/>
  <c r="K212" i="12"/>
  <c r="M212" i="12"/>
  <c r="M211" i="12" s="1"/>
  <c r="O212" i="12"/>
  <c r="O211" i="12" s="1"/>
  <c r="Q212" i="12"/>
  <c r="V212" i="12"/>
  <c r="V211" i="12" s="1"/>
  <c r="G213" i="12"/>
  <c r="I213" i="12"/>
  <c r="K213" i="12"/>
  <c r="M213" i="12"/>
  <c r="O213" i="12"/>
  <c r="Q213" i="12"/>
  <c r="Q211" i="12" s="1"/>
  <c r="V213" i="12"/>
  <c r="G214" i="12"/>
  <c r="I214" i="12"/>
  <c r="K214" i="12"/>
  <c r="M214" i="12"/>
  <c r="O214" i="12"/>
  <c r="Q214" i="12"/>
  <c r="V214" i="12"/>
  <c r="AF216" i="12"/>
  <c r="I20" i="1"/>
  <c r="I19" i="1"/>
  <c r="I18" i="1"/>
  <c r="I17" i="1"/>
  <c r="I16" i="1"/>
  <c r="I80" i="1"/>
  <c r="J78" i="1" s="1"/>
  <c r="F44" i="1"/>
  <c r="G44" i="1"/>
  <c r="G25" i="1" s="1"/>
  <c r="A25" i="1" s="1"/>
  <c r="A26" i="1" s="1"/>
  <c r="G26" i="1" s="1"/>
  <c r="H44" i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52" i="1" l="1"/>
  <c r="J60" i="1"/>
  <c r="J64" i="1"/>
  <c r="J76" i="1"/>
  <c r="J53" i="1"/>
  <c r="J61" i="1"/>
  <c r="J51" i="1"/>
  <c r="J55" i="1"/>
  <c r="J59" i="1"/>
  <c r="J63" i="1"/>
  <c r="J67" i="1"/>
  <c r="J71" i="1"/>
  <c r="J75" i="1"/>
  <c r="J79" i="1"/>
  <c r="J69" i="1"/>
  <c r="J73" i="1"/>
  <c r="J77" i="1"/>
  <c r="J56" i="1"/>
  <c r="J68" i="1"/>
  <c r="J72" i="1"/>
  <c r="J57" i="1"/>
  <c r="J65" i="1"/>
  <c r="J54" i="1"/>
  <c r="J58" i="1"/>
  <c r="J62" i="1"/>
  <c r="J66" i="1"/>
  <c r="J70" i="1"/>
  <c r="J74" i="1"/>
  <c r="G28" i="1"/>
  <c r="G23" i="1"/>
  <c r="M28" i="14"/>
  <c r="G58" i="14"/>
  <c r="G17" i="14"/>
  <c r="G28" i="14"/>
  <c r="G46" i="14"/>
  <c r="M10" i="14"/>
  <c r="M8" i="14" s="1"/>
  <c r="M53" i="13"/>
  <c r="M39" i="13"/>
  <c r="M35" i="13"/>
  <c r="AE84" i="13"/>
  <c r="G35" i="13"/>
  <c r="G39" i="13"/>
  <c r="M10" i="13"/>
  <c r="M8" i="13" s="1"/>
  <c r="M66" i="12"/>
  <c r="M117" i="12"/>
  <c r="M149" i="12"/>
  <c r="M72" i="12"/>
  <c r="M21" i="12"/>
  <c r="M202" i="12"/>
  <c r="M174" i="12"/>
  <c r="M58" i="12"/>
  <c r="G202" i="12"/>
  <c r="AE216" i="12"/>
  <c r="G149" i="12"/>
  <c r="G132" i="12"/>
  <c r="G115" i="12"/>
  <c r="G58" i="12"/>
  <c r="G117" i="12"/>
  <c r="M165" i="12"/>
  <c r="M164" i="12" s="1"/>
  <c r="G72" i="12"/>
  <c r="M13" i="12"/>
  <c r="M8" i="12" s="1"/>
  <c r="J41" i="1"/>
  <c r="J40" i="1"/>
  <c r="J42" i="1"/>
  <c r="J39" i="1"/>
  <c r="J44" i="1" s="1"/>
  <c r="J43" i="1"/>
  <c r="I21" i="1"/>
  <c r="J28" i="1"/>
  <c r="J26" i="1"/>
  <c r="G38" i="1"/>
  <c r="F38" i="1"/>
  <c r="H32" i="1"/>
  <c r="J23" i="1"/>
  <c r="J24" i="1"/>
  <c r="J25" i="1"/>
  <c r="J27" i="1"/>
  <c r="E24" i="1"/>
  <c r="E26" i="1"/>
  <c r="J80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<sst xmlns="http://schemas.openxmlformats.org/spreadsheetml/2006/main" count="1893" uniqueCount="663">
  <si>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</si>
  <si>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</si>
  <si>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</si>
  <si>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</si>
  <si>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</si>
  <si>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</si>
  <si>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</si>
  <si>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</si>
  <si>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</si>
  <si>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</si>
  <si>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</si>
  <si>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</si>
  <si>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</si>
  <si>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</si>
  <si>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</si>
  <si>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</si>
  <si>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</si>
  <si>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</si>
  <si>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</si>
  <si>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</si>
  <si>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</si>
  <si>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</si>
  <si>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</si>
  <si>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</si>
  <si>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</si>
  <si>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</si>
  <si>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</si>
  <si>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</si>
  <si>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</si>
  <si>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</si>
  <si>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</si>
  <si>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</si>
  <si>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</si>
  <si>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</si>
  <si>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</si>
  <si>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</si>
  <si>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</si>
  <si>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</si>
  <si>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</si>
  <si>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</si>
  <si>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</si>
  <si>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</si>
  <si>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</si>
  <si>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18-11.05</t>
  </si>
  <si>
    <t>Křídlovická 56 - oprava bytové jednotky č. 15</t>
  </si>
  <si>
    <t>Stavba</t>
  </si>
  <si>
    <t>1</t>
  </si>
  <si>
    <t>Oprava bytové jednotky č. 15</t>
  </si>
  <si>
    <t xml:space="preserve">Stavební část </t>
  </si>
  <si>
    <t>2</t>
  </si>
  <si>
    <t xml:space="preserve">Elektroinstalace 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</si>
  <si>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</si>
  <si>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</si>
  <si>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</si>
  <si>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</si>
  <si>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</si>
  <si>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</si>
  <si>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</si>
  <si>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</si>
  <si>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</si>
  <si>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</si>
  <si>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</si>
  <si>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</si>
  <si>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</si>
  <si>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</si>
  <si>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</si>
  <si>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</si>
  <si>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</si>
  <si>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</si>
  <si>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</si>
  <si>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</si>
  <si>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</si>
  <si>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</si>
  <si>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</si>
  <si>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</si>
  <si>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</si>
  <si>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</si>
  <si>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</si>
  <si>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</si>
  <si>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</si>
  <si>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</si>
  <si>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</si>
  <si>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</si>
  <si>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</si>
  <si>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</si>
  <si>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</si>
  <si>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</si>
  <si>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</si>
  <si>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</si>
  <si>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</si>
  <si>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</si>
  <si>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</si>
  <si>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</si>
  <si>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</si>
  <si>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</si>
  <si>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</si>
  <si>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</si>
  <si>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</si>
  <si>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</si>
  <si>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</si>
  <si>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</si>
  <si>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</si>
  <si>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</si>
  <si>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</si>
  <si>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</si>
  <si>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</si>
  <si>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</si>
  <si>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</si>
  <si>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</si>
  <si>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</si>
  <si>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</si>
  <si>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</si>
  <si>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</si>
  <si>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</si>
  <si>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</si>
  <si>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</si>
  <si>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</si>
  <si>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</si>
  <si>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</si>
  <si>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</si>
  <si>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</si>
  <si>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</si>
  <si>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</si>
  <si>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</si>
  <si>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</si>
  <si>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</si>
  <si>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</si>
  <si>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</si>
  <si>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</si>
  <si>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</si>
  <si>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</si>
  <si>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</si>
  <si>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</si>
  <si>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</si>
  <si>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</si>
  <si>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</si>
  <si>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</si>
  <si>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</si>
  <si>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</si>
  <si>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</si>
  <si>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</si>
  <si>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340271610R00</t>
  </si>
  <si>
    <t>Zazdívka otvorů pl.do 4 m2, pórobet.tvár.,tl.10 cm</t>
  </si>
  <si>
    <t>m3</t>
  </si>
  <si>
    <t>Vlastní</t>
  </si>
  <si>
    <t>Indiv</t>
  </si>
  <si>
    <t>POL1_</t>
  </si>
  <si>
    <t>0,9*2,1*0,1</t>
  </si>
  <si>
    <t>VV</t>
  </si>
  <si>
    <t>342261113RS1</t>
  </si>
  <si>
    <t>Příčka sádrokarton. ocel.kce, 1x oplášť. tl.125 mm, desky standard tl.12,5 mm, izol. minerál tl.8 cm</t>
  </si>
  <si>
    <t>m2</t>
  </si>
  <si>
    <t>(2,85+1,335)*2,69-0,7*1,97</t>
  </si>
  <si>
    <t>342255022R00</t>
  </si>
  <si>
    <t>Příčky z desek Ytong tl. 7,5 cm</t>
  </si>
  <si>
    <t>1,8*2,69*2</t>
  </si>
  <si>
    <t>342255024R00</t>
  </si>
  <si>
    <t>Příčky z desek Ytong tl. 10 cm</t>
  </si>
  <si>
    <t>(2,65+0,9*2)*2,69</t>
  </si>
  <si>
    <t>342948111R00</t>
  </si>
  <si>
    <t>Ukotvení příček k cihel.konstr. kotvami na hmožd.</t>
  </si>
  <si>
    <t>m</t>
  </si>
  <si>
    <t>2,69*5</t>
  </si>
  <si>
    <t>346244313R00</t>
  </si>
  <si>
    <t>Obezdívky van z desek Ytong tl. 100 mm</t>
  </si>
  <si>
    <t>0,9*1,25</t>
  </si>
  <si>
    <t>602011112RT3</t>
  </si>
  <si>
    <t>Omítka jádrová, ručně, tloušťka vrstvy 15 mm</t>
  </si>
  <si>
    <t>1.02 : (0,9+0,95-0,6)*1,6</t>
  </si>
  <si>
    <t>1.03 : 1,6*2,1-0,6*1,97</t>
  </si>
  <si>
    <t>611421231RT2</t>
  </si>
  <si>
    <t>Oprava váp.omítek stropů do 10% plochy - štukových, s použitím suché maltové směsi</t>
  </si>
  <si>
    <t>51,87</t>
  </si>
  <si>
    <t>612409991RT2</t>
  </si>
  <si>
    <t>Začištění omítek kolem oken,dveří apod., s použitím suché maltové směsi</t>
  </si>
  <si>
    <t>1.02 : 0,9*2+0,95*2-0,6</t>
  </si>
  <si>
    <t>1.03 : 1,8*2+1,6*2</t>
  </si>
  <si>
    <t>1.04 : 2,65*2+0,6*2+0,6*2</t>
  </si>
  <si>
    <t>612421331RT2</t>
  </si>
  <si>
    <t>Oprava vápen.omítek stěn do 30 % pl. - štukových, s použitím suché maltové směsi</t>
  </si>
  <si>
    <t>1.01 : (1,45*2+4,885*2+0,37*2-1,335-1,22)*2,69-0,8*1,97-0,6*1,97*3-0,675*2,1</t>
  </si>
  <si>
    <t>1.02 : (0,9+0,95)*1,09</t>
  </si>
  <si>
    <t>1.03 : 1,6*0,59</t>
  </si>
  <si>
    <t>1.04 : (3,81*2+3,49-1,9)*2,69-0,6*1,97</t>
  </si>
  <si>
    <t>1.05 : (3,97*2+3,42*2)*2,69-0,7*1,97</t>
  </si>
  <si>
    <t>1.06 : (1,335+0,37+2,0)*2,69</t>
  </si>
  <si>
    <t>1.07 : (4,95*2+3,39*2-2,85)*2,69</t>
  </si>
  <si>
    <t>612474510R00</t>
  </si>
  <si>
    <t>Omítka stěn vnitřní jednovrstvá vápenocementová</t>
  </si>
  <si>
    <t>Hodnota z bývalého odkazu. : 41,72</t>
  </si>
  <si>
    <t>612481211RT2</t>
  </si>
  <si>
    <t>Montáž výztužné sítě (perlinky) do stěrky-stěny, včetně výztužné sítě a stěrkového tmelu</t>
  </si>
  <si>
    <t>1.02 : (0,95+0,9)*1,09</t>
  </si>
  <si>
    <t>1.03 : (1,8*2+1,6)*0,59</t>
  </si>
  <si>
    <t>1.04 : (1,9+2,65)*2,69</t>
  </si>
  <si>
    <t>1,0*2,2*2</t>
  </si>
  <si>
    <t>exponovaná místa : 20,0</t>
  </si>
  <si>
    <t>631343891R00</t>
  </si>
  <si>
    <t>Penetrace hloubková</t>
  </si>
  <si>
    <t>1.03 : 2,88</t>
  </si>
  <si>
    <t>1.01,1.04 : 4,47+8,41</t>
  </si>
  <si>
    <t>1.01 : 1,75</t>
  </si>
  <si>
    <t>1.02 : 0,84</t>
  </si>
  <si>
    <t>632421120RT1</t>
  </si>
  <si>
    <t>Potěr, ručně zpracovaný,tl.10 mm, samonivelační, pevnost 25 MPa</t>
  </si>
  <si>
    <t>632421130RT1</t>
  </si>
  <si>
    <t>Potěr, ručně zpracovaný,tl.20 mm, samonivelační, pevnost 25 MPa</t>
  </si>
  <si>
    <t>642942213R00</t>
  </si>
  <si>
    <t>Osazení zárubně do sádrokarton. příčky tl. 125 mm</t>
  </si>
  <si>
    <t>kus</t>
  </si>
  <si>
    <t>642944121RU4</t>
  </si>
  <si>
    <t>Osazení ocelových zárubní dodatečně do 2,5 m2, včetně dodávky zárubně  80x197x16 cm</t>
  </si>
  <si>
    <t>55330460R</t>
  </si>
  <si>
    <t>Zárubeň ocelová S125   700x1970x125 L, ZAKO pro sádrokarton, bez drážky, pevně přivařené závěsy</t>
  </si>
  <si>
    <t>POL3_</t>
  </si>
  <si>
    <t>55330463R</t>
  </si>
  <si>
    <t>Zárubeň ocelová S125   800x1970x125 P, ZAKO pro sádrokarton, bez drážky, pevně přivařené závěsy</t>
  </si>
  <si>
    <t>941955002R00</t>
  </si>
  <si>
    <t>Lešení lehké pomocné, výška podlahy do 1,9 m</t>
  </si>
  <si>
    <t>POL1_1</t>
  </si>
  <si>
    <t>51,67</t>
  </si>
  <si>
    <t>952901111R00</t>
  </si>
  <si>
    <t>Vyčištění budov o výšce podlaží do 4 m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</si>
  <si>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</si>
  <si>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</si>
  <si>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</si>
  <si>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</si>
  <si>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</si>
  <si>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</si>
  <si>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</si>
  <si>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</si>
  <si>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</si>
  <si>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1.01, 1.02, 1.03, 1.04 : 6,22+0,84+2,88+8,41</t>
  </si>
  <si>
    <t>968061125R00</t>
  </si>
  <si>
    <t>Vyvěšení dřevěných dveřních křídel pl. do 2 m2</t>
  </si>
  <si>
    <t>968072455R00</t>
  </si>
  <si>
    <t>Vybourání kovových dveřních zárubní pl. do 2 m2</t>
  </si>
  <si>
    <t>0,8*1,97*3</t>
  </si>
  <si>
    <t>971033621R00</t>
  </si>
  <si>
    <t>Vybourání otv. zeď cihel. pl.4 m2, tl.10 cm, MVC</t>
  </si>
  <si>
    <t>1.04 : 0,6*2,69</t>
  </si>
  <si>
    <t>978011121R00</t>
  </si>
  <si>
    <t>Otlučení omítek vnitřních vápenných stropů do 10 %</t>
  </si>
  <si>
    <t>Hodnota z bývalého odkazu. : 51,87</t>
  </si>
  <si>
    <t>978013141R00</t>
  </si>
  <si>
    <t>Otlučení omítek vnitřních stěn v rozsahu do 30 %</t>
  </si>
  <si>
    <t>Hodnota z bývalého odkazu. : 134,76</t>
  </si>
  <si>
    <t>978013191R00</t>
  </si>
  <si>
    <t>Otlučení omítek vnitřních stěn v rozsahu do 100 %</t>
  </si>
  <si>
    <t>978023411R00</t>
  </si>
  <si>
    <t>Vysekání a úprava spár zdiva cihelného mimo komín.</t>
  </si>
  <si>
    <t>Hodnota z bývalého odkazu. : 4,18</t>
  </si>
  <si>
    <t>978059521R00</t>
  </si>
  <si>
    <t>Odsekání vnitřních obkladů stěn do 2 m2</t>
  </si>
  <si>
    <t>(1,47*1,8)-(2*0,6)</t>
  </si>
  <si>
    <t>1,76*1,4</t>
  </si>
  <si>
    <t>965081713R00</t>
  </si>
  <si>
    <t>Bourání dlažeb keramických tl.10 mm, nad 1 m2</t>
  </si>
  <si>
    <t>RTS 18/ II</t>
  </si>
  <si>
    <t>1.03 : 1,47*0,7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</si>
  <si>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</si>
  <si>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</si>
  <si>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</si>
  <si>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</si>
  <si>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</si>
  <si>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</si>
  <si>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725310823R00</t>
  </si>
  <si>
    <t>Demontáž dřezů 1dílných v kuchyňské sestavě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</si>
  <si>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</si>
  <si>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</si>
  <si>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</si>
  <si>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</si>
  <si>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</si>
  <si>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</si>
  <si>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</si>
  <si>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</si>
  <si>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</si>
  <si>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</si>
  <si>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776511820R00</t>
  </si>
  <si>
    <t>Odstranění PVC a koberců lepených s podložkou</t>
  </si>
  <si>
    <t>4,47+0,97+9,88*3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</si>
  <si>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</si>
  <si>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</si>
  <si>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</si>
  <si>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</si>
  <si>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</si>
  <si>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 xml:space="preserve">Demontáž a likvidace bytového umakartového jádra </t>
  </si>
  <si>
    <t>včetně obkladů (WC, koupelna, instalační šachta, kuchyň)</t>
  </si>
  <si>
    <t>POP</t>
  </si>
  <si>
    <t>999281151R00</t>
  </si>
  <si>
    <t>Přesun hmot pro opravy a údržbu do v. 25 m,nošením</t>
  </si>
  <si>
    <t>t</t>
  </si>
  <si>
    <t>711210020RA0</t>
  </si>
  <si>
    <t>Stěrka hydroizolační těsnící hmotou, vč. dodplňků (pásky, rohy)</t>
  </si>
  <si>
    <t>POL2_7</t>
  </si>
  <si>
    <t>1.03 : 2,88*1,2+1,0*2*2,1</t>
  </si>
  <si>
    <t>72505</t>
  </si>
  <si>
    <t>Zrcadlo nad umyvadlem</t>
  </si>
  <si>
    <t>766661112R00</t>
  </si>
  <si>
    <t>Montáž dveří do zárubně,otevíravých 1kř.do 0,8 m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</si>
  <si>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</si>
  <si>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</si>
  <si>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</si>
  <si>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</si>
  <si>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</si>
  <si>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</si>
  <si>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>Repase, seřízení, úprava, vyčištění oken a balkónové sestavy</t>
  </si>
  <si>
    <t>Odstranění stávajícího nátěru, přebroušení, vyčištění, seřízení, zákl. nátěr, min. 2x vrchní nátěr, oprava kování, seštelování pantů, doplnění těsnění.</t>
  </si>
  <si>
    <t>76602</t>
  </si>
  <si>
    <t>Revizní dvířka do instalační šachty 90x145 cm - D+M</t>
  </si>
  <si>
    <t>54914624R</t>
  </si>
  <si>
    <t>Dveřní kování KLASIK/S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</si>
  <si>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</si>
  <si>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</si>
  <si>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</si>
  <si>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</si>
  <si>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</si>
  <si>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</si>
  <si>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</si>
  <si>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61160622R</t>
  </si>
  <si>
    <t>Dveře vnitřní CPL 0,2 KLASIK 2/3 sklo 1kř. 70x197,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</si>
  <si>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</si>
  <si>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</si>
  <si>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</si>
  <si>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</si>
  <si>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998766203R00</t>
  </si>
  <si>
    <t>Přesun hmot pro truhlářské konstr., výšky do 24 m</t>
  </si>
  <si>
    <t>771101210R00</t>
  </si>
  <si>
    <t>Penetrace podkladu pod dlažby</t>
  </si>
  <si>
    <t>Hodnota z bývalého odkazu. : 3,72</t>
  </si>
  <si>
    <t>771575111RT6</t>
  </si>
  <si>
    <t>Montáž podlah keram.,hladké, tmel, 45x45 cm</t>
  </si>
  <si>
    <t>771577113R00</t>
  </si>
  <si>
    <t>Lišta hliníková přechodová, stejná výška dlaždic</t>
  </si>
  <si>
    <t>0,6*2</t>
  </si>
  <si>
    <t>771578011R00</t>
  </si>
  <si>
    <t>Spára podlaha - stěna, silikonem</t>
  </si>
  <si>
    <t>1.02 : 0,9*2+0,95*2+1,6*4+1,0+0,9</t>
  </si>
  <si>
    <t>1.03 : 1,6*2+1,8*2+2,1*4+0,9*2+0,6</t>
  </si>
  <si>
    <t>1.04 : 0,6</t>
  </si>
  <si>
    <t>771579795R00</t>
  </si>
  <si>
    <t>Příplatek za spárování vodotěsnou hmotou - plošně</t>
  </si>
  <si>
    <t>59764206R</t>
  </si>
  <si>
    <t>Dlažba keramická 400x400mm dle výběru investora</t>
  </si>
  <si>
    <t>POL12_0</t>
  </si>
  <si>
    <t>Hodnota z bývalého odkazu. : 4,17</t>
  </si>
  <si>
    <t>998771203R00</t>
  </si>
  <si>
    <t>Přesun hmot pro podlahy z dlaždic, výšky do 24 m</t>
  </si>
  <si>
    <t>775592000R00</t>
  </si>
  <si>
    <t>Broušení dřevěných podlah hrubé+střední+jemné</t>
  </si>
  <si>
    <t>1.05, 1.06, 1.07 : 13,73+2,51+17,08</t>
  </si>
  <si>
    <t>775599130R00</t>
  </si>
  <si>
    <t>Celoplošné tmelení</t>
  </si>
  <si>
    <t>Položka pořadí 71 : 33,32000</t>
  </si>
  <si>
    <t>775599144R00</t>
  </si>
  <si>
    <t>Lak dřevěných podlah Bona Mega, Z+2x, přebroušení</t>
  </si>
  <si>
    <t>775981112R00</t>
  </si>
  <si>
    <t>Lišta hliníková přechodová, stejná výška krytin</t>
  </si>
  <si>
    <t>0,8+0,7</t>
  </si>
  <si>
    <t>776421</t>
  </si>
  <si>
    <t>Montáž podlahových lišt včetně dodávky lišty MDF</t>
  </si>
  <si>
    <t>1.01 : 1,45*2+4,885*2+0,37*2-0,8-0,6*3</t>
  </si>
  <si>
    <t>1.05 : 3,97*2+3,42*2-0,7</t>
  </si>
  <si>
    <t>1.06 : 1,335*2+2,0*2-0,7</t>
  </si>
  <si>
    <t>1.07 : 4,95*2+3,39*2-0,8</t>
  </si>
  <si>
    <t>998775203R00</t>
  </si>
  <si>
    <t>Přesun hmot pro podlahy vlysové, výšky do 24 m</t>
  </si>
  <si>
    <t>776981112R00</t>
  </si>
  <si>
    <t>0,6+0,8</t>
  </si>
  <si>
    <t>1.04 : 3,81*2+3,49*2-0,6</t>
  </si>
  <si>
    <t>776522</t>
  </si>
  <si>
    <t>Montáž povlakových podlah z pásů PVC celoplošným lepením- PVC ve specifikaci</t>
  </si>
  <si>
    <t>1.01,1.04 : 6,22+8,41</t>
  </si>
  <si>
    <t>284123</t>
  </si>
  <si>
    <t>PVC podlaha  min.zátěžová třída dle klasifikace EN685- min. 23 nebo 31, protiskluznost R10</t>
  </si>
  <si>
    <t>Položka pořadí 79 : 14,63000*1,1</t>
  </si>
  <si>
    <t>998776203R00</t>
  </si>
  <si>
    <t>Přesun hmot pro podlahy povlakové, výšky do 24 m</t>
  </si>
  <si>
    <t>781101210R00</t>
  </si>
  <si>
    <t>Penetrace podkladu pod obklady</t>
  </si>
  <si>
    <t>Hodnota z bývalého odkazu. : 20,01</t>
  </si>
  <si>
    <t>781415016RT6</t>
  </si>
  <si>
    <t>Montáž obkladů stěn, porovin.,tmel, nad 20x25 cm</t>
  </si>
  <si>
    <t>1.02 : (0,9*2+0,95*2-0,6)*1,6</t>
  </si>
  <si>
    <t>1.03 : (1,6*2+1,8*2)*2,1-0,6*1,97</t>
  </si>
  <si>
    <t>1.04 : (2,65+0,6)*0,6</t>
  </si>
  <si>
    <t>781419706R00</t>
  </si>
  <si>
    <t>Příplatek za spárovací vodotěsnou hmotu - plošně</t>
  </si>
  <si>
    <t>781497121R00</t>
  </si>
  <si>
    <t>Lišta hliníková rohová k obkladům</t>
  </si>
  <si>
    <t>1.02 : 0,9</t>
  </si>
  <si>
    <t>597813720R</t>
  </si>
  <si>
    <t>Obkládačka 20x40 cm dle výběru investora</t>
  </si>
  <si>
    <t>Hodnota z bývalého odkazu. : 22,41</t>
  </si>
  <si>
    <t>998781203R00</t>
  </si>
  <si>
    <t>Přesun hmot pro obklady keramické, výšky do 24 m</t>
  </si>
  <si>
    <t>78301</t>
  </si>
  <si>
    <t>Nátěr zárubně,  základní nátěr + 2x synt. nátěr</t>
  </si>
  <si>
    <t>784402801R00</t>
  </si>
  <si>
    <t>Odstranění malby oškrábáním v místnosti H do 3,8 m</t>
  </si>
  <si>
    <t>784127101R00</t>
  </si>
  <si>
    <t>Vyhlazení disperzním tmelem, 1 x</t>
  </si>
  <si>
    <t>Hodnota z bývalého odkazu. : 94,33</t>
  </si>
  <si>
    <t>784450025RAX</t>
  </si>
  <si>
    <t>Malba ze směsi na SDK, penetrace 1x, bílá 3x</t>
  </si>
  <si>
    <t>POL2_</t>
  </si>
  <si>
    <t>Hodnota z bývalého odkazu. : 19,76</t>
  </si>
  <si>
    <t>784450020RA0</t>
  </si>
  <si>
    <t>Malba ze směsi, penetrace 1x, bílá 2x</t>
  </si>
  <si>
    <t>POL12_1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</si>
  <si>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</si>
  <si>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</si>
  <si>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</si>
  <si>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</si>
  <si>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</si>
  <si>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</si>
  <si>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</si>
  <si>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</si>
  <si>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</si>
  <si>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</si>
  <si>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</si>
  <si>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</si>
  <si>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</si>
  <si>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</si>
  <si>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</si>
  <si>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</si>
  <si>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</si>
  <si>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</si>
  <si>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</si>
  <si>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</si>
  <si>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</si>
  <si>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</si>
  <si>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</si>
  <si>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</si>
  <si>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</si>
  <si>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>Dokumentace skutečného provedení vč. profesí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</si>
  <si>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</si>
  <si>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</si>
  <si>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</si>
  <si>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</si>
  <si>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</si>
  <si>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</si>
  <si>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</si>
  <si>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</si>
  <si>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</si>
  <si>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</si>
  <si>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1011</t>
  </si>
  <si>
    <t>Jistič char B, 1-pólový, Icn=6kA, In=2A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</si>
  <si>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</si>
  <si>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</si>
  <si>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</si>
  <si>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</si>
  <si>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</si>
  <si>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</si>
  <si>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</si>
  <si>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</si>
  <si>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</si>
  <si>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</si>
  <si>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</si>
  <si>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</si>
  <si>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</si>
  <si>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</si>
  <si>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</si>
  <si>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</si>
  <si>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</si>
  <si>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</si>
  <si>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</si>
  <si>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</si>
  <si>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</si>
  <si>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</si>
  <si>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</si>
  <si>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</si>
  <si>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</si>
  <si>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</si>
  <si>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</si>
  <si>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</si>
  <si>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</si>
  <si>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</si>
  <si>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</si>
  <si>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</si>
  <si>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</si>
  <si>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</si>
  <si>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</si>
  <si>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</si>
  <si>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</si>
  <si>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</si>
  <si>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</si>
  <si>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</si>
  <si>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</si>
  <si>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</si>
  <si>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318</t>
  </si>
  <si>
    <t>datový kabel UTP cat 6</t>
  </si>
  <si>
    <t>PŘÍPOJKA</t>
  </si>
  <si>
    <t>Kabel CYKY-J 4x10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</si>
  <si>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</si>
  <si>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</si>
  <si>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</si>
  <si>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</si>
  <si>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</si>
  <si>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</si>
  <si>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</si>
  <si>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</si>
  <si>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</si>
  <si>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</si>
  <si>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</si>
  <si>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</si>
  <si>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</si>
  <si>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</si>
  <si>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</si>
  <si>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</si>
  <si>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</si>
  <si>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</si>
  <si>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</si>
  <si>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</si>
  <si>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</si>
  <si>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</si>
  <si>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</si>
  <si>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</si>
  <si>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</si>
  <si>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NATOČENÁ DUTINA, S CLONKAMI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</si>
  <si>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</si>
  <si>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</si>
  <si>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</si>
  <si>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</si>
  <si>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</si>
  <si>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</si>
  <si>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5322</t>
  </si>
  <si>
    <t>Ventilátor Silent verze, koupelnový s Hygrostatem a časovým doběhem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</si>
  <si>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</si>
  <si>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</si>
  <si>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</si>
  <si>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</si>
  <si>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</si>
  <si>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</si>
  <si>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</si>
  <si>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</si>
  <si>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</si>
  <si>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</si>
  <si>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</si>
  <si>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</si>
  <si>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</si>
  <si>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</si>
  <si>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</si>
  <si>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</si>
  <si>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</si>
  <si>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</si>
  <si>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</si>
  <si>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</si>
  <si>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</si>
  <si>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</si>
  <si>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</si>
  <si>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</si>
  <si>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</si>
  <si>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5491</t>
  </si>
  <si>
    <t>Datove zásuvky RJ-45vč. zapojení</t>
  </si>
  <si>
    <t>550</t>
  </si>
  <si>
    <t>Napojení rozvodů STA na stávající</t>
  </si>
  <si>
    <t>551</t>
  </si>
  <si>
    <t>Výstražné tabulky, popis rozvaděče</t>
  </si>
  <si>
    <t>552</t>
  </si>
  <si>
    <t>Prověření a upřesnění trasy přívodu bytu před realizací</t>
  </si>
  <si>
    <t>553</t>
  </si>
  <si>
    <t>Přihlášení energie u poskytovatele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</si>
  <si>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</si>
  <si>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</si>
  <si>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</si>
  <si>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</si>
  <si>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</si>
  <si>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</si>
  <si>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</si>
  <si>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</si>
  <si>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</si>
  <si>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</si>
  <si>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</si>
  <si>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</si>
  <si>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</si>
  <si>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</si>
  <si>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</si>
  <si>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</si>
  <si>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</si>
  <si>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</si>
  <si>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</si>
  <si>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</si>
  <si>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</si>
  <si>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</si>
  <si>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</si>
  <si>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</si>
  <si>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</si>
  <si>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</si>
  <si>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</si>
  <si>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</si>
  <si>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722290234R00</t>
  </si>
  <si>
    <t>Proplach a dezinfekce vodovod.potrubí DN 80</t>
  </si>
  <si>
    <t>722290226R00</t>
  </si>
  <si>
    <t>Zkouška tlaku potrubí DN 50</t>
  </si>
  <si>
    <t>72226532</t>
  </si>
  <si>
    <t>Vodoměr domovní SV Enbra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</si>
  <si>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</si>
  <si>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</si>
  <si>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</si>
  <si>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</si>
  <si>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</si>
  <si>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</si>
  <si>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</si>
  <si>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</si>
  <si>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</si>
  <si>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</si>
  <si>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80cm protiskluz, nožičky, panel</t>
  </si>
  <si>
    <t>725249103R00</t>
  </si>
  <si>
    <t>Montáž sprchových koutů</t>
  </si>
  <si>
    <t>Sprchový kout čtvrtkruh posuvný čtyřdílný, bílý 80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</si>
  <si>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</si>
  <si>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</si>
  <si>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</si>
  <si>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</si>
  <si>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</si>
  <si>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</si>
  <si>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</si>
  <si>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</si>
  <si>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</si>
  <si>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</si>
  <si>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</si>
  <si>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</si>
  <si>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</si>
  <si>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</si>
  <si>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</si>
  <si>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</si>
  <si>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</si>
  <si>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</si>
  <si>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</si>
  <si>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</si>
  <si>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</si>
  <si>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</si>
  <si>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</si>
  <si>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</si>
  <si>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</si>
  <si>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</si>
  <si>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</si>
  <si>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</si>
  <si>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</si>
  <si>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</si>
  <si>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</si>
  <si>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</si>
  <si>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</si>
  <si>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</si>
  <si>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</si>
  <si>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</si>
  <si>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</si>
  <si>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</si>
  <si>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2404.</t>
  </si>
  <si>
    <t>Nástěnný axiální ventilátor, 95m3/h, ze zpětnou klapkou, doběhem a hydrostatem, provedení s, kuličkovými ložisky</t>
  </si>
  <si>
    <t>2407</t>
  </si>
  <si>
    <t>SPIRO potrubí DN  125</t>
  </si>
  <si>
    <t>2408</t>
  </si>
  <si>
    <t>Výfuková hlavice DN 125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</si>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</sst>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4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SUMIF(F51:F79,A16,I51:I79)+SUMIF(F51:F79,"PSU",I51:I79)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SUMIF(F51:F79,A17,I51:I79)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SUMIF(F51:F79,A18,I51:I79)</f>
        <v>0</v>
      </c>
      <c r="J18" s="85"/>
    </row>
    <row r="19" spans="1:10" ht="23.25" customHeight="1" x14ac:dyDescent="0.2">
      <c r="A19" s="188" t="s">
        <v>114</v>
      </c>
      <c r="B19" s="55" t="s">
        <v>29</v>
      </c>
      <c r="C19" s="56"/>
      <c r="D19" s="57"/>
      <c r="E19" s="83"/>
      <c r="F19" s="84"/>
      <c r="G19" s="83"/>
      <c r="H19" s="84"/>
      <c r="I19" s="83">
        <f>SUMIF(F51:F79,A19,I51:I79)</f>
        <v>0</v>
      </c>
      <c r="J19" s="85"/>
    </row>
    <row r="20" spans="1:10" ht="23.25" customHeight="1" x14ac:dyDescent="0.2">
      <c r="A20" s="188" t="s">
        <v>113</v>
      </c>
      <c r="B20" s="55" t="s">
        <v>30</v>
      </c>
      <c r="C20" s="56"/>
      <c r="D20" s="57"/>
      <c r="E20" s="83"/>
      <c r="F20" s="84"/>
      <c r="G20" s="83"/>
      <c r="H20" s="84"/>
      <c r="I20" s="83">
        <f>SUMIF(F51:F79,A20,I51:I79)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43621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45</v>
      </c>
      <c r="C39" s="141"/>
      <c r="D39" s="142"/>
      <c r="E39" s="142"/>
      <c r="F39" s="143">
        <f>'1 1 Pol'!AE216+'1 2 Pol'!AE84+'1 3 Pol'!AE68</f>
        <v>0</v>
      </c>
      <c r="G39" s="144">
        <f>'1 1 Pol'!AF216+'1 2 Pol'!AF84+'1 3 Pol'!AF68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46</v>
      </c>
      <c r="C40" s="148" t="s">
        <v>47</v>
      </c>
      <c r="D40" s="149"/>
      <c r="E40" s="149"/>
      <c r="F40" s="150">
        <f>'1 1 Pol'!AE216+'1 2 Pol'!AE84+'1 3 Pol'!AE68</f>
        <v>0</v>
      </c>
      <c r="G40" s="151">
        <f>'1 1 Pol'!AF216+'1 2 Pol'!AF84+'1 3 Pol'!AF68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46</v>
      </c>
      <c r="C41" s="141" t="s">
        <v>48</v>
      </c>
      <c r="D41" s="142"/>
      <c r="E41" s="142"/>
      <c r="F41" s="154">
        <f>'1 1 Pol'!AE216</f>
        <v>0</v>
      </c>
      <c r="G41" s="145">
        <f>'1 1 Pol'!AF216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3</v>
      </c>
      <c r="B42" s="153" t="s">
        <v>49</v>
      </c>
      <c r="C42" s="141" t="s">
        <v>50</v>
      </c>
      <c r="D42" s="142"/>
      <c r="E42" s="142"/>
      <c r="F42" s="154">
        <f>'1 2 Pol'!AE84</f>
        <v>0</v>
      </c>
      <c r="G42" s="145">
        <f>'1 2 Pol'!AF84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51</v>
      </c>
      <c r="C43" s="141" t="s">
        <v>52</v>
      </c>
      <c r="D43" s="142"/>
      <c r="E43" s="142"/>
      <c r="F43" s="154">
        <f>'1 3 Pol'!AE68</f>
        <v>0</v>
      </c>
      <c r="G43" s="145">
        <f>'1 3 Pol'!AF68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53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55</v>
      </c>
    </row>
    <row r="50" spans="1:10" ht="25.5" customHeight="1" x14ac:dyDescent="0.2">
      <c r="A50" s="171"/>
      <c r="B50" s="174" t="s">
        <v>18</v>
      </c>
      <c r="C50" s="174" t="s">
        <v>6</v>
      </c>
      <c r="D50" s="175"/>
      <c r="E50" s="175"/>
      <c r="F50" s="176" t="s">
        <v>56</v>
      </c>
      <c r="G50" s="176"/>
      <c r="H50" s="176"/>
      <c r="I50" s="176" t="s">
        <v>31</v>
      </c>
      <c r="J50" s="176" t="s">
        <v>0</v>
      </c>
    </row>
    <row r="51" spans="1:10" ht="25.5" customHeight="1" x14ac:dyDescent="0.2">
      <c r="A51" s="172"/>
      <c r="B51" s="177" t="s">
        <v>57</v>
      </c>
      <c r="C51" s="178" t="s">
        <v>58</v>
      </c>
      <c r="D51" s="179"/>
      <c r="E51" s="179"/>
      <c r="F51" s="184" t="s">
        <v>26</v>
      </c>
      <c r="G51" s="185"/>
      <c r="H51" s="185"/>
      <c r="I51" s="185">
        <f>'1 2 Pol'!G8</f>
        <v>0</v>
      </c>
      <c r="J51" s="182" t="str">
        <f>IF(I80=0,"",I51/I80*100)</f>
        <v/>
      </c>
    </row>
    <row r="52" spans="1:10" ht="25.5" customHeight="1" x14ac:dyDescent="0.2">
      <c r="A52" s="172"/>
      <c r="B52" s="177" t="s">
        <v>59</v>
      </c>
      <c r="C52" s="178" t="s">
        <v>60</v>
      </c>
      <c r="D52" s="179"/>
      <c r="E52" s="179"/>
      <c r="F52" s="184" t="s">
        <v>26</v>
      </c>
      <c r="G52" s="185"/>
      <c r="H52" s="185"/>
      <c r="I52" s="185">
        <f>'1 2 Pol'!G35</f>
        <v>0</v>
      </c>
      <c r="J52" s="182" t="str">
        <f>IF(I80=0,"",I52/I80*100)</f>
        <v/>
      </c>
    </row>
    <row r="53" spans="1:10" ht="25.5" customHeight="1" x14ac:dyDescent="0.2">
      <c r="A53" s="172"/>
      <c r="B53" s="177" t="s">
        <v>61</v>
      </c>
      <c r="C53" s="178" t="s">
        <v>62</v>
      </c>
      <c r="D53" s="179"/>
      <c r="E53" s="179"/>
      <c r="F53" s="184" t="s">
        <v>26</v>
      </c>
      <c r="G53" s="185"/>
      <c r="H53" s="185"/>
      <c r="I53" s="185">
        <f>'1 2 Pol'!G39</f>
        <v>0</v>
      </c>
      <c r="J53" s="182" t="str">
        <f>IF(I80=0,"",I53/I80*100)</f>
        <v/>
      </c>
    </row>
    <row r="54" spans="1:10" ht="25.5" customHeight="1" x14ac:dyDescent="0.2">
      <c r="A54" s="172"/>
      <c r="B54" s="177" t="s">
        <v>63</v>
      </c>
      <c r="C54" s="178" t="s">
        <v>64</v>
      </c>
      <c r="D54" s="179"/>
      <c r="E54" s="179"/>
      <c r="F54" s="184" t="s">
        <v>26</v>
      </c>
      <c r="G54" s="185"/>
      <c r="H54" s="185"/>
      <c r="I54" s="185">
        <f>'1 2 Pol'!G48</f>
        <v>0</v>
      </c>
      <c r="J54" s="182" t="str">
        <f>IF(I80=0,"",I54/I80*100)</f>
        <v/>
      </c>
    </row>
    <row r="55" spans="1:10" ht="25.5" customHeight="1" x14ac:dyDescent="0.2">
      <c r="A55" s="172"/>
      <c r="B55" s="177" t="s">
        <v>65</v>
      </c>
      <c r="C55" s="178" t="s">
        <v>66</v>
      </c>
      <c r="D55" s="179"/>
      <c r="E55" s="179"/>
      <c r="F55" s="184" t="s">
        <v>26</v>
      </c>
      <c r="G55" s="185"/>
      <c r="H55" s="185"/>
      <c r="I55" s="185">
        <f>'1 2 Pol'!G53</f>
        <v>0</v>
      </c>
      <c r="J55" s="182" t="str">
        <f>IF(I80=0,"",I55/I80*100)</f>
        <v/>
      </c>
    </row>
    <row r="56" spans="1:10" ht="25.5" customHeight="1" x14ac:dyDescent="0.2">
      <c r="A56" s="172"/>
      <c r="B56" s="177" t="s">
        <v>67</v>
      </c>
      <c r="C56" s="178" t="s">
        <v>68</v>
      </c>
      <c r="D56" s="179"/>
      <c r="E56" s="179"/>
      <c r="F56" s="184" t="s">
        <v>26</v>
      </c>
      <c r="G56" s="185"/>
      <c r="H56" s="185"/>
      <c r="I56" s="185">
        <f>'1 3 Pol'!G62</f>
        <v>0</v>
      </c>
      <c r="J56" s="182" t="str">
        <f>IF(I80=0,"",I56/I80*100)</f>
        <v/>
      </c>
    </row>
    <row r="57" spans="1:10" ht="25.5" customHeight="1" x14ac:dyDescent="0.2">
      <c r="A57" s="172"/>
      <c r="B57" s="177" t="s">
        <v>51</v>
      </c>
      <c r="C57" s="178" t="s">
        <v>69</v>
      </c>
      <c r="D57" s="179"/>
      <c r="E57" s="179"/>
      <c r="F57" s="184" t="s">
        <v>26</v>
      </c>
      <c r="G57" s="185"/>
      <c r="H57" s="185"/>
      <c r="I57" s="185">
        <f>'1 1 Pol'!G8</f>
        <v>0</v>
      </c>
      <c r="J57" s="182" t="str">
        <f>IF(I80=0,"",I57/I80*100)</f>
        <v/>
      </c>
    </row>
    <row r="58" spans="1:10" ht="25.5" customHeight="1" x14ac:dyDescent="0.2">
      <c r="A58" s="172"/>
      <c r="B58" s="177" t="s">
        <v>70</v>
      </c>
      <c r="C58" s="178" t="s">
        <v>71</v>
      </c>
      <c r="D58" s="179"/>
      <c r="E58" s="179"/>
      <c r="F58" s="184" t="s">
        <v>26</v>
      </c>
      <c r="G58" s="185"/>
      <c r="H58" s="185"/>
      <c r="I58" s="185">
        <f>'1 1 Pol'!G21</f>
        <v>0</v>
      </c>
      <c r="J58" s="182" t="str">
        <f>IF(I80=0,"",I58/I80*100)</f>
        <v/>
      </c>
    </row>
    <row r="59" spans="1:10" ht="25.5" customHeight="1" x14ac:dyDescent="0.2">
      <c r="A59" s="172"/>
      <c r="B59" s="177" t="s">
        <v>72</v>
      </c>
      <c r="C59" s="178" t="s">
        <v>73</v>
      </c>
      <c r="D59" s="179"/>
      <c r="E59" s="179"/>
      <c r="F59" s="184" t="s">
        <v>26</v>
      </c>
      <c r="G59" s="185"/>
      <c r="H59" s="185"/>
      <c r="I59" s="185">
        <f>'1 1 Pol'!G47</f>
        <v>0</v>
      </c>
      <c r="J59" s="182" t="str">
        <f>IF(I80=0,"",I59/I80*100)</f>
        <v/>
      </c>
    </row>
    <row r="60" spans="1:10" ht="25.5" customHeight="1" x14ac:dyDescent="0.2">
      <c r="A60" s="172"/>
      <c r="B60" s="177" t="s">
        <v>74</v>
      </c>
      <c r="C60" s="178" t="s">
        <v>75</v>
      </c>
      <c r="D60" s="179"/>
      <c r="E60" s="179"/>
      <c r="F60" s="184" t="s">
        <v>26</v>
      </c>
      <c r="G60" s="185"/>
      <c r="H60" s="185"/>
      <c r="I60" s="185">
        <f>'1 1 Pol'!G58</f>
        <v>0</v>
      </c>
      <c r="J60" s="182" t="str">
        <f>IF(I80=0,"",I60/I80*100)</f>
        <v/>
      </c>
    </row>
    <row r="61" spans="1:10" ht="25.5" customHeight="1" x14ac:dyDescent="0.2">
      <c r="A61" s="172"/>
      <c r="B61" s="177" t="s">
        <v>76</v>
      </c>
      <c r="C61" s="178" t="s">
        <v>77</v>
      </c>
      <c r="D61" s="179"/>
      <c r="E61" s="179"/>
      <c r="F61" s="184" t="s">
        <v>26</v>
      </c>
      <c r="G61" s="185"/>
      <c r="H61" s="185"/>
      <c r="I61" s="185">
        <f>'1 1 Pol'!G63</f>
        <v>0</v>
      </c>
      <c r="J61" s="182" t="str">
        <f>IF(I80=0,"",I61/I80*100)</f>
        <v/>
      </c>
    </row>
    <row r="62" spans="1:10" ht="25.5" customHeight="1" x14ac:dyDescent="0.2">
      <c r="A62" s="172"/>
      <c r="B62" s="177" t="s">
        <v>78</v>
      </c>
      <c r="C62" s="178" t="s">
        <v>79</v>
      </c>
      <c r="D62" s="179"/>
      <c r="E62" s="179"/>
      <c r="F62" s="184" t="s">
        <v>26</v>
      </c>
      <c r="G62" s="185"/>
      <c r="H62" s="185"/>
      <c r="I62" s="185">
        <f>'1 1 Pol'!G66</f>
        <v>0</v>
      </c>
      <c r="J62" s="182" t="str">
        <f>IF(I80=0,"",I62/I80*100)</f>
        <v/>
      </c>
    </row>
    <row r="63" spans="1:10" ht="25.5" customHeight="1" x14ac:dyDescent="0.2">
      <c r="A63" s="172"/>
      <c r="B63" s="177" t="s">
        <v>80</v>
      </c>
      <c r="C63" s="178" t="s">
        <v>81</v>
      </c>
      <c r="D63" s="179"/>
      <c r="E63" s="179"/>
      <c r="F63" s="184" t="s">
        <v>26</v>
      </c>
      <c r="G63" s="185"/>
      <c r="H63" s="185"/>
      <c r="I63" s="185">
        <f>'1 1 Pol'!G72</f>
        <v>0</v>
      </c>
      <c r="J63" s="182" t="str">
        <f>IF(I80=0,"",I63/I80*100)</f>
        <v/>
      </c>
    </row>
    <row r="64" spans="1:10" ht="25.5" customHeight="1" x14ac:dyDescent="0.2">
      <c r="A64" s="172"/>
      <c r="B64" s="177" t="s">
        <v>82</v>
      </c>
      <c r="C64" s="178" t="s">
        <v>83</v>
      </c>
      <c r="D64" s="179"/>
      <c r="E64" s="179"/>
      <c r="F64" s="184" t="s">
        <v>26</v>
      </c>
      <c r="G64" s="185"/>
      <c r="H64" s="185"/>
      <c r="I64" s="185">
        <f>'1 1 Pol'!G110</f>
        <v>0</v>
      </c>
      <c r="J64" s="182" t="str">
        <f>IF(I80=0,"",I64/I80*100)</f>
        <v/>
      </c>
    </row>
    <row r="65" spans="1:10" ht="25.5" customHeight="1" x14ac:dyDescent="0.2">
      <c r="A65" s="172"/>
      <c r="B65" s="177" t="s">
        <v>84</v>
      </c>
      <c r="C65" s="178" t="s">
        <v>85</v>
      </c>
      <c r="D65" s="179"/>
      <c r="E65" s="179"/>
      <c r="F65" s="184" t="s">
        <v>27</v>
      </c>
      <c r="G65" s="185"/>
      <c r="H65" s="185"/>
      <c r="I65" s="185">
        <f>'1 1 Pol'!G112</f>
        <v>0</v>
      </c>
      <c r="J65" s="182" t="str">
        <f>IF(I80=0,"",I65/I80*100)</f>
        <v/>
      </c>
    </row>
    <row r="66" spans="1:10" ht="25.5" customHeight="1" x14ac:dyDescent="0.2">
      <c r="A66" s="172"/>
      <c r="B66" s="177" t="s">
        <v>86</v>
      </c>
      <c r="C66" s="178" t="s">
        <v>87</v>
      </c>
      <c r="D66" s="179"/>
      <c r="E66" s="179"/>
      <c r="F66" s="184" t="s">
        <v>27</v>
      </c>
      <c r="G66" s="185"/>
      <c r="H66" s="185"/>
      <c r="I66" s="185">
        <f>'1 3 Pol'!G8</f>
        <v>0</v>
      </c>
      <c r="J66" s="182" t="str">
        <f>IF(I80=0,"",I66/I80*100)</f>
        <v/>
      </c>
    </row>
    <row r="67" spans="1:10" ht="25.5" customHeight="1" x14ac:dyDescent="0.2">
      <c r="A67" s="172"/>
      <c r="B67" s="177" t="s">
        <v>88</v>
      </c>
      <c r="C67" s="178" t="s">
        <v>89</v>
      </c>
      <c r="D67" s="179"/>
      <c r="E67" s="179"/>
      <c r="F67" s="184" t="s">
        <v>27</v>
      </c>
      <c r="G67" s="185"/>
      <c r="H67" s="185"/>
      <c r="I67" s="185">
        <f>'1 3 Pol'!G17</f>
        <v>0</v>
      </c>
      <c r="J67" s="182" t="str">
        <f>IF(I80=0,"",I67/I80*100)</f>
        <v/>
      </c>
    </row>
    <row r="68" spans="1:10" ht="25.5" customHeight="1" x14ac:dyDescent="0.2">
      <c r="A68" s="172"/>
      <c r="B68" s="177" t="s">
        <v>90</v>
      </c>
      <c r="C68" s="178" t="s">
        <v>91</v>
      </c>
      <c r="D68" s="179"/>
      <c r="E68" s="179"/>
      <c r="F68" s="184" t="s">
        <v>27</v>
      </c>
      <c r="G68" s="185"/>
      <c r="H68" s="185"/>
      <c r="I68" s="185">
        <f>'1 1 Pol'!G115+'1 3 Pol'!G28</f>
        <v>0</v>
      </c>
      <c r="J68" s="182" t="str">
        <f>IF(I80=0,"",I68/I80*100)</f>
        <v/>
      </c>
    </row>
    <row r="69" spans="1:10" ht="25.5" customHeight="1" x14ac:dyDescent="0.2">
      <c r="A69" s="172"/>
      <c r="B69" s="177" t="s">
        <v>92</v>
      </c>
      <c r="C69" s="178" t="s">
        <v>93</v>
      </c>
      <c r="D69" s="179"/>
      <c r="E69" s="179"/>
      <c r="F69" s="184" t="s">
        <v>27</v>
      </c>
      <c r="G69" s="185"/>
      <c r="H69" s="185"/>
      <c r="I69" s="185">
        <f>'1 3 Pol'!G46</f>
        <v>0</v>
      </c>
      <c r="J69" s="182" t="str">
        <f>IF(I80=0,"",I69/I80*100)</f>
        <v/>
      </c>
    </row>
    <row r="70" spans="1:10" ht="25.5" customHeight="1" x14ac:dyDescent="0.2">
      <c r="A70" s="172"/>
      <c r="B70" s="177" t="s">
        <v>94</v>
      </c>
      <c r="C70" s="178" t="s">
        <v>95</v>
      </c>
      <c r="D70" s="179"/>
      <c r="E70" s="179"/>
      <c r="F70" s="184" t="s">
        <v>27</v>
      </c>
      <c r="G70" s="185"/>
      <c r="H70" s="185"/>
      <c r="I70" s="185">
        <f>'1 1 Pol'!G117</f>
        <v>0</v>
      </c>
      <c r="J70" s="182" t="str">
        <f>IF(I80=0,"",I70/I80*100)</f>
        <v/>
      </c>
    </row>
    <row r="71" spans="1:10" ht="25.5" customHeight="1" x14ac:dyDescent="0.2">
      <c r="A71" s="172"/>
      <c r="B71" s="177" t="s">
        <v>96</v>
      </c>
      <c r="C71" s="178" t="s">
        <v>97</v>
      </c>
      <c r="D71" s="179"/>
      <c r="E71" s="179"/>
      <c r="F71" s="184" t="s">
        <v>27</v>
      </c>
      <c r="G71" s="185"/>
      <c r="H71" s="185"/>
      <c r="I71" s="185">
        <f>'1 1 Pol'!G132</f>
        <v>0</v>
      </c>
      <c r="J71" s="182" t="str">
        <f>IF(I80=0,"",I71/I80*100)</f>
        <v/>
      </c>
    </row>
    <row r="72" spans="1:10" ht="25.5" customHeight="1" x14ac:dyDescent="0.2">
      <c r="A72" s="172"/>
      <c r="B72" s="177" t="s">
        <v>98</v>
      </c>
      <c r="C72" s="178" t="s">
        <v>99</v>
      </c>
      <c r="D72" s="179"/>
      <c r="E72" s="179"/>
      <c r="F72" s="184" t="s">
        <v>27</v>
      </c>
      <c r="G72" s="185"/>
      <c r="H72" s="185"/>
      <c r="I72" s="185">
        <f>'1 1 Pol'!G149</f>
        <v>0</v>
      </c>
      <c r="J72" s="182" t="str">
        <f>IF(I80=0,"",I72/I80*100)</f>
        <v/>
      </c>
    </row>
    <row r="73" spans="1:10" ht="25.5" customHeight="1" x14ac:dyDescent="0.2">
      <c r="A73" s="172"/>
      <c r="B73" s="177" t="s">
        <v>100</v>
      </c>
      <c r="C73" s="178" t="s">
        <v>101</v>
      </c>
      <c r="D73" s="179"/>
      <c r="E73" s="179"/>
      <c r="F73" s="184" t="s">
        <v>27</v>
      </c>
      <c r="G73" s="185"/>
      <c r="H73" s="185"/>
      <c r="I73" s="185">
        <f>'1 1 Pol'!G164</f>
        <v>0</v>
      </c>
      <c r="J73" s="182" t="str">
        <f>IF(I80=0,"",I73/I80*100)</f>
        <v/>
      </c>
    </row>
    <row r="74" spans="1:10" ht="25.5" customHeight="1" x14ac:dyDescent="0.2">
      <c r="A74" s="172"/>
      <c r="B74" s="177" t="s">
        <v>102</v>
      </c>
      <c r="C74" s="178" t="s">
        <v>103</v>
      </c>
      <c r="D74" s="179"/>
      <c r="E74" s="179"/>
      <c r="F74" s="184" t="s">
        <v>27</v>
      </c>
      <c r="G74" s="185"/>
      <c r="H74" s="185"/>
      <c r="I74" s="185">
        <f>'1 1 Pol'!G174</f>
        <v>0</v>
      </c>
      <c r="J74" s="182" t="str">
        <f>IF(I80=0,"",I74/I80*100)</f>
        <v/>
      </c>
    </row>
    <row r="75" spans="1:10" ht="25.5" customHeight="1" x14ac:dyDescent="0.2">
      <c r="A75" s="172"/>
      <c r="B75" s="177" t="s">
        <v>104</v>
      </c>
      <c r="C75" s="178" t="s">
        <v>105</v>
      </c>
      <c r="D75" s="179"/>
      <c r="E75" s="179"/>
      <c r="F75" s="184" t="s">
        <v>27</v>
      </c>
      <c r="G75" s="185"/>
      <c r="H75" s="185"/>
      <c r="I75" s="185">
        <f>'1 1 Pol'!G188</f>
        <v>0</v>
      </c>
      <c r="J75" s="182" t="str">
        <f>IF(I80=0,"",I75/I80*100)</f>
        <v/>
      </c>
    </row>
    <row r="76" spans="1:10" ht="25.5" customHeight="1" x14ac:dyDescent="0.2">
      <c r="A76" s="172"/>
      <c r="B76" s="177" t="s">
        <v>106</v>
      </c>
      <c r="C76" s="178" t="s">
        <v>107</v>
      </c>
      <c r="D76" s="179"/>
      <c r="E76" s="179"/>
      <c r="F76" s="184" t="s">
        <v>27</v>
      </c>
      <c r="G76" s="185"/>
      <c r="H76" s="185"/>
      <c r="I76" s="185">
        <f>'1 1 Pol'!G190</f>
        <v>0</v>
      </c>
      <c r="J76" s="182" t="str">
        <f>IF(I80=0,"",I76/I80*100)</f>
        <v/>
      </c>
    </row>
    <row r="77" spans="1:10" ht="25.5" customHeight="1" x14ac:dyDescent="0.2">
      <c r="A77" s="172"/>
      <c r="B77" s="177" t="s">
        <v>108</v>
      </c>
      <c r="C77" s="178" t="s">
        <v>109</v>
      </c>
      <c r="D77" s="179"/>
      <c r="E77" s="179"/>
      <c r="F77" s="184" t="s">
        <v>28</v>
      </c>
      <c r="G77" s="185"/>
      <c r="H77" s="185"/>
      <c r="I77" s="185">
        <f>'1 3 Pol'!G58</f>
        <v>0</v>
      </c>
      <c r="J77" s="182" t="str">
        <f>IF(I80=0,"",I77/I80*100)</f>
        <v/>
      </c>
    </row>
    <row r="78" spans="1:10" ht="25.5" customHeight="1" x14ac:dyDescent="0.2">
      <c r="A78" s="172"/>
      <c r="B78" s="177" t="s">
        <v>110</v>
      </c>
      <c r="C78" s="178" t="s">
        <v>111</v>
      </c>
      <c r="D78" s="179"/>
      <c r="E78" s="179"/>
      <c r="F78" s="184" t="s">
        <v>112</v>
      </c>
      <c r="G78" s="185"/>
      <c r="H78" s="185"/>
      <c r="I78" s="185">
        <f>'1 1 Pol'!G202</f>
        <v>0</v>
      </c>
      <c r="J78" s="182" t="str">
        <f>IF(I80=0,"",I78/I80*100)</f>
        <v/>
      </c>
    </row>
    <row r="79" spans="1:10" ht="25.5" customHeight="1" x14ac:dyDescent="0.2">
      <c r="A79" s="172"/>
      <c r="B79" s="177" t="s">
        <v>113</v>
      </c>
      <c r="C79" s="178" t="s">
        <v>30</v>
      </c>
      <c r="D79" s="179"/>
      <c r="E79" s="179"/>
      <c r="F79" s="184" t="s">
        <v>113</v>
      </c>
      <c r="G79" s="185"/>
      <c r="H79" s="185"/>
      <c r="I79" s="185">
        <f>'1 1 Pol'!G211</f>
        <v>0</v>
      </c>
      <c r="J79" s="182" t="str">
        <f>IF(I80=0,"",I79/I80*100)</f>
        <v/>
      </c>
    </row>
    <row r="80" spans="1:10" ht="25.5" customHeight="1" x14ac:dyDescent="0.2">
      <c r="A80" s="173"/>
      <c r="B80" s="180" t="s">
        <v>1</v>
      </c>
      <c r="C80" s="180"/>
      <c r="D80" s="181"/>
      <c r="E80" s="181"/>
      <c r="F80" s="186"/>
      <c r="G80" s="187"/>
      <c r="H80" s="187"/>
      <c r="I80" s="187">
        <f>SUM(I51:I79)</f>
        <v>0</v>
      </c>
      <c r="J80" s="183">
        <f>SUM(J51:J79)</f>
        <v>0</v>
      </c>
    </row>
    <row r="81" spans="6:10" x14ac:dyDescent="0.2">
      <c r="F81" s="128"/>
      <c r="G81" s="127"/>
      <c r="H81" s="128"/>
      <c r="I81" s="127"/>
      <c r="J81" s="129"/>
    </row>
    <row r="82" spans="6:10" x14ac:dyDescent="0.2">
      <c r="F82" s="128"/>
      <c r="G82" s="127"/>
      <c r="H82" s="128"/>
      <c r="I82" s="127"/>
      <c r="J82" s="129"/>
    </row>
    <row r="83" spans="6:10" x14ac:dyDescent="0.2">
      <c r="F83" s="128"/>
      <c r="G83" s="127"/>
      <c r="H83" s="128"/>
      <c r="I83" s="127"/>
      <c r="J83" s="12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34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46</v>
      </c>
      <c r="C4" s="197" t="s">
        <v>48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51</v>
      </c>
      <c r="C8" s="250" t="s">
        <v>69</v>
      </c>
      <c r="D8" s="231"/>
      <c r="E8" s="232"/>
      <c r="F8" s="233"/>
      <c r="G8" s="234">
        <f>SUMIF(AG9:AG20,"&lt;&gt;NOR",G9:G20)</f>
        <v>0</v>
      </c>
      <c r="H8" s="228"/>
      <c r="I8" s="228">
        <f>SUM(I9:I20)</f>
        <v>0</v>
      </c>
      <c r="J8" s="228"/>
      <c r="K8" s="228">
        <f>SUM(K9:K20)</f>
        <v>0</v>
      </c>
      <c r="L8" s="228"/>
      <c r="M8" s="228">
        <f>SUM(M9:M20)</f>
        <v>0</v>
      </c>
      <c r="N8" s="228"/>
      <c r="O8" s="228">
        <f>SUM(O9:O20)</f>
        <v>1.5600000000000003</v>
      </c>
      <c r="P8" s="228"/>
      <c r="Q8" s="228">
        <f>SUM(Q9:Q20)</f>
        <v>0</v>
      </c>
      <c r="R8" s="228"/>
      <c r="S8" s="228"/>
      <c r="T8" s="228"/>
      <c r="U8" s="228"/>
      <c r="V8" s="228">
        <f>SUM(V9:V20)</f>
        <v>29.53</v>
      </c>
      <c r="W8" s="228"/>
      <c r="AG8" t="s">
        <v>140</v>
      </c>
    </row>
    <row r="9" spans="1:60" outlineLevel="1" x14ac:dyDescent="0.2">
      <c r="A9" s="235">
        <v>1</v>
      </c>
      <c r="B9" s="236" t="s">
        <v>141</v>
      </c>
      <c r="C9" s="251" t="s">
        <v>142</v>
      </c>
      <c r="D9" s="237" t="s">
        <v>143</v>
      </c>
      <c r="E9" s="238">
        <v>0.189</v>
      </c>
      <c r="F9" s="239"/>
      <c r="G9" s="240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0.76182000000000005</v>
      </c>
      <c r="O9" s="224">
        <f>ROUND(E9*N9,2)</f>
        <v>0.14000000000000001</v>
      </c>
      <c r="P9" s="224">
        <v>0</v>
      </c>
      <c r="Q9" s="224">
        <f>ROUND(E9*P9,2)</f>
        <v>0</v>
      </c>
      <c r="R9" s="224"/>
      <c r="S9" s="224" t="s">
        <v>144</v>
      </c>
      <c r="T9" s="224" t="s">
        <v>145</v>
      </c>
      <c r="U9" s="224">
        <v>3.0818800000000004</v>
      </c>
      <c r="V9" s="224">
        <f>ROUND(E9*U9,2)</f>
        <v>0.57999999999999996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146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22"/>
      <c r="B10" s="223"/>
      <c r="C10" s="252" t="s">
        <v>147</v>
      </c>
      <c r="D10" s="226"/>
      <c r="E10" s="227">
        <v>0.189</v>
      </c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148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ht="22.5" outlineLevel="1" x14ac:dyDescent="0.2">
      <c r="A11" s="235">
        <v>2</v>
      </c>
      <c r="B11" s="236" t="s">
        <v>149</v>
      </c>
      <c r="C11" s="251" t="s">
        <v>150</v>
      </c>
      <c r="D11" s="237" t="s">
        <v>151</v>
      </c>
      <c r="E11" s="238">
        <v>9.8786500000000004</v>
      </c>
      <c r="F11" s="239"/>
      <c r="G11" s="240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3.218E-2</v>
      </c>
      <c r="O11" s="224">
        <f>ROUND(E11*N11,2)</f>
        <v>0.32</v>
      </c>
      <c r="P11" s="224">
        <v>0</v>
      </c>
      <c r="Q11" s="224">
        <f>ROUND(E11*P11,2)</f>
        <v>0</v>
      </c>
      <c r="R11" s="224"/>
      <c r="S11" s="224" t="s">
        <v>144</v>
      </c>
      <c r="T11" s="224" t="s">
        <v>145</v>
      </c>
      <c r="U11" s="224">
        <v>1.252</v>
      </c>
      <c r="V11" s="224">
        <f>ROUND(E11*U11,2)</f>
        <v>12.37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146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22"/>
      <c r="B12" s="223"/>
      <c r="C12" s="252" t="s">
        <v>152</v>
      </c>
      <c r="D12" s="226"/>
      <c r="E12" s="227">
        <v>9.8786500000000004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148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35">
        <v>3</v>
      </c>
      <c r="B13" s="236" t="s">
        <v>153</v>
      </c>
      <c r="C13" s="251" t="s">
        <v>154</v>
      </c>
      <c r="D13" s="237" t="s">
        <v>151</v>
      </c>
      <c r="E13" s="238">
        <v>9.6840000000000011</v>
      </c>
      <c r="F13" s="239"/>
      <c r="G13" s="240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3.9630000000000006E-2</v>
      </c>
      <c r="O13" s="224">
        <f>ROUND(E13*N13,2)</f>
        <v>0.38</v>
      </c>
      <c r="P13" s="224">
        <v>0</v>
      </c>
      <c r="Q13" s="224">
        <f>ROUND(E13*P13,2)</f>
        <v>0</v>
      </c>
      <c r="R13" s="224"/>
      <c r="S13" s="224" t="s">
        <v>144</v>
      </c>
      <c r="T13" s="224" t="s">
        <v>145</v>
      </c>
      <c r="U13" s="224">
        <v>0.46900000000000003</v>
      </c>
      <c r="V13" s="224">
        <f>ROUND(E13*U13,2)</f>
        <v>4.54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22"/>
      <c r="B14" s="223"/>
      <c r="C14" s="252" t="s">
        <v>155</v>
      </c>
      <c r="D14" s="226"/>
      <c r="E14" s="227">
        <v>9.6840000000000011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148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35">
        <v>4</v>
      </c>
      <c r="B15" s="236" t="s">
        <v>156</v>
      </c>
      <c r="C15" s="251" t="s">
        <v>157</v>
      </c>
      <c r="D15" s="237" t="s">
        <v>151</v>
      </c>
      <c r="E15" s="238">
        <v>11.970500000000001</v>
      </c>
      <c r="F15" s="239"/>
      <c r="G15" s="240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5.2510000000000001E-2</v>
      </c>
      <c r="O15" s="224">
        <f>ROUND(E15*N15,2)</f>
        <v>0.63</v>
      </c>
      <c r="P15" s="224">
        <v>0</v>
      </c>
      <c r="Q15" s="224">
        <f>ROUND(E15*P15,2)</f>
        <v>0</v>
      </c>
      <c r="R15" s="224"/>
      <c r="S15" s="224" t="s">
        <v>144</v>
      </c>
      <c r="T15" s="224" t="s">
        <v>145</v>
      </c>
      <c r="U15" s="224">
        <v>0.52915000000000001</v>
      </c>
      <c r="V15" s="224">
        <f>ROUND(E15*U15,2)</f>
        <v>6.33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146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22"/>
      <c r="B16" s="223"/>
      <c r="C16" s="252" t="s">
        <v>158</v>
      </c>
      <c r="D16" s="226"/>
      <c r="E16" s="227">
        <v>11.970500000000001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148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35">
        <v>5</v>
      </c>
      <c r="B17" s="236" t="s">
        <v>159</v>
      </c>
      <c r="C17" s="251" t="s">
        <v>160</v>
      </c>
      <c r="D17" s="237" t="s">
        <v>161</v>
      </c>
      <c r="E17" s="238">
        <v>13.450000000000001</v>
      </c>
      <c r="F17" s="239"/>
      <c r="G17" s="240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1.0200000000000001E-3</v>
      </c>
      <c r="O17" s="224">
        <f>ROUND(E17*N17,2)</f>
        <v>0.01</v>
      </c>
      <c r="P17" s="224">
        <v>0</v>
      </c>
      <c r="Q17" s="224">
        <f>ROUND(E17*P17,2)</f>
        <v>0</v>
      </c>
      <c r="R17" s="224"/>
      <c r="S17" s="224" t="s">
        <v>144</v>
      </c>
      <c r="T17" s="224" t="s">
        <v>145</v>
      </c>
      <c r="U17" s="224">
        <v>0.36000000000000004</v>
      </c>
      <c r="V17" s="224">
        <f>ROUND(E17*U17,2)</f>
        <v>4.84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146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22"/>
      <c r="B18" s="223"/>
      <c r="C18" s="252" t="s">
        <v>162</v>
      </c>
      <c r="D18" s="226"/>
      <c r="E18" s="227">
        <v>13.450000000000001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148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35">
        <v>6</v>
      </c>
      <c r="B19" s="236" t="s">
        <v>163</v>
      </c>
      <c r="C19" s="251" t="s">
        <v>164</v>
      </c>
      <c r="D19" s="237" t="s">
        <v>151</v>
      </c>
      <c r="E19" s="238">
        <v>1.125</v>
      </c>
      <c r="F19" s="239"/>
      <c r="G19" s="240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7.3920000000000013E-2</v>
      </c>
      <c r="O19" s="224">
        <f>ROUND(E19*N19,2)</f>
        <v>0.08</v>
      </c>
      <c r="P19" s="224">
        <v>0</v>
      </c>
      <c r="Q19" s="224">
        <f>ROUND(E19*P19,2)</f>
        <v>0</v>
      </c>
      <c r="R19" s="224"/>
      <c r="S19" s="224" t="s">
        <v>144</v>
      </c>
      <c r="T19" s="224" t="s">
        <v>145</v>
      </c>
      <c r="U19" s="224">
        <v>0.77700000000000002</v>
      </c>
      <c r="V19" s="224">
        <f>ROUND(E19*U19,2)</f>
        <v>0.87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146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22"/>
      <c r="B20" s="223"/>
      <c r="C20" s="252" t="s">
        <v>165</v>
      </c>
      <c r="D20" s="226"/>
      <c r="E20" s="227">
        <v>1.125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148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x14ac:dyDescent="0.2">
      <c r="A21" s="229" t="s">
        <v>139</v>
      </c>
      <c r="B21" s="230" t="s">
        <v>70</v>
      </c>
      <c r="C21" s="250" t="s">
        <v>71</v>
      </c>
      <c r="D21" s="231"/>
      <c r="E21" s="232"/>
      <c r="F21" s="233"/>
      <c r="G21" s="234">
        <f>SUMIF(AG22:AG46,"&lt;&gt;NOR",G22:G46)</f>
        <v>0</v>
      </c>
      <c r="H21" s="228"/>
      <c r="I21" s="228">
        <f>SUM(I22:I46)</f>
        <v>0</v>
      </c>
      <c r="J21" s="228"/>
      <c r="K21" s="228">
        <f>SUM(K22:K46)</f>
        <v>0</v>
      </c>
      <c r="L21" s="228"/>
      <c r="M21" s="228">
        <f>SUM(M22:M46)</f>
        <v>0</v>
      </c>
      <c r="N21" s="228"/>
      <c r="O21" s="228">
        <f>SUM(O22:O46)</f>
        <v>2.4599999999999995</v>
      </c>
      <c r="P21" s="228"/>
      <c r="Q21" s="228">
        <f>SUM(Q22:Q46)</f>
        <v>0</v>
      </c>
      <c r="R21" s="228"/>
      <c r="S21" s="228"/>
      <c r="T21" s="228"/>
      <c r="U21" s="228"/>
      <c r="V21" s="228">
        <f>SUM(V22:V46)</f>
        <v>95.109999999999985</v>
      </c>
      <c r="W21" s="228"/>
      <c r="AG21" t="s">
        <v>140</v>
      </c>
    </row>
    <row r="22" spans="1:60" outlineLevel="1" x14ac:dyDescent="0.2">
      <c r="A22" s="235">
        <v>7</v>
      </c>
      <c r="B22" s="236" t="s">
        <v>166</v>
      </c>
      <c r="C22" s="251" t="s">
        <v>167</v>
      </c>
      <c r="D22" s="237" t="s">
        <v>151</v>
      </c>
      <c r="E22" s="238">
        <v>4.1780000000000008</v>
      </c>
      <c r="F22" s="239"/>
      <c r="G22" s="240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2.6000000000000002E-2</v>
      </c>
      <c r="O22" s="224">
        <f>ROUND(E22*N22,2)</f>
        <v>0.11</v>
      </c>
      <c r="P22" s="224">
        <v>0</v>
      </c>
      <c r="Q22" s="224">
        <f>ROUND(E22*P22,2)</f>
        <v>0</v>
      </c>
      <c r="R22" s="224"/>
      <c r="S22" s="224" t="s">
        <v>144</v>
      </c>
      <c r="T22" s="224" t="s">
        <v>145</v>
      </c>
      <c r="U22" s="224">
        <v>0.42000000000000004</v>
      </c>
      <c r="V22" s="224">
        <f>ROUND(E22*U22,2)</f>
        <v>1.75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146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22"/>
      <c r="B23" s="223"/>
      <c r="C23" s="252" t="s">
        <v>168</v>
      </c>
      <c r="D23" s="226"/>
      <c r="E23" s="227">
        <v>2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148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22"/>
      <c r="B24" s="223"/>
      <c r="C24" s="252" t="s">
        <v>169</v>
      </c>
      <c r="D24" s="226"/>
      <c r="E24" s="227">
        <v>2.1780000000000004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148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22.5" outlineLevel="1" x14ac:dyDescent="0.2">
      <c r="A25" s="235">
        <v>8</v>
      </c>
      <c r="B25" s="236" t="s">
        <v>170</v>
      </c>
      <c r="C25" s="251" t="s">
        <v>171</v>
      </c>
      <c r="D25" s="237" t="s">
        <v>151</v>
      </c>
      <c r="E25" s="238">
        <v>51.870000000000005</v>
      </c>
      <c r="F25" s="239"/>
      <c r="G25" s="240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4.1200000000000004E-3</v>
      </c>
      <c r="O25" s="224">
        <f>ROUND(E25*N25,2)</f>
        <v>0.21</v>
      </c>
      <c r="P25" s="224">
        <v>0</v>
      </c>
      <c r="Q25" s="224">
        <f>ROUND(E25*P25,2)</f>
        <v>0</v>
      </c>
      <c r="R25" s="224"/>
      <c r="S25" s="224" t="s">
        <v>144</v>
      </c>
      <c r="T25" s="224" t="s">
        <v>145</v>
      </c>
      <c r="U25" s="224">
        <v>0.19351000000000002</v>
      </c>
      <c r="V25" s="224">
        <f>ROUND(E25*U25,2)</f>
        <v>10.039999999999999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146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22"/>
      <c r="B26" s="223"/>
      <c r="C26" s="252" t="s">
        <v>172</v>
      </c>
      <c r="D26" s="226"/>
      <c r="E26" s="227">
        <v>51.870000000000005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148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2.5" outlineLevel="1" x14ac:dyDescent="0.2">
      <c r="A27" s="235">
        <v>9</v>
      </c>
      <c r="B27" s="236" t="s">
        <v>173</v>
      </c>
      <c r="C27" s="251" t="s">
        <v>174</v>
      </c>
      <c r="D27" s="237" t="s">
        <v>161</v>
      </c>
      <c r="E27" s="238">
        <v>17.600000000000001</v>
      </c>
      <c r="F27" s="239"/>
      <c r="G27" s="240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2.3800000000000002E-3</v>
      </c>
      <c r="O27" s="224">
        <f>ROUND(E27*N27,2)</f>
        <v>0.04</v>
      </c>
      <c r="P27" s="224">
        <v>0</v>
      </c>
      <c r="Q27" s="224">
        <f>ROUND(E27*P27,2)</f>
        <v>0</v>
      </c>
      <c r="R27" s="224"/>
      <c r="S27" s="224" t="s">
        <v>144</v>
      </c>
      <c r="T27" s="224" t="s">
        <v>145</v>
      </c>
      <c r="U27" s="224">
        <v>0.18233000000000002</v>
      </c>
      <c r="V27" s="224">
        <f>ROUND(E27*U27,2)</f>
        <v>3.21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146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22"/>
      <c r="B28" s="223"/>
      <c r="C28" s="252" t="s">
        <v>175</v>
      </c>
      <c r="D28" s="226"/>
      <c r="E28" s="227">
        <v>3.1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148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22"/>
      <c r="B29" s="223"/>
      <c r="C29" s="252" t="s">
        <v>176</v>
      </c>
      <c r="D29" s="226"/>
      <c r="E29" s="227">
        <v>6.8000000000000007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148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2" t="s">
        <v>177</v>
      </c>
      <c r="D30" s="226"/>
      <c r="E30" s="227">
        <v>7.7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148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ht="22.5" outlineLevel="1" x14ac:dyDescent="0.2">
      <c r="A31" s="235">
        <v>10</v>
      </c>
      <c r="B31" s="236" t="s">
        <v>178</v>
      </c>
      <c r="C31" s="251" t="s">
        <v>179</v>
      </c>
      <c r="D31" s="237" t="s">
        <v>151</v>
      </c>
      <c r="E31" s="238">
        <v>134.76220000000001</v>
      </c>
      <c r="F31" s="239"/>
      <c r="G31" s="240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15</v>
      </c>
      <c r="M31" s="224">
        <f>G31*(1+L31/100)</f>
        <v>0</v>
      </c>
      <c r="N31" s="224">
        <v>1.038E-2</v>
      </c>
      <c r="O31" s="224">
        <f>ROUND(E31*N31,2)</f>
        <v>1.4</v>
      </c>
      <c r="P31" s="224">
        <v>0</v>
      </c>
      <c r="Q31" s="224">
        <f>ROUND(E31*P31,2)</f>
        <v>0</v>
      </c>
      <c r="R31" s="224"/>
      <c r="S31" s="224" t="s">
        <v>144</v>
      </c>
      <c r="T31" s="224" t="s">
        <v>145</v>
      </c>
      <c r="U31" s="224">
        <v>0.33688000000000001</v>
      </c>
      <c r="V31" s="224">
        <f>ROUND(E31*U31,2)</f>
        <v>45.4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146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ht="22.5" outlineLevel="1" x14ac:dyDescent="0.2">
      <c r="A32" s="222"/>
      <c r="B32" s="223"/>
      <c r="C32" s="252" t="s">
        <v>180</v>
      </c>
      <c r="D32" s="226"/>
      <c r="E32" s="227">
        <v>22.660450000000001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148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22"/>
      <c r="B33" s="223"/>
      <c r="C33" s="252" t="s">
        <v>181</v>
      </c>
      <c r="D33" s="226"/>
      <c r="E33" s="227">
        <v>2.0165000000000002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148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22"/>
      <c r="B34" s="223"/>
      <c r="C34" s="252" t="s">
        <v>182</v>
      </c>
      <c r="D34" s="226"/>
      <c r="E34" s="227">
        <v>0.94400000000000006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148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22"/>
      <c r="B35" s="223"/>
      <c r="C35" s="252" t="s">
        <v>183</v>
      </c>
      <c r="D35" s="226"/>
      <c r="E35" s="227">
        <v>23.5929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148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22"/>
      <c r="B36" s="223"/>
      <c r="C36" s="252" t="s">
        <v>184</v>
      </c>
      <c r="D36" s="226"/>
      <c r="E36" s="227">
        <v>38.379200000000004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148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22"/>
      <c r="B37" s="223"/>
      <c r="C37" s="252" t="s">
        <v>185</v>
      </c>
      <c r="D37" s="226"/>
      <c r="E37" s="227">
        <v>9.96645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148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22"/>
      <c r="B38" s="223"/>
      <c r="C38" s="252" t="s">
        <v>186</v>
      </c>
      <c r="D38" s="226"/>
      <c r="E38" s="227">
        <v>37.2027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148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35">
        <v>11</v>
      </c>
      <c r="B39" s="236" t="s">
        <v>187</v>
      </c>
      <c r="C39" s="251" t="s">
        <v>188</v>
      </c>
      <c r="D39" s="237" t="s">
        <v>151</v>
      </c>
      <c r="E39" s="238">
        <v>41.720000000000006</v>
      </c>
      <c r="F39" s="239"/>
      <c r="G39" s="240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1.3120000000000001E-2</v>
      </c>
      <c r="O39" s="224">
        <f>ROUND(E39*N39,2)</f>
        <v>0.55000000000000004</v>
      </c>
      <c r="P39" s="224">
        <v>0</v>
      </c>
      <c r="Q39" s="224">
        <f>ROUND(E39*P39,2)</f>
        <v>0</v>
      </c>
      <c r="R39" s="224"/>
      <c r="S39" s="224" t="s">
        <v>144</v>
      </c>
      <c r="T39" s="224" t="s">
        <v>145</v>
      </c>
      <c r="U39" s="224">
        <v>0.47000000000000003</v>
      </c>
      <c r="V39" s="224">
        <f>ROUND(E39*U39,2)</f>
        <v>19.61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146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22"/>
      <c r="B40" s="223"/>
      <c r="C40" s="252" t="s">
        <v>189</v>
      </c>
      <c r="D40" s="226"/>
      <c r="E40" s="227">
        <v>41.720000000000006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148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35">
        <v>12</v>
      </c>
      <c r="B41" s="236" t="s">
        <v>190</v>
      </c>
      <c r="C41" s="251" t="s">
        <v>191</v>
      </c>
      <c r="D41" s="237" t="s">
        <v>151</v>
      </c>
      <c r="E41" s="238">
        <v>41.724000000000004</v>
      </c>
      <c r="F41" s="239"/>
      <c r="G41" s="240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3.6700000000000001E-3</v>
      </c>
      <c r="O41" s="224">
        <f>ROUND(E41*N41,2)</f>
        <v>0.15</v>
      </c>
      <c r="P41" s="224">
        <v>0</v>
      </c>
      <c r="Q41" s="224">
        <f>ROUND(E41*P41,2)</f>
        <v>0</v>
      </c>
      <c r="R41" s="224"/>
      <c r="S41" s="224" t="s">
        <v>144</v>
      </c>
      <c r="T41" s="224" t="s">
        <v>145</v>
      </c>
      <c r="U41" s="224">
        <v>0.36200000000000004</v>
      </c>
      <c r="V41" s="224">
        <f>ROUND(E41*U41,2)</f>
        <v>15.1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146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22"/>
      <c r="B42" s="223"/>
      <c r="C42" s="252" t="s">
        <v>192</v>
      </c>
      <c r="D42" s="226"/>
      <c r="E42" s="227">
        <v>2.0165000000000002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148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52" t="s">
        <v>193</v>
      </c>
      <c r="D43" s="226"/>
      <c r="E43" s="227">
        <v>3.0680000000000001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148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22"/>
      <c r="B44" s="223"/>
      <c r="C44" s="252" t="s">
        <v>194</v>
      </c>
      <c r="D44" s="226"/>
      <c r="E44" s="227">
        <v>12.239500000000001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148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22"/>
      <c r="B45" s="223"/>
      <c r="C45" s="252" t="s">
        <v>195</v>
      </c>
      <c r="D45" s="226"/>
      <c r="E45" s="227">
        <v>4.4000000000000004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148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22"/>
      <c r="B46" s="223"/>
      <c r="C46" s="252" t="s">
        <v>196</v>
      </c>
      <c r="D46" s="226"/>
      <c r="E46" s="227">
        <v>20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148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x14ac:dyDescent="0.2">
      <c r="A47" s="229" t="s">
        <v>139</v>
      </c>
      <c r="B47" s="230" t="s">
        <v>72</v>
      </c>
      <c r="C47" s="250" t="s">
        <v>73</v>
      </c>
      <c r="D47" s="231"/>
      <c r="E47" s="232"/>
      <c r="F47" s="233"/>
      <c r="G47" s="234">
        <f>SUMIF(AG48:AG57,"&lt;&gt;NOR",G48:G57)</f>
        <v>0</v>
      </c>
      <c r="H47" s="228"/>
      <c r="I47" s="228">
        <f>SUM(I48:I57)</f>
        <v>0</v>
      </c>
      <c r="J47" s="228"/>
      <c r="K47" s="228">
        <f>SUM(K48:K57)</f>
        <v>0</v>
      </c>
      <c r="L47" s="228"/>
      <c r="M47" s="228">
        <f>SUM(M48:M57)</f>
        <v>0</v>
      </c>
      <c r="N47" s="228"/>
      <c r="O47" s="228">
        <f>SUM(O48:O57)</f>
        <v>0.34</v>
      </c>
      <c r="P47" s="228"/>
      <c r="Q47" s="228">
        <f>SUM(Q48:Q57)</f>
        <v>0</v>
      </c>
      <c r="R47" s="228"/>
      <c r="S47" s="228"/>
      <c r="T47" s="228"/>
      <c r="U47" s="228"/>
      <c r="V47" s="228">
        <f>SUM(V48:V57)</f>
        <v>8.2199999999999989</v>
      </c>
      <c r="W47" s="228"/>
      <c r="AG47" t="s">
        <v>140</v>
      </c>
    </row>
    <row r="48" spans="1:60" outlineLevel="1" x14ac:dyDescent="0.2">
      <c r="A48" s="235">
        <v>13</v>
      </c>
      <c r="B48" s="236" t="s">
        <v>197</v>
      </c>
      <c r="C48" s="251" t="s">
        <v>198</v>
      </c>
      <c r="D48" s="237" t="s">
        <v>151</v>
      </c>
      <c r="E48" s="238">
        <v>18.350000000000001</v>
      </c>
      <c r="F48" s="239"/>
      <c r="G48" s="240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2.1000000000000001E-4</v>
      </c>
      <c r="O48" s="224">
        <f>ROUND(E48*N48,2)</f>
        <v>0</v>
      </c>
      <c r="P48" s="224">
        <v>0</v>
      </c>
      <c r="Q48" s="224">
        <f>ROUND(E48*P48,2)</f>
        <v>0</v>
      </c>
      <c r="R48" s="224"/>
      <c r="S48" s="224" t="s">
        <v>144</v>
      </c>
      <c r="T48" s="224" t="s">
        <v>145</v>
      </c>
      <c r="U48" s="224">
        <v>9.0000000000000011E-2</v>
      </c>
      <c r="V48" s="224">
        <f>ROUND(E48*U48,2)</f>
        <v>1.65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146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22"/>
      <c r="B49" s="223"/>
      <c r="C49" s="252" t="s">
        <v>199</v>
      </c>
      <c r="D49" s="226"/>
      <c r="E49" s="227">
        <v>2.8800000000000003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148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52" t="s">
        <v>200</v>
      </c>
      <c r="D50" s="226"/>
      <c r="E50" s="227">
        <v>12.88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148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22"/>
      <c r="B51" s="223"/>
      <c r="C51" s="252" t="s">
        <v>201</v>
      </c>
      <c r="D51" s="226"/>
      <c r="E51" s="227">
        <v>1.75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148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22"/>
      <c r="B52" s="223"/>
      <c r="C52" s="252" t="s">
        <v>202</v>
      </c>
      <c r="D52" s="226"/>
      <c r="E52" s="227">
        <v>0.84000000000000008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148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35">
        <v>14</v>
      </c>
      <c r="B53" s="236" t="s">
        <v>203</v>
      </c>
      <c r="C53" s="251" t="s">
        <v>204</v>
      </c>
      <c r="D53" s="237" t="s">
        <v>151</v>
      </c>
      <c r="E53" s="238">
        <v>15.760000000000002</v>
      </c>
      <c r="F53" s="239"/>
      <c r="G53" s="240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1.8060000000000003E-2</v>
      </c>
      <c r="O53" s="224">
        <f>ROUND(E53*N53,2)</f>
        <v>0.28000000000000003</v>
      </c>
      <c r="P53" s="224">
        <v>0</v>
      </c>
      <c r="Q53" s="224">
        <f>ROUND(E53*P53,2)</f>
        <v>0</v>
      </c>
      <c r="R53" s="224"/>
      <c r="S53" s="224" t="s">
        <v>144</v>
      </c>
      <c r="T53" s="224" t="s">
        <v>145</v>
      </c>
      <c r="U53" s="224">
        <v>0.37200000000000005</v>
      </c>
      <c r="V53" s="224">
        <f>ROUND(E53*U53,2)</f>
        <v>5.86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146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/>
      <c r="B54" s="223"/>
      <c r="C54" s="252" t="s">
        <v>199</v>
      </c>
      <c r="D54" s="226"/>
      <c r="E54" s="227">
        <v>2.8800000000000003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148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22"/>
      <c r="B55" s="223"/>
      <c r="C55" s="252" t="s">
        <v>200</v>
      </c>
      <c r="D55" s="226"/>
      <c r="E55" s="227">
        <v>12.88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148</v>
      </c>
      <c r="AH55" s="205">
        <v>0</v>
      </c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ht="22.5" outlineLevel="1" x14ac:dyDescent="0.2">
      <c r="A56" s="235">
        <v>15</v>
      </c>
      <c r="B56" s="236" t="s">
        <v>205</v>
      </c>
      <c r="C56" s="251" t="s">
        <v>206</v>
      </c>
      <c r="D56" s="237" t="s">
        <v>151</v>
      </c>
      <c r="E56" s="238">
        <v>1.75</v>
      </c>
      <c r="F56" s="239"/>
      <c r="G56" s="240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3.5910000000000004E-2</v>
      </c>
      <c r="O56" s="224">
        <f>ROUND(E56*N56,2)</f>
        <v>0.06</v>
      </c>
      <c r="P56" s="224">
        <v>0</v>
      </c>
      <c r="Q56" s="224">
        <f>ROUND(E56*P56,2)</f>
        <v>0</v>
      </c>
      <c r="R56" s="224"/>
      <c r="S56" s="224" t="s">
        <v>144</v>
      </c>
      <c r="T56" s="224" t="s">
        <v>145</v>
      </c>
      <c r="U56" s="224">
        <v>0.40300000000000002</v>
      </c>
      <c r="V56" s="224">
        <f>ROUND(E56*U56,2)</f>
        <v>0.71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146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22"/>
      <c r="B57" s="223"/>
      <c r="C57" s="252" t="s">
        <v>201</v>
      </c>
      <c r="D57" s="226"/>
      <c r="E57" s="227">
        <v>1.75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148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x14ac:dyDescent="0.2">
      <c r="A58" s="229" t="s">
        <v>139</v>
      </c>
      <c r="B58" s="230" t="s">
        <v>74</v>
      </c>
      <c r="C58" s="250" t="s">
        <v>75</v>
      </c>
      <c r="D58" s="231"/>
      <c r="E58" s="232"/>
      <c r="F58" s="233"/>
      <c r="G58" s="234">
        <f>SUMIF(AG59:AG62,"&lt;&gt;NOR",G59:G62)</f>
        <v>0</v>
      </c>
      <c r="H58" s="228"/>
      <c r="I58" s="228">
        <f>SUM(I59:I62)</f>
        <v>0</v>
      </c>
      <c r="J58" s="228"/>
      <c r="K58" s="228">
        <f>SUM(K59:K62)</f>
        <v>0</v>
      </c>
      <c r="L58" s="228"/>
      <c r="M58" s="228">
        <f>SUM(M59:M62)</f>
        <v>0</v>
      </c>
      <c r="N58" s="228"/>
      <c r="O58" s="228">
        <f>SUM(O59:O62)</f>
        <v>8.9999999999999983E-2</v>
      </c>
      <c r="P58" s="228"/>
      <c r="Q58" s="228">
        <f>SUM(Q59:Q62)</f>
        <v>0</v>
      </c>
      <c r="R58" s="228"/>
      <c r="S58" s="228"/>
      <c r="T58" s="228"/>
      <c r="U58" s="228"/>
      <c r="V58" s="228">
        <f>SUM(V59:V62)</f>
        <v>4</v>
      </c>
      <c r="W58" s="228"/>
      <c r="AG58" t="s">
        <v>140</v>
      </c>
    </row>
    <row r="59" spans="1:60" outlineLevel="1" x14ac:dyDescent="0.2">
      <c r="A59" s="241">
        <v>16</v>
      </c>
      <c r="B59" s="242" t="s">
        <v>207</v>
      </c>
      <c r="C59" s="253" t="s">
        <v>208</v>
      </c>
      <c r="D59" s="243" t="s">
        <v>209</v>
      </c>
      <c r="E59" s="244">
        <v>2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2.9300000000000003E-3</v>
      </c>
      <c r="O59" s="224">
        <f>ROUND(E59*N59,2)</f>
        <v>0.01</v>
      </c>
      <c r="P59" s="224">
        <v>0</v>
      </c>
      <c r="Q59" s="224">
        <f>ROUND(E59*P59,2)</f>
        <v>0</v>
      </c>
      <c r="R59" s="224"/>
      <c r="S59" s="224" t="s">
        <v>144</v>
      </c>
      <c r="T59" s="224" t="s">
        <v>145</v>
      </c>
      <c r="U59" s="224">
        <v>0.95000000000000007</v>
      </c>
      <c r="V59" s="224">
        <f>ROUND(E59*U59,2)</f>
        <v>1.9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146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2.5" outlineLevel="1" x14ac:dyDescent="0.2">
      <c r="A60" s="241">
        <v>17</v>
      </c>
      <c r="B60" s="242" t="s">
        <v>210</v>
      </c>
      <c r="C60" s="253" t="s">
        <v>211</v>
      </c>
      <c r="D60" s="243" t="s">
        <v>209</v>
      </c>
      <c r="E60" s="244">
        <v>1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6.4010000000000011E-2</v>
      </c>
      <c r="O60" s="224">
        <f>ROUND(E60*N60,2)</f>
        <v>0.06</v>
      </c>
      <c r="P60" s="224">
        <v>0</v>
      </c>
      <c r="Q60" s="224">
        <f>ROUND(E60*P60,2)</f>
        <v>0</v>
      </c>
      <c r="R60" s="224"/>
      <c r="S60" s="224" t="s">
        <v>144</v>
      </c>
      <c r="T60" s="224" t="s">
        <v>145</v>
      </c>
      <c r="U60" s="224">
        <v>2.0970000000000004</v>
      </c>
      <c r="V60" s="224">
        <f>ROUND(E60*U60,2)</f>
        <v>2.1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146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ht="33.75" outlineLevel="1" x14ac:dyDescent="0.2">
      <c r="A61" s="241">
        <v>18</v>
      </c>
      <c r="B61" s="242" t="s">
        <v>212</v>
      </c>
      <c r="C61" s="253" t="s">
        <v>213</v>
      </c>
      <c r="D61" s="243" t="s">
        <v>209</v>
      </c>
      <c r="E61" s="244">
        <v>1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1.4030000000000001E-2</v>
      </c>
      <c r="O61" s="224">
        <f>ROUND(E61*N61,2)</f>
        <v>0.01</v>
      </c>
      <c r="P61" s="224">
        <v>0</v>
      </c>
      <c r="Q61" s="224">
        <f>ROUND(E61*P61,2)</f>
        <v>0</v>
      </c>
      <c r="R61" s="224"/>
      <c r="S61" s="224" t="s">
        <v>144</v>
      </c>
      <c r="T61" s="224" t="s">
        <v>145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214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ht="33.75" outlineLevel="1" x14ac:dyDescent="0.2">
      <c r="A62" s="241">
        <v>19</v>
      </c>
      <c r="B62" s="242" t="s">
        <v>215</v>
      </c>
      <c r="C62" s="253" t="s">
        <v>216</v>
      </c>
      <c r="D62" s="243" t="s">
        <v>209</v>
      </c>
      <c r="E62" s="244">
        <v>1</v>
      </c>
      <c r="F62" s="245"/>
      <c r="G62" s="246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1.4400000000000001E-2</v>
      </c>
      <c r="O62" s="224">
        <f>ROUND(E62*N62,2)</f>
        <v>0.01</v>
      </c>
      <c r="P62" s="224">
        <v>0</v>
      </c>
      <c r="Q62" s="224">
        <f>ROUND(E62*P62,2)</f>
        <v>0</v>
      </c>
      <c r="R62" s="224"/>
      <c r="S62" s="224" t="s">
        <v>144</v>
      </c>
      <c r="T62" s="224" t="s">
        <v>145</v>
      </c>
      <c r="U62" s="224">
        <v>0</v>
      </c>
      <c r="V62" s="224">
        <f>ROUND(E62*U62,2)</f>
        <v>0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214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x14ac:dyDescent="0.2">
      <c r="A63" s="229" t="s">
        <v>139</v>
      </c>
      <c r="B63" s="230" t="s">
        <v>76</v>
      </c>
      <c r="C63" s="250" t="s">
        <v>77</v>
      </c>
      <c r="D63" s="231"/>
      <c r="E63" s="232"/>
      <c r="F63" s="233"/>
      <c r="G63" s="234">
        <f>SUMIF(AG64:AG65,"&lt;&gt;NOR",G64:G65)</f>
        <v>0</v>
      </c>
      <c r="H63" s="228"/>
      <c r="I63" s="228">
        <f>SUM(I64:I65)</f>
        <v>0</v>
      </c>
      <c r="J63" s="228"/>
      <c r="K63" s="228">
        <f>SUM(K64:K65)</f>
        <v>0</v>
      </c>
      <c r="L63" s="228"/>
      <c r="M63" s="228">
        <f>SUM(M64:M65)</f>
        <v>0</v>
      </c>
      <c r="N63" s="228"/>
      <c r="O63" s="228">
        <f>SUM(O64:O65)</f>
        <v>0.08</v>
      </c>
      <c r="P63" s="228"/>
      <c r="Q63" s="228">
        <f>SUM(Q64:Q65)</f>
        <v>0</v>
      </c>
      <c r="R63" s="228"/>
      <c r="S63" s="228"/>
      <c r="T63" s="228"/>
      <c r="U63" s="228"/>
      <c r="V63" s="228">
        <f>SUM(V64:V65)</f>
        <v>11.06</v>
      </c>
      <c r="W63" s="228"/>
      <c r="AG63" t="s">
        <v>140</v>
      </c>
    </row>
    <row r="64" spans="1:60" outlineLevel="1" x14ac:dyDescent="0.2">
      <c r="A64" s="235">
        <v>20</v>
      </c>
      <c r="B64" s="236" t="s">
        <v>217</v>
      </c>
      <c r="C64" s="251" t="s">
        <v>218</v>
      </c>
      <c r="D64" s="237" t="s">
        <v>151</v>
      </c>
      <c r="E64" s="238">
        <v>51.67</v>
      </c>
      <c r="F64" s="239"/>
      <c r="G64" s="240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1.58E-3</v>
      </c>
      <c r="O64" s="224">
        <f>ROUND(E64*N64,2)</f>
        <v>0.08</v>
      </c>
      <c r="P64" s="224">
        <v>0</v>
      </c>
      <c r="Q64" s="224">
        <f>ROUND(E64*P64,2)</f>
        <v>0</v>
      </c>
      <c r="R64" s="224"/>
      <c r="S64" s="224" t="s">
        <v>144</v>
      </c>
      <c r="T64" s="224" t="s">
        <v>145</v>
      </c>
      <c r="U64" s="224">
        <v>0.21400000000000002</v>
      </c>
      <c r="V64" s="224">
        <f>ROUND(E64*U64,2)</f>
        <v>11.06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219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52" t="s">
        <v>220</v>
      </c>
      <c r="D65" s="226"/>
      <c r="E65" s="227">
        <v>51.67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148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ht="25.5" x14ac:dyDescent="0.2">
      <c r="A66" s="229" t="s">
        <v>139</v>
      </c>
      <c r="B66" s="230" t="s">
        <v>78</v>
      </c>
      <c r="C66" s="250" t="s">
        <v>79</v>
      </c>
      <c r="D66" s="231"/>
      <c r="E66" s="232"/>
      <c r="F66" s="233"/>
      <c r="G66" s="234">
        <f>SUMIF(AG67:AG71,"&lt;&gt;NOR",G67:G71)</f>
        <v>0</v>
      </c>
      <c r="H66" s="228"/>
      <c r="I66" s="228">
        <f>SUM(I67:I71)</f>
        <v>0</v>
      </c>
      <c r="J66" s="228"/>
      <c r="K66" s="228">
        <f>SUM(K67:K71)</f>
        <v>0</v>
      </c>
      <c r="L66" s="228"/>
      <c r="M66" s="228">
        <f>SUM(M67:M71)</f>
        <v>0</v>
      </c>
      <c r="N66" s="228"/>
      <c r="O66" s="228">
        <f>SUM(O67:O71)</f>
        <v>0</v>
      </c>
      <c r="P66" s="228"/>
      <c r="Q66" s="228">
        <f>SUM(Q67:Q71)</f>
        <v>0</v>
      </c>
      <c r="R66" s="228"/>
      <c r="S66" s="228"/>
      <c r="T66" s="228"/>
      <c r="U66" s="228"/>
      <c r="V66" s="228">
        <f>SUM(V67:V71)</f>
        <v>0</v>
      </c>
      <c r="W66" s="228"/>
      <c r="AG66" t="s">
        <v>140</v>
      </c>
    </row>
    <row r="67" spans="1:60" outlineLevel="1" x14ac:dyDescent="0.2">
      <c r="A67" s="235">
        <v>21</v>
      </c>
      <c r="B67" s="236" t="s">
        <v>221</v>
      </c>
      <c r="C67" s="251" t="s">
        <v>222</v>
      </c>
      <c r="D67" s="237" t="s">
        <v>151</v>
      </c>
      <c r="E67" s="238">
        <v>51.67</v>
      </c>
      <c r="F67" s="239"/>
      <c r="G67" s="240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0</v>
      </c>
      <c r="O67" s="224">
        <f>ROUND(E67*N67,2)</f>
        <v>0</v>
      </c>
      <c r="P67" s="224">
        <v>0</v>
      </c>
      <c r="Q67" s="224">
        <f>ROUND(E67*P67,2)</f>
        <v>0</v>
      </c>
      <c r="R67" s="224"/>
      <c r="S67" s="224" t="s">
        <v>144</v>
      </c>
      <c r="T67" s="224" t="s">
        <v>145</v>
      </c>
      <c r="U67" s="224">
        <v>0</v>
      </c>
      <c r="V67" s="224">
        <f>ROUND(E67*U67,2)</f>
        <v>0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219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22"/>
      <c r="B68" s="223"/>
      <c r="C68" s="252" t="s">
        <v>220</v>
      </c>
      <c r="D68" s="226"/>
      <c r="E68" s="227">
        <v>51.67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148</v>
      </c>
      <c r="AH68" s="205">
        <v>0</v>
      </c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41">
        <v>22</v>
      </c>
      <c r="B69" s="242" t="s">
        <v>223</v>
      </c>
      <c r="C69" s="253" t="s">
        <v>224</v>
      </c>
      <c r="D69" s="243" t="s">
        <v>225</v>
      </c>
      <c r="E69" s="244">
        <v>1</v>
      </c>
      <c r="F69" s="245"/>
      <c r="G69" s="246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0</v>
      </c>
      <c r="O69" s="224">
        <f>ROUND(E69*N69,2)</f>
        <v>0</v>
      </c>
      <c r="P69" s="224">
        <v>0</v>
      </c>
      <c r="Q69" s="224">
        <f>ROUND(E69*P69,2)</f>
        <v>0</v>
      </c>
      <c r="R69" s="224"/>
      <c r="S69" s="224" t="s">
        <v>144</v>
      </c>
      <c r="T69" s="224" t="s">
        <v>145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146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ht="22.5" outlineLevel="1" x14ac:dyDescent="0.2">
      <c r="A70" s="241">
        <v>23</v>
      </c>
      <c r="B70" s="242" t="s">
        <v>226</v>
      </c>
      <c r="C70" s="253" t="s">
        <v>227</v>
      </c>
      <c r="D70" s="243" t="s">
        <v>225</v>
      </c>
      <c r="E70" s="244">
        <v>1</v>
      </c>
      <c r="F70" s="245"/>
      <c r="G70" s="246">
        <f>ROUND(E70*F70,2)</f>
        <v>0</v>
      </c>
      <c r="H70" s="225"/>
      <c r="I70" s="224">
        <f>ROUND(E70*H70,2)</f>
        <v>0</v>
      </c>
      <c r="J70" s="225"/>
      <c r="K70" s="224">
        <f>ROUND(E70*J70,2)</f>
        <v>0</v>
      </c>
      <c r="L70" s="224">
        <v>15</v>
      </c>
      <c r="M70" s="224">
        <f>G70*(1+L70/100)</f>
        <v>0</v>
      </c>
      <c r="N70" s="224">
        <v>0</v>
      </c>
      <c r="O70" s="224">
        <f>ROUND(E70*N70,2)</f>
        <v>0</v>
      </c>
      <c r="P70" s="224">
        <v>0</v>
      </c>
      <c r="Q70" s="224">
        <f>ROUND(E70*P70,2)</f>
        <v>0</v>
      </c>
      <c r="R70" s="224"/>
      <c r="S70" s="224" t="s">
        <v>144</v>
      </c>
      <c r="T70" s="224" t="s">
        <v>145</v>
      </c>
      <c r="U70" s="224">
        <v>0</v>
      </c>
      <c r="V70" s="224">
        <f>ROUND(E70*U70,2)</f>
        <v>0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146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41">
        <v>24</v>
      </c>
      <c r="B71" s="242" t="s">
        <v>228</v>
      </c>
      <c r="C71" s="253" t="s">
        <v>229</v>
      </c>
      <c r="D71" s="243" t="s">
        <v>225</v>
      </c>
      <c r="E71" s="244">
        <v>1</v>
      </c>
      <c r="F71" s="245"/>
      <c r="G71" s="246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15</v>
      </c>
      <c r="M71" s="224">
        <f>G71*(1+L71/100)</f>
        <v>0</v>
      </c>
      <c r="N71" s="224">
        <v>0</v>
      </c>
      <c r="O71" s="224">
        <f>ROUND(E71*N71,2)</f>
        <v>0</v>
      </c>
      <c r="P71" s="224">
        <v>0</v>
      </c>
      <c r="Q71" s="224">
        <f>ROUND(E71*P71,2)</f>
        <v>0</v>
      </c>
      <c r="R71" s="224"/>
      <c r="S71" s="224" t="s">
        <v>144</v>
      </c>
      <c r="T71" s="224" t="s">
        <v>145</v>
      </c>
      <c r="U71" s="224">
        <v>0</v>
      </c>
      <c r="V71" s="224">
        <f>ROUND(E71*U71,2)</f>
        <v>0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146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x14ac:dyDescent="0.2">
      <c r="A72" s="229" t="s">
        <v>139</v>
      </c>
      <c r="B72" s="230" t="s">
        <v>80</v>
      </c>
      <c r="C72" s="250" t="s">
        <v>81</v>
      </c>
      <c r="D72" s="231"/>
      <c r="E72" s="232"/>
      <c r="F72" s="233"/>
      <c r="G72" s="234">
        <f>SUMIF(AG73:AG109,"&lt;&gt;NOR",G73:G109)</f>
        <v>0</v>
      </c>
      <c r="H72" s="228"/>
      <c r="I72" s="228">
        <f>SUM(I73:I109)</f>
        <v>0</v>
      </c>
      <c r="J72" s="228"/>
      <c r="K72" s="228">
        <f>SUM(K73:K109)</f>
        <v>0</v>
      </c>
      <c r="L72" s="228"/>
      <c r="M72" s="228">
        <f>SUM(M73:M109)</f>
        <v>0</v>
      </c>
      <c r="N72" s="228"/>
      <c r="O72" s="228">
        <f>SUM(O73:O109)</f>
        <v>0.01</v>
      </c>
      <c r="P72" s="228"/>
      <c r="Q72" s="228">
        <f>SUM(Q73:Q109)</f>
        <v>3.4799999999999991</v>
      </c>
      <c r="R72" s="228"/>
      <c r="S72" s="228"/>
      <c r="T72" s="228"/>
      <c r="U72" s="228"/>
      <c r="V72" s="228">
        <f>SUM(V73:V109)</f>
        <v>882.35000000000025</v>
      </c>
      <c r="W72" s="228"/>
      <c r="AG72" t="s">
        <v>140</v>
      </c>
    </row>
    <row r="73" spans="1:60" outlineLevel="1" x14ac:dyDescent="0.2">
      <c r="A73" s="235">
        <v>25</v>
      </c>
      <c r="B73" s="236" t="s">
        <v>230</v>
      </c>
      <c r="C73" s="251" t="s">
        <v>231</v>
      </c>
      <c r="D73" s="237" t="s">
        <v>151</v>
      </c>
      <c r="E73" s="238">
        <v>18.350000000000001</v>
      </c>
      <c r="F73" s="239"/>
      <c r="G73" s="240">
        <f>ROUND(E73*F73,2)</f>
        <v>0</v>
      </c>
      <c r="H73" s="225"/>
      <c r="I73" s="224">
        <f>ROUND(E73*H73,2)</f>
        <v>0</v>
      </c>
      <c r="J73" s="225"/>
      <c r="K73" s="224">
        <f>ROUND(E73*J73,2)</f>
        <v>0</v>
      </c>
      <c r="L73" s="224">
        <v>15</v>
      </c>
      <c r="M73" s="224">
        <f>G73*(1+L73/100)</f>
        <v>0</v>
      </c>
      <c r="N73" s="224">
        <v>0</v>
      </c>
      <c r="O73" s="224">
        <f>ROUND(E73*N73,2)</f>
        <v>0</v>
      </c>
      <c r="P73" s="224">
        <v>1.26E-2</v>
      </c>
      <c r="Q73" s="224">
        <f>ROUND(E73*P73,2)</f>
        <v>0.23</v>
      </c>
      <c r="R73" s="224"/>
      <c r="S73" s="224" t="s">
        <v>144</v>
      </c>
      <c r="T73" s="224" t="s">
        <v>145</v>
      </c>
      <c r="U73" s="224">
        <v>0.33</v>
      </c>
      <c r="V73" s="224">
        <f>ROUND(E73*U73,2)</f>
        <v>6.06</v>
      </c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146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22"/>
      <c r="B74" s="223"/>
      <c r="C74" s="252" t="s">
        <v>232</v>
      </c>
      <c r="D74" s="226"/>
      <c r="E74" s="227">
        <v>18.350000000000001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148</v>
      </c>
      <c r="AH74" s="205">
        <v>0</v>
      </c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41">
        <v>26</v>
      </c>
      <c r="B75" s="242" t="s">
        <v>233</v>
      </c>
      <c r="C75" s="253" t="s">
        <v>234</v>
      </c>
      <c r="D75" s="243" t="s">
        <v>209</v>
      </c>
      <c r="E75" s="244">
        <v>7</v>
      </c>
      <c r="F75" s="245"/>
      <c r="G75" s="246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15</v>
      </c>
      <c r="M75" s="224">
        <f>G75*(1+L75/100)</f>
        <v>0</v>
      </c>
      <c r="N75" s="224">
        <v>0</v>
      </c>
      <c r="O75" s="224">
        <f>ROUND(E75*N75,2)</f>
        <v>0</v>
      </c>
      <c r="P75" s="224">
        <v>0</v>
      </c>
      <c r="Q75" s="224">
        <f>ROUND(E75*P75,2)</f>
        <v>0</v>
      </c>
      <c r="R75" s="224"/>
      <c r="S75" s="224" t="s">
        <v>144</v>
      </c>
      <c r="T75" s="224" t="s">
        <v>145</v>
      </c>
      <c r="U75" s="224">
        <v>0.05</v>
      </c>
      <c r="V75" s="224">
        <f>ROUND(E75*U75,2)</f>
        <v>0.35</v>
      </c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146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35">
        <v>27</v>
      </c>
      <c r="B76" s="236" t="s">
        <v>235</v>
      </c>
      <c r="C76" s="251" t="s">
        <v>236</v>
      </c>
      <c r="D76" s="237" t="s">
        <v>151</v>
      </c>
      <c r="E76" s="238">
        <v>4.7280000000000006</v>
      </c>
      <c r="F76" s="239"/>
      <c r="G76" s="240">
        <f>ROUND(E76*F76,2)</f>
        <v>0</v>
      </c>
      <c r="H76" s="225"/>
      <c r="I76" s="224">
        <f>ROUND(E76*H76,2)</f>
        <v>0</v>
      </c>
      <c r="J76" s="225"/>
      <c r="K76" s="224">
        <f>ROUND(E76*J76,2)</f>
        <v>0</v>
      </c>
      <c r="L76" s="224">
        <v>15</v>
      </c>
      <c r="M76" s="224">
        <f>G76*(1+L76/100)</f>
        <v>0</v>
      </c>
      <c r="N76" s="224">
        <v>1.17E-3</v>
      </c>
      <c r="O76" s="224">
        <f>ROUND(E76*N76,2)</f>
        <v>0.01</v>
      </c>
      <c r="P76" s="224">
        <v>7.6000000000000012E-2</v>
      </c>
      <c r="Q76" s="224">
        <f>ROUND(E76*P76,2)</f>
        <v>0.36</v>
      </c>
      <c r="R76" s="224"/>
      <c r="S76" s="224" t="s">
        <v>144</v>
      </c>
      <c r="T76" s="224" t="s">
        <v>145</v>
      </c>
      <c r="U76" s="224">
        <v>0.93900000000000006</v>
      </c>
      <c r="V76" s="224">
        <f>ROUND(E76*U76,2)</f>
        <v>4.4400000000000004</v>
      </c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146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22"/>
      <c r="B77" s="223"/>
      <c r="C77" s="252" t="s">
        <v>237</v>
      </c>
      <c r="D77" s="226"/>
      <c r="E77" s="227">
        <v>4.7280000000000006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148</v>
      </c>
      <c r="AH77" s="205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35">
        <v>28</v>
      </c>
      <c r="B78" s="236" t="s">
        <v>238</v>
      </c>
      <c r="C78" s="251" t="s">
        <v>239</v>
      </c>
      <c r="D78" s="237" t="s">
        <v>151</v>
      </c>
      <c r="E78" s="238">
        <v>1.6140000000000001</v>
      </c>
      <c r="F78" s="239"/>
      <c r="G78" s="240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15</v>
      </c>
      <c r="M78" s="224">
        <f>G78*(1+L78/100)</f>
        <v>0</v>
      </c>
      <c r="N78" s="224">
        <v>5.4000000000000001E-4</v>
      </c>
      <c r="O78" s="224">
        <f>ROUND(E78*N78,2)</f>
        <v>0</v>
      </c>
      <c r="P78" s="224">
        <v>0.18000000000000002</v>
      </c>
      <c r="Q78" s="224">
        <f>ROUND(E78*P78,2)</f>
        <v>0.28999999999999998</v>
      </c>
      <c r="R78" s="224"/>
      <c r="S78" s="224" t="s">
        <v>144</v>
      </c>
      <c r="T78" s="224" t="s">
        <v>145</v>
      </c>
      <c r="U78" s="224">
        <v>0.30900000000000005</v>
      </c>
      <c r="V78" s="224">
        <f>ROUND(E78*U78,2)</f>
        <v>0.5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146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22"/>
      <c r="B79" s="223"/>
      <c r="C79" s="252" t="s">
        <v>240</v>
      </c>
      <c r="D79" s="226"/>
      <c r="E79" s="227">
        <v>1.6140000000000001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148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35">
        <v>29</v>
      </c>
      <c r="B80" s="236" t="s">
        <v>241</v>
      </c>
      <c r="C80" s="251" t="s">
        <v>242</v>
      </c>
      <c r="D80" s="237" t="s">
        <v>151</v>
      </c>
      <c r="E80" s="238">
        <v>51.870000000000005</v>
      </c>
      <c r="F80" s="239"/>
      <c r="G80" s="240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15</v>
      </c>
      <c r="M80" s="224">
        <f>G80*(1+L80/100)</f>
        <v>0</v>
      </c>
      <c r="N80" s="224">
        <v>0</v>
      </c>
      <c r="O80" s="224">
        <f>ROUND(E80*N80,2)</f>
        <v>0</v>
      </c>
      <c r="P80" s="224">
        <v>4.0000000000000001E-3</v>
      </c>
      <c r="Q80" s="224">
        <f>ROUND(E80*P80,2)</f>
        <v>0.21</v>
      </c>
      <c r="R80" s="224"/>
      <c r="S80" s="224" t="s">
        <v>144</v>
      </c>
      <c r="T80" s="224" t="s">
        <v>145</v>
      </c>
      <c r="U80" s="224">
        <v>3.0000000000000002E-2</v>
      </c>
      <c r="V80" s="224">
        <f>ROUND(E80*U80,2)</f>
        <v>1.56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146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22"/>
      <c r="B81" s="223"/>
      <c r="C81" s="252" t="s">
        <v>243</v>
      </c>
      <c r="D81" s="226"/>
      <c r="E81" s="227">
        <v>51.870000000000005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148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35">
        <v>30</v>
      </c>
      <c r="B82" s="236" t="s">
        <v>244</v>
      </c>
      <c r="C82" s="251" t="s">
        <v>245</v>
      </c>
      <c r="D82" s="237" t="s">
        <v>151</v>
      </c>
      <c r="E82" s="238">
        <v>134.76000000000002</v>
      </c>
      <c r="F82" s="239"/>
      <c r="G82" s="240">
        <f>ROUND(E82*F82,2)</f>
        <v>0</v>
      </c>
      <c r="H82" s="225"/>
      <c r="I82" s="224">
        <f>ROUND(E82*H82,2)</f>
        <v>0</v>
      </c>
      <c r="J82" s="225"/>
      <c r="K82" s="224">
        <f>ROUND(E82*J82,2)</f>
        <v>0</v>
      </c>
      <c r="L82" s="224">
        <v>15</v>
      </c>
      <c r="M82" s="224">
        <f>G82*(1+L82/100)</f>
        <v>0</v>
      </c>
      <c r="N82" s="224">
        <v>0</v>
      </c>
      <c r="O82" s="224">
        <f>ROUND(E82*N82,2)</f>
        <v>0</v>
      </c>
      <c r="P82" s="224">
        <v>0.01</v>
      </c>
      <c r="Q82" s="224">
        <f>ROUND(E82*P82,2)</f>
        <v>1.35</v>
      </c>
      <c r="R82" s="224"/>
      <c r="S82" s="224" t="s">
        <v>144</v>
      </c>
      <c r="T82" s="224" t="s">
        <v>145</v>
      </c>
      <c r="U82" s="224">
        <v>0.08</v>
      </c>
      <c r="V82" s="224">
        <f>ROUND(E82*U82,2)</f>
        <v>10.78</v>
      </c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146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22"/>
      <c r="B83" s="223"/>
      <c r="C83" s="252" t="s">
        <v>246</v>
      </c>
      <c r="D83" s="226"/>
      <c r="E83" s="227">
        <v>134.76000000000002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148</v>
      </c>
      <c r="AH83" s="205">
        <v>0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35">
        <v>31</v>
      </c>
      <c r="B84" s="236" t="s">
        <v>247</v>
      </c>
      <c r="C84" s="251" t="s">
        <v>248</v>
      </c>
      <c r="D84" s="237" t="s">
        <v>151</v>
      </c>
      <c r="E84" s="238">
        <v>4.1780000000000008</v>
      </c>
      <c r="F84" s="239"/>
      <c r="G84" s="240">
        <f>ROUND(E84*F84,2)</f>
        <v>0</v>
      </c>
      <c r="H84" s="225"/>
      <c r="I84" s="224">
        <f>ROUND(E84*H84,2)</f>
        <v>0</v>
      </c>
      <c r="J84" s="225"/>
      <c r="K84" s="224">
        <f>ROUND(E84*J84,2)</f>
        <v>0</v>
      </c>
      <c r="L84" s="224">
        <v>15</v>
      </c>
      <c r="M84" s="224">
        <f>G84*(1+L84/100)</f>
        <v>0</v>
      </c>
      <c r="N84" s="224">
        <v>0</v>
      </c>
      <c r="O84" s="224">
        <f>ROUND(E84*N84,2)</f>
        <v>0</v>
      </c>
      <c r="P84" s="224">
        <v>4.6000000000000006E-2</v>
      </c>
      <c r="Q84" s="224">
        <f>ROUND(E84*P84,2)</f>
        <v>0.19</v>
      </c>
      <c r="R84" s="224"/>
      <c r="S84" s="224" t="s">
        <v>144</v>
      </c>
      <c r="T84" s="224" t="s">
        <v>145</v>
      </c>
      <c r="U84" s="224">
        <v>0.26</v>
      </c>
      <c r="V84" s="224">
        <f>ROUND(E84*U84,2)</f>
        <v>1.0900000000000001</v>
      </c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219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22"/>
      <c r="B85" s="223"/>
      <c r="C85" s="252" t="s">
        <v>168</v>
      </c>
      <c r="D85" s="226"/>
      <c r="E85" s="227">
        <v>2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148</v>
      </c>
      <c r="AH85" s="205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52" t="s">
        <v>169</v>
      </c>
      <c r="D86" s="226"/>
      <c r="E86" s="227">
        <v>2.1780000000000004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148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35">
        <v>32</v>
      </c>
      <c r="B87" s="236" t="s">
        <v>249</v>
      </c>
      <c r="C87" s="251" t="s">
        <v>250</v>
      </c>
      <c r="D87" s="237" t="s">
        <v>151</v>
      </c>
      <c r="E87" s="238">
        <v>4.1800000000000006</v>
      </c>
      <c r="F87" s="239"/>
      <c r="G87" s="240">
        <f>ROUND(E87*F87,2)</f>
        <v>0</v>
      </c>
      <c r="H87" s="225"/>
      <c r="I87" s="224">
        <f>ROUND(E87*H87,2)</f>
        <v>0</v>
      </c>
      <c r="J87" s="225"/>
      <c r="K87" s="224">
        <f>ROUND(E87*J87,2)</f>
        <v>0</v>
      </c>
      <c r="L87" s="224">
        <v>15</v>
      </c>
      <c r="M87" s="224">
        <f>G87*(1+L87/100)</f>
        <v>0</v>
      </c>
      <c r="N87" s="224">
        <v>0</v>
      </c>
      <c r="O87" s="224">
        <f>ROUND(E87*N87,2)</f>
        <v>0</v>
      </c>
      <c r="P87" s="224">
        <v>1.4E-2</v>
      </c>
      <c r="Q87" s="224">
        <f>ROUND(E87*P87,2)</f>
        <v>0.06</v>
      </c>
      <c r="R87" s="224"/>
      <c r="S87" s="224" t="s">
        <v>144</v>
      </c>
      <c r="T87" s="224" t="s">
        <v>145</v>
      </c>
      <c r="U87" s="224">
        <v>0.22</v>
      </c>
      <c r="V87" s="224">
        <f>ROUND(E87*U87,2)</f>
        <v>0.92</v>
      </c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146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22"/>
      <c r="B88" s="223"/>
      <c r="C88" s="252" t="s">
        <v>251</v>
      </c>
      <c r="D88" s="226"/>
      <c r="E88" s="227">
        <v>4.1800000000000006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148</v>
      </c>
      <c r="AH88" s="205">
        <v>0</v>
      </c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35">
        <v>33</v>
      </c>
      <c r="B89" s="236" t="s">
        <v>252</v>
      </c>
      <c r="C89" s="251" t="s">
        <v>253</v>
      </c>
      <c r="D89" s="237" t="s">
        <v>151</v>
      </c>
      <c r="E89" s="238">
        <v>3.91</v>
      </c>
      <c r="F89" s="239"/>
      <c r="G89" s="240">
        <f>ROUND(E89*F89,2)</f>
        <v>0</v>
      </c>
      <c r="H89" s="225"/>
      <c r="I89" s="224">
        <f>ROUND(E89*H89,2)</f>
        <v>0</v>
      </c>
      <c r="J89" s="225"/>
      <c r="K89" s="224">
        <f>ROUND(E89*J89,2)</f>
        <v>0</v>
      </c>
      <c r="L89" s="224">
        <v>15</v>
      </c>
      <c r="M89" s="224">
        <f>G89*(1+L89/100)</f>
        <v>0</v>
      </c>
      <c r="N89" s="224">
        <v>0</v>
      </c>
      <c r="O89" s="224">
        <f>ROUND(E89*N89,2)</f>
        <v>0</v>
      </c>
      <c r="P89" s="224">
        <v>0</v>
      </c>
      <c r="Q89" s="224">
        <f>ROUND(E89*P89,2)</f>
        <v>0</v>
      </c>
      <c r="R89" s="224"/>
      <c r="S89" s="224" t="s">
        <v>144</v>
      </c>
      <c r="T89" s="224" t="s">
        <v>145</v>
      </c>
      <c r="U89" s="224">
        <v>1.9200000000000002</v>
      </c>
      <c r="V89" s="224">
        <f>ROUND(E89*U89,2)</f>
        <v>7.51</v>
      </c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219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22"/>
      <c r="B90" s="223"/>
      <c r="C90" s="252" t="s">
        <v>254</v>
      </c>
      <c r="D90" s="226"/>
      <c r="E90" s="227">
        <v>1.4460000000000002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148</v>
      </c>
      <c r="AH90" s="205">
        <v>0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22"/>
      <c r="B91" s="223"/>
      <c r="C91" s="252" t="s">
        <v>255</v>
      </c>
      <c r="D91" s="226"/>
      <c r="E91" s="227">
        <v>2.4640000000000004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148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35">
        <v>34</v>
      </c>
      <c r="B92" s="236" t="s">
        <v>256</v>
      </c>
      <c r="C92" s="251" t="s">
        <v>257</v>
      </c>
      <c r="D92" s="237" t="s">
        <v>151</v>
      </c>
      <c r="E92" s="238">
        <v>1.0290000000000001</v>
      </c>
      <c r="F92" s="239"/>
      <c r="G92" s="240">
        <f>ROUND(E92*F92,2)</f>
        <v>0</v>
      </c>
      <c r="H92" s="225"/>
      <c r="I92" s="224">
        <f>ROUND(E92*H92,2)</f>
        <v>0</v>
      </c>
      <c r="J92" s="225"/>
      <c r="K92" s="224">
        <f>ROUND(E92*J92,2)</f>
        <v>0</v>
      </c>
      <c r="L92" s="224">
        <v>15</v>
      </c>
      <c r="M92" s="224">
        <f>G92*(1+L92/100)</f>
        <v>0</v>
      </c>
      <c r="N92" s="224">
        <v>0</v>
      </c>
      <c r="O92" s="224">
        <f>ROUND(E92*N92,2)</f>
        <v>0</v>
      </c>
      <c r="P92" s="224">
        <v>0.02</v>
      </c>
      <c r="Q92" s="224">
        <f>ROUND(E92*P92,2)</f>
        <v>0.02</v>
      </c>
      <c r="R92" s="224"/>
      <c r="S92" s="224" t="s">
        <v>258</v>
      </c>
      <c r="T92" s="224" t="s">
        <v>258</v>
      </c>
      <c r="U92" s="224">
        <v>0.14700000000000002</v>
      </c>
      <c r="V92" s="224">
        <f>ROUND(E92*U92,2)</f>
        <v>0.15</v>
      </c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146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22"/>
      <c r="B93" s="223"/>
      <c r="C93" s="252" t="s">
        <v>259</v>
      </c>
      <c r="D93" s="226"/>
      <c r="E93" s="227">
        <v>1.0290000000000001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148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41">
        <v>35</v>
      </c>
      <c r="B94" s="242" t="s">
        <v>260</v>
      </c>
      <c r="C94" s="253" t="s">
        <v>261</v>
      </c>
      <c r="D94" s="243" t="s">
        <v>209</v>
      </c>
      <c r="E94" s="244">
        <v>1</v>
      </c>
      <c r="F94" s="245"/>
      <c r="G94" s="246">
        <f>ROUND(E94*F94,2)</f>
        <v>0</v>
      </c>
      <c r="H94" s="225"/>
      <c r="I94" s="224">
        <f>ROUND(E94*H94,2)</f>
        <v>0</v>
      </c>
      <c r="J94" s="225"/>
      <c r="K94" s="224">
        <f>ROUND(E94*J94,2)</f>
        <v>0</v>
      </c>
      <c r="L94" s="224">
        <v>15</v>
      </c>
      <c r="M94" s="224">
        <f>G94*(1+L94/100)</f>
        <v>0</v>
      </c>
      <c r="N94" s="224">
        <v>0</v>
      </c>
      <c r="O94" s="224">
        <f>ROUND(E94*N94,2)</f>
        <v>0</v>
      </c>
      <c r="P94" s="224">
        <v>1.9330000000000003E-2</v>
      </c>
      <c r="Q94" s="224">
        <f>ROUND(E94*P94,2)</f>
        <v>0.02</v>
      </c>
      <c r="R94" s="224"/>
      <c r="S94" s="224" t="s">
        <v>144</v>
      </c>
      <c r="T94" s="224" t="s">
        <v>145</v>
      </c>
      <c r="U94" s="224">
        <v>300.86600000000004</v>
      </c>
      <c r="V94" s="224">
        <f>ROUND(E94*U94,2)</f>
        <v>300.87</v>
      </c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146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41">
        <v>36</v>
      </c>
      <c r="B95" s="242" t="s">
        <v>262</v>
      </c>
      <c r="C95" s="253" t="s">
        <v>263</v>
      </c>
      <c r="D95" s="243" t="s">
        <v>209</v>
      </c>
      <c r="E95" s="244">
        <v>1</v>
      </c>
      <c r="F95" s="245"/>
      <c r="G95" s="246">
        <f>ROUND(E95*F95,2)</f>
        <v>0</v>
      </c>
      <c r="H95" s="225"/>
      <c r="I95" s="224">
        <f>ROUND(E95*H95,2)</f>
        <v>0</v>
      </c>
      <c r="J95" s="225"/>
      <c r="K95" s="224">
        <f>ROUND(E95*J95,2)</f>
        <v>0</v>
      </c>
      <c r="L95" s="224">
        <v>15</v>
      </c>
      <c r="M95" s="224">
        <f>G95*(1+L95/100)</f>
        <v>0</v>
      </c>
      <c r="N95" s="224">
        <v>0</v>
      </c>
      <c r="O95" s="224">
        <f>ROUND(E95*N95,2)</f>
        <v>0</v>
      </c>
      <c r="P95" s="224">
        <v>3.1870000000000002E-2</v>
      </c>
      <c r="Q95" s="224">
        <f>ROUND(E95*P95,2)</f>
        <v>0.03</v>
      </c>
      <c r="R95" s="224"/>
      <c r="S95" s="224" t="s">
        <v>144</v>
      </c>
      <c r="T95" s="224" t="s">
        <v>145</v>
      </c>
      <c r="U95" s="224">
        <v>266.68800000000005</v>
      </c>
      <c r="V95" s="224">
        <f>ROUND(E95*U95,2)</f>
        <v>266.69</v>
      </c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146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41">
        <v>37</v>
      </c>
      <c r="B96" s="242" t="s">
        <v>264</v>
      </c>
      <c r="C96" s="253" t="s">
        <v>265</v>
      </c>
      <c r="D96" s="243" t="s">
        <v>209</v>
      </c>
      <c r="E96" s="244">
        <v>1</v>
      </c>
      <c r="F96" s="245"/>
      <c r="G96" s="246">
        <f>ROUND(E96*F96,2)</f>
        <v>0</v>
      </c>
      <c r="H96" s="225"/>
      <c r="I96" s="224">
        <f>ROUND(E96*H96,2)</f>
        <v>0</v>
      </c>
      <c r="J96" s="225"/>
      <c r="K96" s="224">
        <f>ROUND(E96*J96,2)</f>
        <v>0</v>
      </c>
      <c r="L96" s="224">
        <v>15</v>
      </c>
      <c r="M96" s="224">
        <f>G96*(1+L96/100)</f>
        <v>0</v>
      </c>
      <c r="N96" s="224">
        <v>9.5000000000000011E-4</v>
      </c>
      <c r="O96" s="224">
        <f>ROUND(E96*N96,2)</f>
        <v>0</v>
      </c>
      <c r="P96" s="224">
        <v>0.38472000000000001</v>
      </c>
      <c r="Q96" s="224">
        <f>ROUND(E96*P96,2)</f>
        <v>0.38</v>
      </c>
      <c r="R96" s="224"/>
      <c r="S96" s="224" t="s">
        <v>144</v>
      </c>
      <c r="T96" s="224" t="s">
        <v>145</v>
      </c>
      <c r="U96" s="224">
        <v>269.4144</v>
      </c>
      <c r="V96" s="224">
        <f>ROUND(E96*U96,2)</f>
        <v>269.41000000000003</v>
      </c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146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41">
        <v>38</v>
      </c>
      <c r="B97" s="242" t="s">
        <v>266</v>
      </c>
      <c r="C97" s="253" t="s">
        <v>267</v>
      </c>
      <c r="D97" s="243" t="s">
        <v>225</v>
      </c>
      <c r="E97" s="244">
        <v>1</v>
      </c>
      <c r="F97" s="245"/>
      <c r="G97" s="246">
        <f>ROUND(E97*F97,2)</f>
        <v>0</v>
      </c>
      <c r="H97" s="225"/>
      <c r="I97" s="224">
        <f>ROUND(E97*H97,2)</f>
        <v>0</v>
      </c>
      <c r="J97" s="225"/>
      <c r="K97" s="224">
        <f>ROUND(E97*J97,2)</f>
        <v>0</v>
      </c>
      <c r="L97" s="224">
        <v>15</v>
      </c>
      <c r="M97" s="224">
        <f>G97*(1+L97/100)</f>
        <v>0</v>
      </c>
      <c r="N97" s="224">
        <v>0</v>
      </c>
      <c r="O97" s="224">
        <f>ROUND(E97*N97,2)</f>
        <v>0</v>
      </c>
      <c r="P97" s="224">
        <v>9.2000000000000016E-3</v>
      </c>
      <c r="Q97" s="224">
        <f>ROUND(E97*P97,2)</f>
        <v>0.01</v>
      </c>
      <c r="R97" s="224"/>
      <c r="S97" s="224" t="s">
        <v>144</v>
      </c>
      <c r="T97" s="224" t="s">
        <v>145</v>
      </c>
      <c r="U97" s="224">
        <v>0.46500000000000002</v>
      </c>
      <c r="V97" s="224">
        <f>ROUND(E97*U97,2)</f>
        <v>0.47</v>
      </c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146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41">
        <v>39</v>
      </c>
      <c r="B98" s="242" t="s">
        <v>268</v>
      </c>
      <c r="C98" s="253" t="s">
        <v>269</v>
      </c>
      <c r="D98" s="243" t="s">
        <v>225</v>
      </c>
      <c r="E98" s="244">
        <v>1</v>
      </c>
      <c r="F98" s="245"/>
      <c r="G98" s="246">
        <f>ROUND(E98*F98,2)</f>
        <v>0</v>
      </c>
      <c r="H98" s="225"/>
      <c r="I98" s="224">
        <f>ROUND(E98*H98,2)</f>
        <v>0</v>
      </c>
      <c r="J98" s="225"/>
      <c r="K98" s="224">
        <f>ROUND(E98*J98,2)</f>
        <v>0</v>
      </c>
      <c r="L98" s="224">
        <v>15</v>
      </c>
      <c r="M98" s="224">
        <f>G98*(1+L98/100)</f>
        <v>0</v>
      </c>
      <c r="N98" s="224">
        <v>0</v>
      </c>
      <c r="O98" s="224">
        <f>ROUND(E98*N98,2)</f>
        <v>0</v>
      </c>
      <c r="P98" s="224">
        <v>6.7000000000000004E-2</v>
      </c>
      <c r="Q98" s="224">
        <f>ROUND(E98*P98,2)</f>
        <v>7.0000000000000007E-2</v>
      </c>
      <c r="R98" s="224"/>
      <c r="S98" s="224" t="s">
        <v>144</v>
      </c>
      <c r="T98" s="224" t="s">
        <v>145</v>
      </c>
      <c r="U98" s="224">
        <v>0.31000000000000005</v>
      </c>
      <c r="V98" s="224">
        <f>ROUND(E98*U98,2)</f>
        <v>0.31</v>
      </c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146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41">
        <v>40</v>
      </c>
      <c r="B99" s="242" t="s">
        <v>270</v>
      </c>
      <c r="C99" s="253" t="s">
        <v>271</v>
      </c>
      <c r="D99" s="243" t="s">
        <v>225</v>
      </c>
      <c r="E99" s="244">
        <v>1</v>
      </c>
      <c r="F99" s="245"/>
      <c r="G99" s="246">
        <f>ROUND(E99*F99,2)</f>
        <v>0</v>
      </c>
      <c r="H99" s="225"/>
      <c r="I99" s="224">
        <f>ROUND(E99*H99,2)</f>
        <v>0</v>
      </c>
      <c r="J99" s="225"/>
      <c r="K99" s="224">
        <f>ROUND(E99*J99,2)</f>
        <v>0</v>
      </c>
      <c r="L99" s="224">
        <v>15</v>
      </c>
      <c r="M99" s="224">
        <f>G99*(1+L99/100)</f>
        <v>0</v>
      </c>
      <c r="N99" s="224">
        <v>0</v>
      </c>
      <c r="O99" s="224">
        <f>ROUND(E99*N99,2)</f>
        <v>0</v>
      </c>
      <c r="P99" s="224">
        <v>1.5600000000000002E-3</v>
      </c>
      <c r="Q99" s="224">
        <f>ROUND(E99*P99,2)</f>
        <v>0</v>
      </c>
      <c r="R99" s="224"/>
      <c r="S99" s="224" t="s">
        <v>144</v>
      </c>
      <c r="T99" s="224" t="s">
        <v>145</v>
      </c>
      <c r="U99" s="224">
        <v>0.21700000000000003</v>
      </c>
      <c r="V99" s="224">
        <f>ROUND(E99*U99,2)</f>
        <v>0.22</v>
      </c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146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">
      <c r="A100" s="241">
        <v>41</v>
      </c>
      <c r="B100" s="242" t="s">
        <v>272</v>
      </c>
      <c r="C100" s="253" t="s">
        <v>273</v>
      </c>
      <c r="D100" s="243" t="s">
        <v>209</v>
      </c>
      <c r="E100" s="244">
        <v>7</v>
      </c>
      <c r="F100" s="245"/>
      <c r="G100" s="246">
        <f>ROUND(E100*F100,2)</f>
        <v>0</v>
      </c>
      <c r="H100" s="225"/>
      <c r="I100" s="224">
        <f>ROUND(E100*H100,2)</f>
        <v>0</v>
      </c>
      <c r="J100" s="225"/>
      <c r="K100" s="224">
        <f>ROUND(E100*J100,2)</f>
        <v>0</v>
      </c>
      <c r="L100" s="224">
        <v>15</v>
      </c>
      <c r="M100" s="224">
        <f>G100*(1+L100/100)</f>
        <v>0</v>
      </c>
      <c r="N100" s="224">
        <v>0</v>
      </c>
      <c r="O100" s="224">
        <f>ROUND(E100*N100,2)</f>
        <v>0</v>
      </c>
      <c r="P100" s="224">
        <v>1.8000000000000002E-3</v>
      </c>
      <c r="Q100" s="224">
        <f>ROUND(E100*P100,2)</f>
        <v>0.01</v>
      </c>
      <c r="R100" s="224"/>
      <c r="S100" s="224" t="s">
        <v>144</v>
      </c>
      <c r="T100" s="224" t="s">
        <v>145</v>
      </c>
      <c r="U100" s="224">
        <v>0.11</v>
      </c>
      <c r="V100" s="224">
        <f>ROUND(E100*U100,2)</f>
        <v>0.77</v>
      </c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146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41">
        <v>42</v>
      </c>
      <c r="B101" s="242" t="s">
        <v>274</v>
      </c>
      <c r="C101" s="253" t="s">
        <v>275</v>
      </c>
      <c r="D101" s="243" t="s">
        <v>209</v>
      </c>
      <c r="E101" s="244">
        <v>1</v>
      </c>
      <c r="F101" s="245"/>
      <c r="G101" s="246">
        <f>ROUND(E101*F101,2)</f>
        <v>0</v>
      </c>
      <c r="H101" s="225"/>
      <c r="I101" s="224">
        <f>ROUND(E101*H101,2)</f>
        <v>0</v>
      </c>
      <c r="J101" s="225"/>
      <c r="K101" s="224">
        <f>ROUND(E101*J101,2)</f>
        <v>0</v>
      </c>
      <c r="L101" s="224">
        <v>15</v>
      </c>
      <c r="M101" s="224">
        <f>G101*(1+L101/100)</f>
        <v>0</v>
      </c>
      <c r="N101" s="224">
        <v>0</v>
      </c>
      <c r="O101" s="224">
        <f>ROUND(E101*N101,2)</f>
        <v>0</v>
      </c>
      <c r="P101" s="224">
        <v>0.17400000000000002</v>
      </c>
      <c r="Q101" s="224">
        <f>ROUND(E101*P101,2)</f>
        <v>0.17</v>
      </c>
      <c r="R101" s="224"/>
      <c r="S101" s="224" t="s">
        <v>144</v>
      </c>
      <c r="T101" s="224" t="s">
        <v>145</v>
      </c>
      <c r="U101" s="224">
        <v>0.95000000000000007</v>
      </c>
      <c r="V101" s="224">
        <f>ROUND(E101*U101,2)</f>
        <v>0.95</v>
      </c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146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35">
        <v>43</v>
      </c>
      <c r="B102" s="236" t="s">
        <v>276</v>
      </c>
      <c r="C102" s="251" t="s">
        <v>277</v>
      </c>
      <c r="D102" s="237" t="s">
        <v>151</v>
      </c>
      <c r="E102" s="238">
        <v>1.75</v>
      </c>
      <c r="F102" s="239"/>
      <c r="G102" s="240">
        <f>ROUND(E102*F102,2)</f>
        <v>0</v>
      </c>
      <c r="H102" s="225"/>
      <c r="I102" s="224">
        <f>ROUND(E102*H102,2)</f>
        <v>0</v>
      </c>
      <c r="J102" s="225"/>
      <c r="K102" s="224">
        <f>ROUND(E102*J102,2)</f>
        <v>0</v>
      </c>
      <c r="L102" s="224">
        <v>15</v>
      </c>
      <c r="M102" s="224">
        <f>G102*(1+L102/100)</f>
        <v>0</v>
      </c>
      <c r="N102" s="224">
        <v>0</v>
      </c>
      <c r="O102" s="224">
        <f>ROUND(E102*N102,2)</f>
        <v>0</v>
      </c>
      <c r="P102" s="224">
        <v>2.5000000000000001E-2</v>
      </c>
      <c r="Q102" s="224">
        <f>ROUND(E102*P102,2)</f>
        <v>0.04</v>
      </c>
      <c r="R102" s="224"/>
      <c r="S102" s="224" t="s">
        <v>144</v>
      </c>
      <c r="T102" s="224" t="s">
        <v>145</v>
      </c>
      <c r="U102" s="224">
        <v>0.2</v>
      </c>
      <c r="V102" s="224">
        <f>ROUND(E102*U102,2)</f>
        <v>0.35</v>
      </c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146</v>
      </c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">
      <c r="A103" s="222"/>
      <c r="B103" s="223"/>
      <c r="C103" s="252" t="s">
        <v>201</v>
      </c>
      <c r="D103" s="226"/>
      <c r="E103" s="227">
        <v>1.75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148</v>
      </c>
      <c r="AH103" s="205">
        <v>0</v>
      </c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35">
        <v>44</v>
      </c>
      <c r="B104" s="236" t="s">
        <v>278</v>
      </c>
      <c r="C104" s="251" t="s">
        <v>279</v>
      </c>
      <c r="D104" s="237" t="s">
        <v>151</v>
      </c>
      <c r="E104" s="238">
        <v>35.080000000000005</v>
      </c>
      <c r="F104" s="239"/>
      <c r="G104" s="240">
        <f>ROUND(E104*F104,2)</f>
        <v>0</v>
      </c>
      <c r="H104" s="225"/>
      <c r="I104" s="224">
        <f>ROUND(E104*H104,2)</f>
        <v>0</v>
      </c>
      <c r="J104" s="225"/>
      <c r="K104" s="224">
        <f>ROUND(E104*J104,2)</f>
        <v>0</v>
      </c>
      <c r="L104" s="224">
        <v>15</v>
      </c>
      <c r="M104" s="224">
        <f>G104*(1+L104/100)</f>
        <v>0</v>
      </c>
      <c r="N104" s="224">
        <v>0</v>
      </c>
      <c r="O104" s="224">
        <f>ROUND(E104*N104,2)</f>
        <v>0</v>
      </c>
      <c r="P104" s="224">
        <v>1E-3</v>
      </c>
      <c r="Q104" s="224">
        <f>ROUND(E104*P104,2)</f>
        <v>0.04</v>
      </c>
      <c r="R104" s="224"/>
      <c r="S104" s="224" t="s">
        <v>144</v>
      </c>
      <c r="T104" s="224" t="s">
        <v>145</v>
      </c>
      <c r="U104" s="224">
        <v>0.255</v>
      </c>
      <c r="V104" s="224">
        <f>ROUND(E104*U104,2)</f>
        <v>8.9499999999999993</v>
      </c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146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22"/>
      <c r="B105" s="223"/>
      <c r="C105" s="252" t="s">
        <v>280</v>
      </c>
      <c r="D105" s="226"/>
      <c r="E105" s="227">
        <v>35.080000000000005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148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ht="22.5" outlineLevel="1" x14ac:dyDescent="0.2">
      <c r="A106" s="241">
        <v>45</v>
      </c>
      <c r="B106" s="242" t="s">
        <v>281</v>
      </c>
      <c r="C106" s="253" t="s">
        <v>282</v>
      </c>
      <c r="D106" s="243" t="s">
        <v>225</v>
      </c>
      <c r="E106" s="244">
        <v>1</v>
      </c>
      <c r="F106" s="245"/>
      <c r="G106" s="246">
        <f>ROUND(E106*F106,2)</f>
        <v>0</v>
      </c>
      <c r="H106" s="225"/>
      <c r="I106" s="224">
        <f>ROUND(E106*H106,2)</f>
        <v>0</v>
      </c>
      <c r="J106" s="225"/>
      <c r="K106" s="224">
        <f>ROUND(E106*J106,2)</f>
        <v>0</v>
      </c>
      <c r="L106" s="224">
        <v>15</v>
      </c>
      <c r="M106" s="224">
        <f>G106*(1+L106/100)</f>
        <v>0</v>
      </c>
      <c r="N106" s="224">
        <v>0</v>
      </c>
      <c r="O106" s="224">
        <f>ROUND(E106*N106,2)</f>
        <v>0</v>
      </c>
      <c r="P106" s="224">
        <v>0</v>
      </c>
      <c r="Q106" s="224">
        <f>ROUND(E106*P106,2)</f>
        <v>0</v>
      </c>
      <c r="R106" s="224"/>
      <c r="S106" s="224" t="s">
        <v>144</v>
      </c>
      <c r="T106" s="224" t="s">
        <v>145</v>
      </c>
      <c r="U106" s="224">
        <v>0</v>
      </c>
      <c r="V106" s="224">
        <f>ROUND(E106*U106,2)</f>
        <v>0</v>
      </c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219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ht="22.5" outlineLevel="1" x14ac:dyDescent="0.2">
      <c r="A107" s="241">
        <v>46</v>
      </c>
      <c r="B107" s="242" t="s">
        <v>283</v>
      </c>
      <c r="C107" s="253" t="s">
        <v>284</v>
      </c>
      <c r="D107" s="243" t="s">
        <v>225</v>
      </c>
      <c r="E107" s="244">
        <v>1</v>
      </c>
      <c r="F107" s="245"/>
      <c r="G107" s="246">
        <f>ROUND(E107*F107,2)</f>
        <v>0</v>
      </c>
      <c r="H107" s="225"/>
      <c r="I107" s="224">
        <f>ROUND(E107*H107,2)</f>
        <v>0</v>
      </c>
      <c r="J107" s="225"/>
      <c r="K107" s="224">
        <f>ROUND(E107*J107,2)</f>
        <v>0</v>
      </c>
      <c r="L107" s="224">
        <v>15</v>
      </c>
      <c r="M107" s="224">
        <f>G107*(1+L107/100)</f>
        <v>0</v>
      </c>
      <c r="N107" s="224">
        <v>0</v>
      </c>
      <c r="O107" s="224">
        <f>ROUND(E107*N107,2)</f>
        <v>0</v>
      </c>
      <c r="P107" s="224">
        <v>0</v>
      </c>
      <c r="Q107" s="224">
        <f>ROUND(E107*P107,2)</f>
        <v>0</v>
      </c>
      <c r="R107" s="224"/>
      <c r="S107" s="224" t="s">
        <v>144</v>
      </c>
      <c r="T107" s="224" t="s">
        <v>145</v>
      </c>
      <c r="U107" s="224">
        <v>0</v>
      </c>
      <c r="V107" s="224">
        <f>ROUND(E107*U107,2)</f>
        <v>0</v>
      </c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146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35">
        <v>47</v>
      </c>
      <c r="B108" s="236" t="s">
        <v>285</v>
      </c>
      <c r="C108" s="251" t="s">
        <v>286</v>
      </c>
      <c r="D108" s="237" t="s">
        <v>225</v>
      </c>
      <c r="E108" s="238">
        <v>1</v>
      </c>
      <c r="F108" s="239"/>
      <c r="G108" s="240">
        <f>ROUND(E108*F108,2)</f>
        <v>0</v>
      </c>
      <c r="H108" s="225"/>
      <c r="I108" s="224">
        <f>ROUND(E108*H108,2)</f>
        <v>0</v>
      </c>
      <c r="J108" s="225"/>
      <c r="K108" s="224">
        <f>ROUND(E108*J108,2)</f>
        <v>0</v>
      </c>
      <c r="L108" s="224">
        <v>15</v>
      </c>
      <c r="M108" s="224">
        <f>G108*(1+L108/100)</f>
        <v>0</v>
      </c>
      <c r="N108" s="224">
        <v>0</v>
      </c>
      <c r="O108" s="224">
        <f>ROUND(E108*N108,2)</f>
        <v>0</v>
      </c>
      <c r="P108" s="224">
        <v>0</v>
      </c>
      <c r="Q108" s="224">
        <f>ROUND(E108*P108,2)</f>
        <v>0</v>
      </c>
      <c r="R108" s="224"/>
      <c r="S108" s="224" t="s">
        <v>144</v>
      </c>
      <c r="T108" s="224" t="s">
        <v>145</v>
      </c>
      <c r="U108" s="224">
        <v>0</v>
      </c>
      <c r="V108" s="224">
        <f>ROUND(E108*U108,2)</f>
        <v>0</v>
      </c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146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22"/>
      <c r="B109" s="223"/>
      <c r="C109" s="254" t="s">
        <v>287</v>
      </c>
      <c r="D109" s="247"/>
      <c r="E109" s="247"/>
      <c r="F109" s="247"/>
      <c r="G109" s="247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288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x14ac:dyDescent="0.2">
      <c r="A110" s="229" t="s">
        <v>139</v>
      </c>
      <c r="B110" s="230" t="s">
        <v>82</v>
      </c>
      <c r="C110" s="250" t="s">
        <v>83</v>
      </c>
      <c r="D110" s="231"/>
      <c r="E110" s="232"/>
      <c r="F110" s="233"/>
      <c r="G110" s="234">
        <f>SUMIF(AG111:AG111,"&lt;&gt;NOR",G111:G111)</f>
        <v>0</v>
      </c>
      <c r="H110" s="228"/>
      <c r="I110" s="228">
        <f>SUM(I111:I111)</f>
        <v>0</v>
      </c>
      <c r="J110" s="228"/>
      <c r="K110" s="228">
        <f>SUM(K111:K111)</f>
        <v>0</v>
      </c>
      <c r="L110" s="228"/>
      <c r="M110" s="228">
        <f>SUM(M111:M111)</f>
        <v>0</v>
      </c>
      <c r="N110" s="228"/>
      <c r="O110" s="228">
        <f>SUM(O111:O111)</f>
        <v>0</v>
      </c>
      <c r="P110" s="228"/>
      <c r="Q110" s="228">
        <f>SUM(Q111:Q111)</f>
        <v>0</v>
      </c>
      <c r="R110" s="228"/>
      <c r="S110" s="228"/>
      <c r="T110" s="228"/>
      <c r="U110" s="228"/>
      <c r="V110" s="228">
        <f>SUM(V111:V111)</f>
        <v>31.77</v>
      </c>
      <c r="W110" s="228"/>
      <c r="AG110" t="s">
        <v>140</v>
      </c>
    </row>
    <row r="111" spans="1:60" ht="22.5" outlineLevel="1" x14ac:dyDescent="0.2">
      <c r="A111" s="241">
        <v>48</v>
      </c>
      <c r="B111" s="242" t="s">
        <v>289</v>
      </c>
      <c r="C111" s="253" t="s">
        <v>290</v>
      </c>
      <c r="D111" s="243" t="s">
        <v>291</v>
      </c>
      <c r="E111" s="244">
        <v>5.7768400000000009</v>
      </c>
      <c r="F111" s="245"/>
      <c r="G111" s="246">
        <f>ROUND(E111*F111,2)</f>
        <v>0</v>
      </c>
      <c r="H111" s="225"/>
      <c r="I111" s="224">
        <f>ROUND(E111*H111,2)</f>
        <v>0</v>
      </c>
      <c r="J111" s="225"/>
      <c r="K111" s="224">
        <f>ROUND(E111*J111,2)</f>
        <v>0</v>
      </c>
      <c r="L111" s="224">
        <v>15</v>
      </c>
      <c r="M111" s="224">
        <f>G111*(1+L111/100)</f>
        <v>0</v>
      </c>
      <c r="N111" s="224">
        <v>0</v>
      </c>
      <c r="O111" s="224">
        <f>ROUND(E111*N111,2)</f>
        <v>0</v>
      </c>
      <c r="P111" s="224">
        <v>0</v>
      </c>
      <c r="Q111" s="224">
        <f>ROUND(E111*P111,2)</f>
        <v>0</v>
      </c>
      <c r="R111" s="224"/>
      <c r="S111" s="224" t="s">
        <v>144</v>
      </c>
      <c r="T111" s="224" t="s">
        <v>145</v>
      </c>
      <c r="U111" s="224">
        <v>5.5</v>
      </c>
      <c r="V111" s="224">
        <f>ROUND(E111*U111,2)</f>
        <v>31.77</v>
      </c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219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x14ac:dyDescent="0.2">
      <c r="A112" s="229" t="s">
        <v>139</v>
      </c>
      <c r="B112" s="230" t="s">
        <v>84</v>
      </c>
      <c r="C112" s="250" t="s">
        <v>85</v>
      </c>
      <c r="D112" s="231"/>
      <c r="E112" s="232"/>
      <c r="F112" s="233"/>
      <c r="G112" s="234">
        <f>SUMIF(AG113:AG114,"&lt;&gt;NOR",G113:G114)</f>
        <v>0</v>
      </c>
      <c r="H112" s="228"/>
      <c r="I112" s="228">
        <f>SUM(I113:I114)</f>
        <v>0</v>
      </c>
      <c r="J112" s="228"/>
      <c r="K112" s="228">
        <f>SUM(K113:K114)</f>
        <v>0</v>
      </c>
      <c r="L112" s="228"/>
      <c r="M112" s="228">
        <f>SUM(M113:M114)</f>
        <v>0</v>
      </c>
      <c r="N112" s="228"/>
      <c r="O112" s="228">
        <f>SUM(O113:O114)</f>
        <v>0</v>
      </c>
      <c r="P112" s="228"/>
      <c r="Q112" s="228">
        <f>SUM(Q113:Q114)</f>
        <v>0</v>
      </c>
      <c r="R112" s="228"/>
      <c r="S112" s="228"/>
      <c r="T112" s="228"/>
      <c r="U112" s="228"/>
      <c r="V112" s="228">
        <f>SUM(V113:V114)</f>
        <v>3.34</v>
      </c>
      <c r="W112" s="228"/>
      <c r="AG112" t="s">
        <v>140</v>
      </c>
    </row>
    <row r="113" spans="1:60" ht="22.5" outlineLevel="1" x14ac:dyDescent="0.2">
      <c r="A113" s="235">
        <v>49</v>
      </c>
      <c r="B113" s="236" t="s">
        <v>292</v>
      </c>
      <c r="C113" s="251" t="s">
        <v>293</v>
      </c>
      <c r="D113" s="237" t="s">
        <v>151</v>
      </c>
      <c r="E113" s="238">
        <v>7.6560000000000006</v>
      </c>
      <c r="F113" s="239"/>
      <c r="G113" s="240">
        <f>ROUND(E113*F113,2)</f>
        <v>0</v>
      </c>
      <c r="H113" s="225"/>
      <c r="I113" s="224">
        <f>ROUND(E113*H113,2)</f>
        <v>0</v>
      </c>
      <c r="J113" s="225"/>
      <c r="K113" s="224">
        <f>ROUND(E113*J113,2)</f>
        <v>0</v>
      </c>
      <c r="L113" s="224">
        <v>15</v>
      </c>
      <c r="M113" s="224">
        <f>G113*(1+L113/100)</f>
        <v>0</v>
      </c>
      <c r="N113" s="224">
        <v>0</v>
      </c>
      <c r="O113" s="224">
        <f>ROUND(E113*N113,2)</f>
        <v>0</v>
      </c>
      <c r="P113" s="224">
        <v>0</v>
      </c>
      <c r="Q113" s="224">
        <f>ROUND(E113*P113,2)</f>
        <v>0</v>
      </c>
      <c r="R113" s="224"/>
      <c r="S113" s="224" t="s">
        <v>144</v>
      </c>
      <c r="T113" s="224" t="s">
        <v>145</v>
      </c>
      <c r="U113" s="224">
        <v>0.43609000000000003</v>
      </c>
      <c r="V113" s="224">
        <f>ROUND(E113*U113,2)</f>
        <v>3.34</v>
      </c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294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">
      <c r="A114" s="222"/>
      <c r="B114" s="223"/>
      <c r="C114" s="252" t="s">
        <v>295</v>
      </c>
      <c r="D114" s="226"/>
      <c r="E114" s="227">
        <v>7.6560000000000006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148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x14ac:dyDescent="0.2">
      <c r="A115" s="229" t="s">
        <v>139</v>
      </c>
      <c r="B115" s="230" t="s">
        <v>90</v>
      </c>
      <c r="C115" s="250" t="s">
        <v>91</v>
      </c>
      <c r="D115" s="231"/>
      <c r="E115" s="232"/>
      <c r="F115" s="233"/>
      <c r="G115" s="234">
        <f>SUMIF(AG116:AG116,"&lt;&gt;NOR",G116:G116)</f>
        <v>0</v>
      </c>
      <c r="H115" s="228"/>
      <c r="I115" s="228">
        <f>SUM(I116:I116)</f>
        <v>0</v>
      </c>
      <c r="J115" s="228"/>
      <c r="K115" s="228">
        <f>SUM(K116:K116)</f>
        <v>0</v>
      </c>
      <c r="L115" s="228"/>
      <c r="M115" s="228">
        <f>SUM(M116:M116)</f>
        <v>0</v>
      </c>
      <c r="N115" s="228"/>
      <c r="O115" s="228">
        <f>SUM(O116:O116)</f>
        <v>0</v>
      </c>
      <c r="P115" s="228"/>
      <c r="Q115" s="228">
        <f>SUM(Q116:Q116)</f>
        <v>0</v>
      </c>
      <c r="R115" s="228"/>
      <c r="S115" s="228"/>
      <c r="T115" s="228"/>
      <c r="U115" s="228"/>
      <c r="V115" s="228">
        <f>SUM(V116:V116)</f>
        <v>0</v>
      </c>
      <c r="W115" s="228"/>
      <c r="AG115" t="s">
        <v>140</v>
      </c>
    </row>
    <row r="116" spans="1:60" outlineLevel="1" x14ac:dyDescent="0.2">
      <c r="A116" s="241">
        <v>50</v>
      </c>
      <c r="B116" s="242" t="s">
        <v>296</v>
      </c>
      <c r="C116" s="253" t="s">
        <v>297</v>
      </c>
      <c r="D116" s="243" t="s">
        <v>209</v>
      </c>
      <c r="E116" s="244">
        <v>1</v>
      </c>
      <c r="F116" s="245"/>
      <c r="G116" s="246">
        <f>ROUND(E116*F116,2)</f>
        <v>0</v>
      </c>
      <c r="H116" s="225"/>
      <c r="I116" s="224">
        <f>ROUND(E116*H116,2)</f>
        <v>0</v>
      </c>
      <c r="J116" s="225"/>
      <c r="K116" s="224">
        <f>ROUND(E116*J116,2)</f>
        <v>0</v>
      </c>
      <c r="L116" s="224">
        <v>15</v>
      </c>
      <c r="M116" s="224">
        <f>G116*(1+L116/100)</f>
        <v>0</v>
      </c>
      <c r="N116" s="224">
        <v>0</v>
      </c>
      <c r="O116" s="224">
        <f>ROUND(E116*N116,2)</f>
        <v>0</v>
      </c>
      <c r="P116" s="224">
        <v>0</v>
      </c>
      <c r="Q116" s="224">
        <f>ROUND(E116*P116,2)</f>
        <v>0</v>
      </c>
      <c r="R116" s="224"/>
      <c r="S116" s="224" t="s">
        <v>144</v>
      </c>
      <c r="T116" s="224" t="s">
        <v>145</v>
      </c>
      <c r="U116" s="224">
        <v>0</v>
      </c>
      <c r="V116" s="224">
        <f>ROUND(E116*U116,2)</f>
        <v>0</v>
      </c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146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x14ac:dyDescent="0.2">
      <c r="A117" s="229" t="s">
        <v>139</v>
      </c>
      <c r="B117" s="230" t="s">
        <v>94</v>
      </c>
      <c r="C117" s="250" t="s">
        <v>95</v>
      </c>
      <c r="D117" s="231"/>
      <c r="E117" s="232"/>
      <c r="F117" s="233"/>
      <c r="G117" s="234">
        <f>SUMIF(AG118:AG131,"&lt;&gt;NOR",G118:G131)</f>
        <v>0</v>
      </c>
      <c r="H117" s="228"/>
      <c r="I117" s="228">
        <f>SUM(I118:I131)</f>
        <v>0</v>
      </c>
      <c r="J117" s="228"/>
      <c r="K117" s="228">
        <f>SUM(K118:K131)</f>
        <v>0</v>
      </c>
      <c r="L117" s="228"/>
      <c r="M117" s="228">
        <f>SUM(M118:M131)</f>
        <v>0</v>
      </c>
      <c r="N117" s="228"/>
      <c r="O117" s="228">
        <f>SUM(O118:O131)</f>
        <v>0.14000000000000001</v>
      </c>
      <c r="P117" s="228"/>
      <c r="Q117" s="228">
        <f>SUM(Q118:Q131)</f>
        <v>0</v>
      </c>
      <c r="R117" s="228"/>
      <c r="S117" s="228"/>
      <c r="T117" s="228"/>
      <c r="U117" s="228"/>
      <c r="V117" s="228">
        <f>SUM(V118:V131)</f>
        <v>10.399999999999999</v>
      </c>
      <c r="W117" s="228"/>
      <c r="AG117" t="s">
        <v>140</v>
      </c>
    </row>
    <row r="118" spans="1:60" outlineLevel="1" x14ac:dyDescent="0.2">
      <c r="A118" s="241">
        <v>51</v>
      </c>
      <c r="B118" s="242" t="s">
        <v>298</v>
      </c>
      <c r="C118" s="253" t="s">
        <v>299</v>
      </c>
      <c r="D118" s="243" t="s">
        <v>209</v>
      </c>
      <c r="E118" s="244">
        <v>6</v>
      </c>
      <c r="F118" s="245"/>
      <c r="G118" s="246">
        <f>ROUND(E118*F118,2)</f>
        <v>0</v>
      </c>
      <c r="H118" s="225"/>
      <c r="I118" s="224">
        <f>ROUND(E118*H118,2)</f>
        <v>0</v>
      </c>
      <c r="J118" s="225"/>
      <c r="K118" s="224">
        <f>ROUND(E118*J118,2)</f>
        <v>0</v>
      </c>
      <c r="L118" s="224">
        <v>15</v>
      </c>
      <c r="M118" s="224">
        <f>G118*(1+L118/100)</f>
        <v>0</v>
      </c>
      <c r="N118" s="224">
        <v>0</v>
      </c>
      <c r="O118" s="224">
        <f>ROUND(E118*N118,2)</f>
        <v>0</v>
      </c>
      <c r="P118" s="224">
        <v>0</v>
      </c>
      <c r="Q118" s="224">
        <f>ROUND(E118*P118,2)</f>
        <v>0</v>
      </c>
      <c r="R118" s="224"/>
      <c r="S118" s="224" t="s">
        <v>144</v>
      </c>
      <c r="T118" s="224" t="s">
        <v>145</v>
      </c>
      <c r="U118" s="224">
        <v>1.4500000000000002</v>
      </c>
      <c r="V118" s="224">
        <f>ROUND(E118*U118,2)</f>
        <v>8.6999999999999993</v>
      </c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146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41">
        <v>52</v>
      </c>
      <c r="B119" s="242" t="s">
        <v>300</v>
      </c>
      <c r="C119" s="253" t="s">
        <v>301</v>
      </c>
      <c r="D119" s="243" t="s">
        <v>209</v>
      </c>
      <c r="E119" s="244">
        <v>1</v>
      </c>
      <c r="F119" s="245"/>
      <c r="G119" s="246">
        <f>ROUND(E119*F119,2)</f>
        <v>0</v>
      </c>
      <c r="H119" s="225"/>
      <c r="I119" s="224">
        <f>ROUND(E119*H119,2)</f>
        <v>0</v>
      </c>
      <c r="J119" s="225"/>
      <c r="K119" s="224">
        <f>ROUND(E119*J119,2)</f>
        <v>0</v>
      </c>
      <c r="L119" s="224">
        <v>15</v>
      </c>
      <c r="M119" s="224">
        <f>G119*(1+L119/100)</f>
        <v>0</v>
      </c>
      <c r="N119" s="224">
        <v>0</v>
      </c>
      <c r="O119" s="224">
        <f>ROUND(E119*N119,2)</f>
        <v>0</v>
      </c>
      <c r="P119" s="224">
        <v>0</v>
      </c>
      <c r="Q119" s="224">
        <f>ROUND(E119*P119,2)</f>
        <v>0</v>
      </c>
      <c r="R119" s="224"/>
      <c r="S119" s="224" t="s">
        <v>144</v>
      </c>
      <c r="T119" s="224" t="s">
        <v>145</v>
      </c>
      <c r="U119" s="224">
        <v>1.7000000000000002</v>
      </c>
      <c r="V119" s="224">
        <f>ROUND(E119*U119,2)</f>
        <v>1.7</v>
      </c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146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41">
        <v>53</v>
      </c>
      <c r="B120" s="242" t="s">
        <v>302</v>
      </c>
      <c r="C120" s="253" t="s">
        <v>303</v>
      </c>
      <c r="D120" s="243" t="s">
        <v>209</v>
      </c>
      <c r="E120" s="244">
        <v>7</v>
      </c>
      <c r="F120" s="245"/>
      <c r="G120" s="246">
        <f>ROUND(E120*F120,2)</f>
        <v>0</v>
      </c>
      <c r="H120" s="225"/>
      <c r="I120" s="224">
        <f>ROUND(E120*H120,2)</f>
        <v>0</v>
      </c>
      <c r="J120" s="225"/>
      <c r="K120" s="224">
        <f>ROUND(E120*J120,2)</f>
        <v>0</v>
      </c>
      <c r="L120" s="224">
        <v>15</v>
      </c>
      <c r="M120" s="224">
        <f>G120*(1+L120/100)</f>
        <v>0</v>
      </c>
      <c r="N120" s="224">
        <v>0</v>
      </c>
      <c r="O120" s="224">
        <f>ROUND(E120*N120,2)</f>
        <v>0</v>
      </c>
      <c r="P120" s="224">
        <v>0</v>
      </c>
      <c r="Q120" s="224">
        <f>ROUND(E120*P120,2)</f>
        <v>0</v>
      </c>
      <c r="R120" s="224"/>
      <c r="S120" s="224" t="s">
        <v>144</v>
      </c>
      <c r="T120" s="224" t="s">
        <v>145</v>
      </c>
      <c r="U120" s="224">
        <v>0</v>
      </c>
      <c r="V120" s="224">
        <f>ROUND(E120*U120,2)</f>
        <v>0</v>
      </c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304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ht="22.5" outlineLevel="1" x14ac:dyDescent="0.2">
      <c r="A121" s="235">
        <v>54</v>
      </c>
      <c r="B121" s="236" t="s">
        <v>305</v>
      </c>
      <c r="C121" s="251" t="s">
        <v>306</v>
      </c>
      <c r="D121" s="237" t="s">
        <v>225</v>
      </c>
      <c r="E121" s="238">
        <v>1</v>
      </c>
      <c r="F121" s="239"/>
      <c r="G121" s="240">
        <f>ROUND(E121*F121,2)</f>
        <v>0</v>
      </c>
      <c r="H121" s="225"/>
      <c r="I121" s="224">
        <f>ROUND(E121*H121,2)</f>
        <v>0</v>
      </c>
      <c r="J121" s="225"/>
      <c r="K121" s="224">
        <f>ROUND(E121*J121,2)</f>
        <v>0</v>
      </c>
      <c r="L121" s="224">
        <v>15</v>
      </c>
      <c r="M121" s="224">
        <f>G121*(1+L121/100)</f>
        <v>0</v>
      </c>
      <c r="N121" s="224">
        <v>0</v>
      </c>
      <c r="O121" s="224">
        <f>ROUND(E121*N121,2)</f>
        <v>0</v>
      </c>
      <c r="P121" s="224">
        <v>0</v>
      </c>
      <c r="Q121" s="224">
        <f>ROUND(E121*P121,2)</f>
        <v>0</v>
      </c>
      <c r="R121" s="224"/>
      <c r="S121" s="224" t="s">
        <v>144</v>
      </c>
      <c r="T121" s="224" t="s">
        <v>145</v>
      </c>
      <c r="U121" s="224">
        <v>0</v>
      </c>
      <c r="V121" s="224">
        <f>ROUND(E121*U121,2)</f>
        <v>0</v>
      </c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304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ht="22.5" outlineLevel="1" x14ac:dyDescent="0.2">
      <c r="A122" s="222"/>
      <c r="B122" s="223"/>
      <c r="C122" s="254" t="s">
        <v>307</v>
      </c>
      <c r="D122" s="247"/>
      <c r="E122" s="247"/>
      <c r="F122" s="247"/>
      <c r="G122" s="247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288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48" t="str">
        <f>C122</f>
        <v>Odstranění stávajícího nátěru, přebroušení, vyčištění, seřízení, zákl. nátěr, min. 2x vrchní nátěr, oprava kování, seštelování pantů, doplnění těsnění.</v>
      </c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">
      <c r="A123" s="241">
        <v>55</v>
      </c>
      <c r="B123" s="242" t="s">
        <v>308</v>
      </c>
      <c r="C123" s="253" t="s">
        <v>309</v>
      </c>
      <c r="D123" s="243" t="s">
        <v>209</v>
      </c>
      <c r="E123" s="244">
        <v>1</v>
      </c>
      <c r="F123" s="245"/>
      <c r="G123" s="246">
        <f>ROUND(E123*F123,2)</f>
        <v>0</v>
      </c>
      <c r="H123" s="225"/>
      <c r="I123" s="224">
        <f>ROUND(E123*H123,2)</f>
        <v>0</v>
      </c>
      <c r="J123" s="225"/>
      <c r="K123" s="224">
        <f>ROUND(E123*J123,2)</f>
        <v>0</v>
      </c>
      <c r="L123" s="224">
        <v>15</v>
      </c>
      <c r="M123" s="224">
        <f>G123*(1+L123/100)</f>
        <v>0</v>
      </c>
      <c r="N123" s="224">
        <v>0</v>
      </c>
      <c r="O123" s="224">
        <f>ROUND(E123*N123,2)</f>
        <v>0</v>
      </c>
      <c r="P123" s="224">
        <v>0</v>
      </c>
      <c r="Q123" s="224">
        <f>ROUND(E123*P123,2)</f>
        <v>0</v>
      </c>
      <c r="R123" s="224"/>
      <c r="S123" s="224" t="s">
        <v>144</v>
      </c>
      <c r="T123" s="224" t="s">
        <v>145</v>
      </c>
      <c r="U123" s="224">
        <v>0</v>
      </c>
      <c r="V123" s="224">
        <f>ROUND(E123*U123,2)</f>
        <v>0</v>
      </c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146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">
      <c r="A124" s="241">
        <v>56</v>
      </c>
      <c r="B124" s="242" t="s">
        <v>310</v>
      </c>
      <c r="C124" s="253" t="s">
        <v>311</v>
      </c>
      <c r="D124" s="243" t="s">
        <v>209</v>
      </c>
      <c r="E124" s="244">
        <v>6</v>
      </c>
      <c r="F124" s="245"/>
      <c r="G124" s="246">
        <f>ROUND(E124*F124,2)</f>
        <v>0</v>
      </c>
      <c r="H124" s="225"/>
      <c r="I124" s="224">
        <f>ROUND(E124*H124,2)</f>
        <v>0</v>
      </c>
      <c r="J124" s="225"/>
      <c r="K124" s="224">
        <f>ROUND(E124*J124,2)</f>
        <v>0</v>
      </c>
      <c r="L124" s="224">
        <v>15</v>
      </c>
      <c r="M124" s="224">
        <f>G124*(1+L124/100)</f>
        <v>0</v>
      </c>
      <c r="N124" s="224">
        <v>8.0000000000000004E-4</v>
      </c>
      <c r="O124" s="224">
        <f>ROUND(E124*N124,2)</f>
        <v>0</v>
      </c>
      <c r="P124" s="224">
        <v>0</v>
      </c>
      <c r="Q124" s="224">
        <f>ROUND(E124*P124,2)</f>
        <v>0</v>
      </c>
      <c r="R124" s="224"/>
      <c r="S124" s="224" t="s">
        <v>144</v>
      </c>
      <c r="T124" s="224" t="s">
        <v>145</v>
      </c>
      <c r="U124" s="224">
        <v>0</v>
      </c>
      <c r="V124" s="224">
        <f>ROUND(E124*U124,2)</f>
        <v>0</v>
      </c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312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">
      <c r="A125" s="241">
        <v>57</v>
      </c>
      <c r="B125" s="242" t="s">
        <v>313</v>
      </c>
      <c r="C125" s="253" t="s">
        <v>314</v>
      </c>
      <c r="D125" s="243" t="s">
        <v>209</v>
      </c>
      <c r="E125" s="244">
        <v>1</v>
      </c>
      <c r="F125" s="245"/>
      <c r="G125" s="246">
        <f>ROUND(E125*F125,2)</f>
        <v>0</v>
      </c>
      <c r="H125" s="225"/>
      <c r="I125" s="224">
        <f>ROUND(E125*H125,2)</f>
        <v>0</v>
      </c>
      <c r="J125" s="225"/>
      <c r="K125" s="224">
        <f>ROUND(E125*J125,2)</f>
        <v>0</v>
      </c>
      <c r="L125" s="224">
        <v>15</v>
      </c>
      <c r="M125" s="224">
        <f>G125*(1+L125/100)</f>
        <v>0</v>
      </c>
      <c r="N125" s="224">
        <v>0</v>
      </c>
      <c r="O125" s="224">
        <f>ROUND(E125*N125,2)</f>
        <v>0</v>
      </c>
      <c r="P125" s="224">
        <v>0</v>
      </c>
      <c r="Q125" s="224">
        <f>ROUND(E125*P125,2)</f>
        <v>0</v>
      </c>
      <c r="R125" s="224"/>
      <c r="S125" s="224" t="s">
        <v>144</v>
      </c>
      <c r="T125" s="224" t="s">
        <v>145</v>
      </c>
      <c r="U125" s="224">
        <v>0</v>
      </c>
      <c r="V125" s="224">
        <f>ROUND(E125*U125,2)</f>
        <v>0</v>
      </c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214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ht="22.5" outlineLevel="1" x14ac:dyDescent="0.2">
      <c r="A126" s="241">
        <v>58</v>
      </c>
      <c r="B126" s="242" t="s">
        <v>315</v>
      </c>
      <c r="C126" s="253" t="s">
        <v>316</v>
      </c>
      <c r="D126" s="243" t="s">
        <v>209</v>
      </c>
      <c r="E126" s="244">
        <v>3</v>
      </c>
      <c r="F126" s="245"/>
      <c r="G126" s="246">
        <f>ROUND(E126*F126,2)</f>
        <v>0</v>
      </c>
      <c r="H126" s="225"/>
      <c r="I126" s="224">
        <f>ROUND(E126*H126,2)</f>
        <v>0</v>
      </c>
      <c r="J126" s="225"/>
      <c r="K126" s="224">
        <f>ROUND(E126*J126,2)</f>
        <v>0</v>
      </c>
      <c r="L126" s="224">
        <v>15</v>
      </c>
      <c r="M126" s="224">
        <f>G126*(1+L126/100)</f>
        <v>0</v>
      </c>
      <c r="N126" s="224">
        <v>1.5000000000000001E-2</v>
      </c>
      <c r="O126" s="224">
        <f>ROUND(E126*N126,2)</f>
        <v>0.05</v>
      </c>
      <c r="P126" s="224">
        <v>0</v>
      </c>
      <c r="Q126" s="224">
        <f>ROUND(E126*P126,2)</f>
        <v>0</v>
      </c>
      <c r="R126" s="224"/>
      <c r="S126" s="224" t="s">
        <v>144</v>
      </c>
      <c r="T126" s="224" t="s">
        <v>145</v>
      </c>
      <c r="U126" s="224">
        <v>0</v>
      </c>
      <c r="V126" s="224">
        <f>ROUND(E126*U126,2)</f>
        <v>0</v>
      </c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214</v>
      </c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ht="22.5" outlineLevel="1" x14ac:dyDescent="0.2">
      <c r="A127" s="241">
        <v>59</v>
      </c>
      <c r="B127" s="242" t="s">
        <v>317</v>
      </c>
      <c r="C127" s="253" t="s">
        <v>318</v>
      </c>
      <c r="D127" s="243" t="s">
        <v>209</v>
      </c>
      <c r="E127" s="244">
        <v>1</v>
      </c>
      <c r="F127" s="245"/>
      <c r="G127" s="246">
        <f>ROUND(E127*F127,2)</f>
        <v>0</v>
      </c>
      <c r="H127" s="225"/>
      <c r="I127" s="224">
        <f>ROUND(E127*H127,2)</f>
        <v>0</v>
      </c>
      <c r="J127" s="225"/>
      <c r="K127" s="224">
        <f>ROUND(E127*J127,2)</f>
        <v>0</v>
      </c>
      <c r="L127" s="224">
        <v>15</v>
      </c>
      <c r="M127" s="224">
        <f>G127*(1+L127/100)</f>
        <v>0</v>
      </c>
      <c r="N127" s="224">
        <v>1.7000000000000001E-2</v>
      </c>
      <c r="O127" s="224">
        <f>ROUND(E127*N127,2)</f>
        <v>0.02</v>
      </c>
      <c r="P127" s="224">
        <v>0</v>
      </c>
      <c r="Q127" s="224">
        <f>ROUND(E127*P127,2)</f>
        <v>0</v>
      </c>
      <c r="R127" s="224"/>
      <c r="S127" s="224" t="s">
        <v>144</v>
      </c>
      <c r="T127" s="224" t="s">
        <v>145</v>
      </c>
      <c r="U127" s="224">
        <v>0</v>
      </c>
      <c r="V127" s="224">
        <f>ROUND(E127*U127,2)</f>
        <v>0</v>
      </c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214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ht="22.5" outlineLevel="1" x14ac:dyDescent="0.2">
      <c r="A128" s="241">
        <v>60</v>
      </c>
      <c r="B128" s="242" t="s">
        <v>319</v>
      </c>
      <c r="C128" s="253" t="s">
        <v>320</v>
      </c>
      <c r="D128" s="243" t="s">
        <v>209</v>
      </c>
      <c r="E128" s="244">
        <v>1</v>
      </c>
      <c r="F128" s="245"/>
      <c r="G128" s="246">
        <f>ROUND(E128*F128,2)</f>
        <v>0</v>
      </c>
      <c r="H128" s="225"/>
      <c r="I128" s="224">
        <f>ROUND(E128*H128,2)</f>
        <v>0</v>
      </c>
      <c r="J128" s="225"/>
      <c r="K128" s="224">
        <f>ROUND(E128*J128,2)</f>
        <v>0</v>
      </c>
      <c r="L128" s="224">
        <v>15</v>
      </c>
      <c r="M128" s="224">
        <f>G128*(1+L128/100)</f>
        <v>0</v>
      </c>
      <c r="N128" s="224">
        <v>1.8000000000000002E-2</v>
      </c>
      <c r="O128" s="224">
        <f>ROUND(E128*N128,2)</f>
        <v>0.02</v>
      </c>
      <c r="P128" s="224">
        <v>0</v>
      </c>
      <c r="Q128" s="224">
        <f>ROUND(E128*P128,2)</f>
        <v>0</v>
      </c>
      <c r="R128" s="224"/>
      <c r="S128" s="224" t="s">
        <v>144</v>
      </c>
      <c r="T128" s="224" t="s">
        <v>145</v>
      </c>
      <c r="U128" s="224">
        <v>0</v>
      </c>
      <c r="V128" s="224">
        <f>ROUND(E128*U128,2)</f>
        <v>0</v>
      </c>
      <c r="W128" s="22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214</v>
      </c>
      <c r="AH128" s="205"/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ht="22.5" outlineLevel="1" x14ac:dyDescent="0.2">
      <c r="A129" s="241">
        <v>61</v>
      </c>
      <c r="B129" s="242" t="s">
        <v>321</v>
      </c>
      <c r="C129" s="253" t="s">
        <v>322</v>
      </c>
      <c r="D129" s="243" t="s">
        <v>209</v>
      </c>
      <c r="E129" s="244">
        <v>1</v>
      </c>
      <c r="F129" s="245"/>
      <c r="G129" s="246">
        <f>ROUND(E129*F129,2)</f>
        <v>0</v>
      </c>
      <c r="H129" s="225"/>
      <c r="I129" s="224">
        <f>ROUND(E129*H129,2)</f>
        <v>0</v>
      </c>
      <c r="J129" s="225"/>
      <c r="K129" s="224">
        <f>ROUND(E129*J129,2)</f>
        <v>0</v>
      </c>
      <c r="L129" s="224">
        <v>15</v>
      </c>
      <c r="M129" s="224">
        <f>G129*(1+L129/100)</f>
        <v>0</v>
      </c>
      <c r="N129" s="224">
        <v>0.02</v>
      </c>
      <c r="O129" s="224">
        <f>ROUND(E129*N129,2)</f>
        <v>0.02</v>
      </c>
      <c r="P129" s="224">
        <v>0</v>
      </c>
      <c r="Q129" s="224">
        <f>ROUND(E129*P129,2)</f>
        <v>0</v>
      </c>
      <c r="R129" s="224"/>
      <c r="S129" s="224" t="s">
        <v>144</v>
      </c>
      <c r="T129" s="224" t="s">
        <v>145</v>
      </c>
      <c r="U129" s="224">
        <v>0</v>
      </c>
      <c r="V129" s="224">
        <f>ROUND(E129*U129,2)</f>
        <v>0</v>
      </c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214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ht="22.5" outlineLevel="1" x14ac:dyDescent="0.2">
      <c r="A130" s="241">
        <v>62</v>
      </c>
      <c r="B130" s="242" t="s">
        <v>323</v>
      </c>
      <c r="C130" s="253" t="s">
        <v>324</v>
      </c>
      <c r="D130" s="243" t="s">
        <v>209</v>
      </c>
      <c r="E130" s="244">
        <v>1</v>
      </c>
      <c r="F130" s="245"/>
      <c r="G130" s="246">
        <f>ROUND(E130*F130,2)</f>
        <v>0</v>
      </c>
      <c r="H130" s="225"/>
      <c r="I130" s="224">
        <f>ROUND(E130*H130,2)</f>
        <v>0</v>
      </c>
      <c r="J130" s="225"/>
      <c r="K130" s="224">
        <f>ROUND(E130*J130,2)</f>
        <v>0</v>
      </c>
      <c r="L130" s="224">
        <v>15</v>
      </c>
      <c r="M130" s="224">
        <f>G130*(1+L130/100)</f>
        <v>0</v>
      </c>
      <c r="N130" s="224">
        <v>2.5000000000000001E-2</v>
      </c>
      <c r="O130" s="224">
        <f>ROUND(E130*N130,2)</f>
        <v>0.03</v>
      </c>
      <c r="P130" s="224">
        <v>0</v>
      </c>
      <c r="Q130" s="224">
        <f>ROUND(E130*P130,2)</f>
        <v>0</v>
      </c>
      <c r="R130" s="224"/>
      <c r="S130" s="224" t="s">
        <v>144</v>
      </c>
      <c r="T130" s="224" t="s">
        <v>145</v>
      </c>
      <c r="U130" s="224">
        <v>0</v>
      </c>
      <c r="V130" s="224">
        <f>ROUND(E130*U130,2)</f>
        <v>0</v>
      </c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214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41">
        <v>63</v>
      </c>
      <c r="B131" s="242" t="s">
        <v>325</v>
      </c>
      <c r="C131" s="253" t="s">
        <v>326</v>
      </c>
      <c r="D131" s="243" t="s">
        <v>0</v>
      </c>
      <c r="E131" s="244">
        <v>547.45000000000005</v>
      </c>
      <c r="F131" s="245"/>
      <c r="G131" s="246">
        <f>ROUND(E131*F131,2)</f>
        <v>0</v>
      </c>
      <c r="H131" s="225"/>
      <c r="I131" s="224">
        <f>ROUND(E131*H131,2)</f>
        <v>0</v>
      </c>
      <c r="J131" s="225"/>
      <c r="K131" s="224">
        <f>ROUND(E131*J131,2)</f>
        <v>0</v>
      </c>
      <c r="L131" s="224">
        <v>15</v>
      </c>
      <c r="M131" s="224">
        <f>G131*(1+L131/100)</f>
        <v>0</v>
      </c>
      <c r="N131" s="224">
        <v>0</v>
      </c>
      <c r="O131" s="224">
        <f>ROUND(E131*N131,2)</f>
        <v>0</v>
      </c>
      <c r="P131" s="224">
        <v>0</v>
      </c>
      <c r="Q131" s="224">
        <f>ROUND(E131*P131,2)</f>
        <v>0</v>
      </c>
      <c r="R131" s="224"/>
      <c r="S131" s="224" t="s">
        <v>144</v>
      </c>
      <c r="T131" s="224" t="s">
        <v>145</v>
      </c>
      <c r="U131" s="224">
        <v>0</v>
      </c>
      <c r="V131" s="224">
        <f>ROUND(E131*U131,2)</f>
        <v>0</v>
      </c>
      <c r="W131" s="22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304</v>
      </c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x14ac:dyDescent="0.2">
      <c r="A132" s="229" t="s">
        <v>139</v>
      </c>
      <c r="B132" s="230" t="s">
        <v>96</v>
      </c>
      <c r="C132" s="250" t="s">
        <v>97</v>
      </c>
      <c r="D132" s="231"/>
      <c r="E132" s="232"/>
      <c r="F132" s="233"/>
      <c r="G132" s="234">
        <f>SUMIF(AG133:AG148,"&lt;&gt;NOR",G133:G148)</f>
        <v>0</v>
      </c>
      <c r="H132" s="228"/>
      <c r="I132" s="228">
        <f>SUM(I133:I148)</f>
        <v>0</v>
      </c>
      <c r="J132" s="228"/>
      <c r="K132" s="228">
        <f>SUM(K133:K148)</f>
        <v>0</v>
      </c>
      <c r="L132" s="228"/>
      <c r="M132" s="228">
        <f>SUM(M133:M148)</f>
        <v>0</v>
      </c>
      <c r="N132" s="228"/>
      <c r="O132" s="228">
        <f>SUM(O133:O148)</f>
        <v>0.1</v>
      </c>
      <c r="P132" s="228"/>
      <c r="Q132" s="228">
        <f>SUM(Q133:Q148)</f>
        <v>0</v>
      </c>
      <c r="R132" s="228"/>
      <c r="S132" s="228"/>
      <c r="T132" s="228"/>
      <c r="U132" s="228"/>
      <c r="V132" s="228">
        <f>SUM(V133:V148)</f>
        <v>4.24</v>
      </c>
      <c r="W132" s="228"/>
      <c r="AG132" t="s">
        <v>140</v>
      </c>
    </row>
    <row r="133" spans="1:60" outlineLevel="1" x14ac:dyDescent="0.2">
      <c r="A133" s="235">
        <v>64</v>
      </c>
      <c r="B133" s="236" t="s">
        <v>327</v>
      </c>
      <c r="C133" s="251" t="s">
        <v>328</v>
      </c>
      <c r="D133" s="237" t="s">
        <v>151</v>
      </c>
      <c r="E133" s="238">
        <v>3.72</v>
      </c>
      <c r="F133" s="239"/>
      <c r="G133" s="240">
        <f>ROUND(E133*F133,2)</f>
        <v>0</v>
      </c>
      <c r="H133" s="225"/>
      <c r="I133" s="224">
        <f>ROUND(E133*H133,2)</f>
        <v>0</v>
      </c>
      <c r="J133" s="225"/>
      <c r="K133" s="224">
        <f>ROUND(E133*J133,2)</f>
        <v>0</v>
      </c>
      <c r="L133" s="224">
        <v>15</v>
      </c>
      <c r="M133" s="224">
        <f>G133*(1+L133/100)</f>
        <v>0</v>
      </c>
      <c r="N133" s="224">
        <v>2.1000000000000001E-4</v>
      </c>
      <c r="O133" s="224">
        <f>ROUND(E133*N133,2)</f>
        <v>0</v>
      </c>
      <c r="P133" s="224">
        <v>0</v>
      </c>
      <c r="Q133" s="224">
        <f>ROUND(E133*P133,2)</f>
        <v>0</v>
      </c>
      <c r="R133" s="224"/>
      <c r="S133" s="224" t="s">
        <v>144</v>
      </c>
      <c r="T133" s="224" t="s">
        <v>145</v>
      </c>
      <c r="U133" s="224">
        <v>0.05</v>
      </c>
      <c r="V133" s="224">
        <f>ROUND(E133*U133,2)</f>
        <v>0.19</v>
      </c>
      <c r="W133" s="22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146</v>
      </c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22"/>
      <c r="B134" s="223"/>
      <c r="C134" s="252" t="s">
        <v>329</v>
      </c>
      <c r="D134" s="226"/>
      <c r="E134" s="227">
        <v>3.72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148</v>
      </c>
      <c r="AH134" s="205">
        <v>0</v>
      </c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35">
        <v>65</v>
      </c>
      <c r="B135" s="236" t="s">
        <v>330</v>
      </c>
      <c r="C135" s="251" t="s">
        <v>331</v>
      </c>
      <c r="D135" s="237" t="s">
        <v>151</v>
      </c>
      <c r="E135" s="238">
        <v>3.72</v>
      </c>
      <c r="F135" s="239"/>
      <c r="G135" s="240">
        <f>ROUND(E135*F135,2)</f>
        <v>0</v>
      </c>
      <c r="H135" s="225"/>
      <c r="I135" s="224">
        <f>ROUND(E135*H135,2)</f>
        <v>0</v>
      </c>
      <c r="J135" s="225"/>
      <c r="K135" s="224">
        <f>ROUND(E135*J135,2)</f>
        <v>0</v>
      </c>
      <c r="L135" s="224">
        <v>15</v>
      </c>
      <c r="M135" s="224">
        <f>G135*(1+L135/100)</f>
        <v>0</v>
      </c>
      <c r="N135" s="224">
        <v>5.8100000000000001E-3</v>
      </c>
      <c r="O135" s="224">
        <f>ROUND(E135*N135,2)</f>
        <v>0.02</v>
      </c>
      <c r="P135" s="224">
        <v>0</v>
      </c>
      <c r="Q135" s="224">
        <f>ROUND(E135*P135,2)</f>
        <v>0</v>
      </c>
      <c r="R135" s="224"/>
      <c r="S135" s="224" t="s">
        <v>144</v>
      </c>
      <c r="T135" s="224" t="s">
        <v>145</v>
      </c>
      <c r="U135" s="224">
        <v>1.04</v>
      </c>
      <c r="V135" s="224">
        <f>ROUND(E135*U135,2)</f>
        <v>3.87</v>
      </c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304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22"/>
      <c r="B136" s="223"/>
      <c r="C136" s="252" t="s">
        <v>199</v>
      </c>
      <c r="D136" s="226"/>
      <c r="E136" s="227">
        <v>2.8800000000000003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148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22"/>
      <c r="B137" s="223"/>
      <c r="C137" s="252" t="s">
        <v>202</v>
      </c>
      <c r="D137" s="226"/>
      <c r="E137" s="227">
        <v>0.84000000000000008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148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">
      <c r="A138" s="235">
        <v>66</v>
      </c>
      <c r="B138" s="236" t="s">
        <v>332</v>
      </c>
      <c r="C138" s="251" t="s">
        <v>333</v>
      </c>
      <c r="D138" s="237" t="s">
        <v>161</v>
      </c>
      <c r="E138" s="238">
        <v>1.2000000000000002</v>
      </c>
      <c r="F138" s="239"/>
      <c r="G138" s="240">
        <f>ROUND(E138*F138,2)</f>
        <v>0</v>
      </c>
      <c r="H138" s="225"/>
      <c r="I138" s="224">
        <f>ROUND(E138*H138,2)</f>
        <v>0</v>
      </c>
      <c r="J138" s="225"/>
      <c r="K138" s="224">
        <f>ROUND(E138*J138,2)</f>
        <v>0</v>
      </c>
      <c r="L138" s="224">
        <v>15</v>
      </c>
      <c r="M138" s="224">
        <f>G138*(1+L138/100)</f>
        <v>0</v>
      </c>
      <c r="N138" s="224">
        <v>1.4000000000000001E-4</v>
      </c>
      <c r="O138" s="224">
        <f>ROUND(E138*N138,2)</f>
        <v>0</v>
      </c>
      <c r="P138" s="224">
        <v>0</v>
      </c>
      <c r="Q138" s="224">
        <f>ROUND(E138*P138,2)</f>
        <v>0</v>
      </c>
      <c r="R138" s="224"/>
      <c r="S138" s="224" t="s">
        <v>144</v>
      </c>
      <c r="T138" s="224" t="s">
        <v>145</v>
      </c>
      <c r="U138" s="224">
        <v>0.15000000000000002</v>
      </c>
      <c r="V138" s="224">
        <f>ROUND(E138*U138,2)</f>
        <v>0.18</v>
      </c>
      <c r="W138" s="22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146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22"/>
      <c r="B139" s="223"/>
      <c r="C139" s="252" t="s">
        <v>334</v>
      </c>
      <c r="D139" s="226"/>
      <c r="E139" s="227">
        <v>1.2000000000000002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148</v>
      </c>
      <c r="AH139" s="205">
        <v>0</v>
      </c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35">
        <v>67</v>
      </c>
      <c r="B140" s="236" t="s">
        <v>335</v>
      </c>
      <c r="C140" s="251" t="s">
        <v>336</v>
      </c>
      <c r="D140" s="237" t="s">
        <v>161</v>
      </c>
      <c r="E140" s="238">
        <v>30.200000000000003</v>
      </c>
      <c r="F140" s="239"/>
      <c r="G140" s="240">
        <f>ROUND(E140*F140,2)</f>
        <v>0</v>
      </c>
      <c r="H140" s="225"/>
      <c r="I140" s="224">
        <f>ROUND(E140*H140,2)</f>
        <v>0</v>
      </c>
      <c r="J140" s="225"/>
      <c r="K140" s="224">
        <f>ROUND(E140*J140,2)</f>
        <v>0</v>
      </c>
      <c r="L140" s="224">
        <v>15</v>
      </c>
      <c r="M140" s="224">
        <f>G140*(1+L140/100)</f>
        <v>0</v>
      </c>
      <c r="N140" s="224">
        <v>0</v>
      </c>
      <c r="O140" s="224">
        <f>ROUND(E140*N140,2)</f>
        <v>0</v>
      </c>
      <c r="P140" s="224">
        <v>0</v>
      </c>
      <c r="Q140" s="224">
        <f>ROUND(E140*P140,2)</f>
        <v>0</v>
      </c>
      <c r="R140" s="224"/>
      <c r="S140" s="224" t="s">
        <v>144</v>
      </c>
      <c r="T140" s="224" t="s">
        <v>145</v>
      </c>
      <c r="U140" s="224">
        <v>0</v>
      </c>
      <c r="V140" s="224">
        <f>ROUND(E140*U140,2)</f>
        <v>0</v>
      </c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304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22"/>
      <c r="B141" s="223"/>
      <c r="C141" s="252" t="s">
        <v>337</v>
      </c>
      <c r="D141" s="226"/>
      <c r="E141" s="227">
        <v>12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148</v>
      </c>
      <c r="AH141" s="205">
        <v>0</v>
      </c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">
      <c r="A142" s="222"/>
      <c r="B142" s="223"/>
      <c r="C142" s="252" t="s">
        <v>338</v>
      </c>
      <c r="D142" s="226"/>
      <c r="E142" s="227">
        <v>17.600000000000001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148</v>
      </c>
      <c r="AH142" s="205">
        <v>0</v>
      </c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22"/>
      <c r="B143" s="223"/>
      <c r="C143" s="252" t="s">
        <v>339</v>
      </c>
      <c r="D143" s="226"/>
      <c r="E143" s="227">
        <v>0.60000000000000009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148</v>
      </c>
      <c r="AH143" s="205">
        <v>0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35">
        <v>68</v>
      </c>
      <c r="B144" s="236" t="s">
        <v>340</v>
      </c>
      <c r="C144" s="251" t="s">
        <v>341</v>
      </c>
      <c r="D144" s="237" t="s">
        <v>151</v>
      </c>
      <c r="E144" s="238">
        <v>3.72</v>
      </c>
      <c r="F144" s="239"/>
      <c r="G144" s="240">
        <f>ROUND(E144*F144,2)</f>
        <v>0</v>
      </c>
      <c r="H144" s="225"/>
      <c r="I144" s="224">
        <f>ROUND(E144*H144,2)</f>
        <v>0</v>
      </c>
      <c r="J144" s="225"/>
      <c r="K144" s="224">
        <f>ROUND(E144*J144,2)</f>
        <v>0</v>
      </c>
      <c r="L144" s="224">
        <v>15</v>
      </c>
      <c r="M144" s="224">
        <f>G144*(1+L144/100)</f>
        <v>0</v>
      </c>
      <c r="N144" s="224">
        <v>0</v>
      </c>
      <c r="O144" s="224">
        <f>ROUND(E144*N144,2)</f>
        <v>0</v>
      </c>
      <c r="P144" s="224">
        <v>0</v>
      </c>
      <c r="Q144" s="224">
        <f>ROUND(E144*P144,2)</f>
        <v>0</v>
      </c>
      <c r="R144" s="224"/>
      <c r="S144" s="224" t="s">
        <v>144</v>
      </c>
      <c r="T144" s="224" t="s">
        <v>145</v>
      </c>
      <c r="U144" s="224">
        <v>0</v>
      </c>
      <c r="V144" s="224">
        <f>ROUND(E144*U144,2)</f>
        <v>0</v>
      </c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304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">
      <c r="A145" s="222"/>
      <c r="B145" s="223"/>
      <c r="C145" s="252" t="s">
        <v>329</v>
      </c>
      <c r="D145" s="226"/>
      <c r="E145" s="227">
        <v>3.72</v>
      </c>
      <c r="F145" s="224"/>
      <c r="G145" s="22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148</v>
      </c>
      <c r="AH145" s="205">
        <v>0</v>
      </c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35">
        <v>69</v>
      </c>
      <c r="B146" s="236" t="s">
        <v>342</v>
      </c>
      <c r="C146" s="251" t="s">
        <v>343</v>
      </c>
      <c r="D146" s="237" t="s">
        <v>151</v>
      </c>
      <c r="E146" s="238">
        <v>4.1700000000000008</v>
      </c>
      <c r="F146" s="239"/>
      <c r="G146" s="240">
        <f>ROUND(E146*F146,2)</f>
        <v>0</v>
      </c>
      <c r="H146" s="225"/>
      <c r="I146" s="224">
        <f>ROUND(E146*H146,2)</f>
        <v>0</v>
      </c>
      <c r="J146" s="225"/>
      <c r="K146" s="224">
        <f>ROUND(E146*J146,2)</f>
        <v>0</v>
      </c>
      <c r="L146" s="224">
        <v>15</v>
      </c>
      <c r="M146" s="224">
        <f>G146*(1+L146/100)</f>
        <v>0</v>
      </c>
      <c r="N146" s="224">
        <v>1.9200000000000002E-2</v>
      </c>
      <c r="O146" s="224">
        <f>ROUND(E146*N146,2)</f>
        <v>0.08</v>
      </c>
      <c r="P146" s="224">
        <v>0</v>
      </c>
      <c r="Q146" s="224">
        <f>ROUND(E146*P146,2)</f>
        <v>0</v>
      </c>
      <c r="R146" s="224"/>
      <c r="S146" s="224" t="s">
        <v>144</v>
      </c>
      <c r="T146" s="224" t="s">
        <v>145</v>
      </c>
      <c r="U146" s="224">
        <v>0</v>
      </c>
      <c r="V146" s="224">
        <f>ROUND(E146*U146,2)</f>
        <v>0</v>
      </c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344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22"/>
      <c r="B147" s="223"/>
      <c r="C147" s="252" t="s">
        <v>345</v>
      </c>
      <c r="D147" s="226"/>
      <c r="E147" s="227">
        <v>4.1700000000000008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148</v>
      </c>
      <c r="AH147" s="205">
        <v>0</v>
      </c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41">
        <v>70</v>
      </c>
      <c r="B148" s="242" t="s">
        <v>346</v>
      </c>
      <c r="C148" s="253" t="s">
        <v>347</v>
      </c>
      <c r="D148" s="243" t="s">
        <v>0</v>
      </c>
      <c r="E148" s="244">
        <v>64.652600000000007</v>
      </c>
      <c r="F148" s="245"/>
      <c r="G148" s="246">
        <f>ROUND(E148*F148,2)</f>
        <v>0</v>
      </c>
      <c r="H148" s="225"/>
      <c r="I148" s="224">
        <f>ROUND(E148*H148,2)</f>
        <v>0</v>
      </c>
      <c r="J148" s="225"/>
      <c r="K148" s="224">
        <f>ROUND(E148*J148,2)</f>
        <v>0</v>
      </c>
      <c r="L148" s="224">
        <v>15</v>
      </c>
      <c r="M148" s="224">
        <f>G148*(1+L148/100)</f>
        <v>0</v>
      </c>
      <c r="N148" s="224">
        <v>0</v>
      </c>
      <c r="O148" s="224">
        <f>ROUND(E148*N148,2)</f>
        <v>0</v>
      </c>
      <c r="P148" s="224">
        <v>0</v>
      </c>
      <c r="Q148" s="224">
        <f>ROUND(E148*P148,2)</f>
        <v>0</v>
      </c>
      <c r="R148" s="224"/>
      <c r="S148" s="224" t="s">
        <v>144</v>
      </c>
      <c r="T148" s="224" t="s">
        <v>145</v>
      </c>
      <c r="U148" s="224">
        <v>0</v>
      </c>
      <c r="V148" s="224">
        <f>ROUND(E148*U148,2)</f>
        <v>0</v>
      </c>
      <c r="W148" s="22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304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x14ac:dyDescent="0.2">
      <c r="A149" s="229" t="s">
        <v>139</v>
      </c>
      <c r="B149" s="230" t="s">
        <v>98</v>
      </c>
      <c r="C149" s="250" t="s">
        <v>99</v>
      </c>
      <c r="D149" s="231"/>
      <c r="E149" s="232"/>
      <c r="F149" s="233"/>
      <c r="G149" s="234">
        <f>SUMIF(AG150:AG163,"&lt;&gt;NOR",G150:G163)</f>
        <v>0</v>
      </c>
      <c r="H149" s="228"/>
      <c r="I149" s="228">
        <f>SUM(I150:I163)</f>
        <v>0</v>
      </c>
      <c r="J149" s="228"/>
      <c r="K149" s="228">
        <f>SUM(K150:K163)</f>
        <v>0</v>
      </c>
      <c r="L149" s="228"/>
      <c r="M149" s="228">
        <f>SUM(M150:M163)</f>
        <v>0</v>
      </c>
      <c r="N149" s="228"/>
      <c r="O149" s="228">
        <f>SUM(O150:O163)</f>
        <v>0.02</v>
      </c>
      <c r="P149" s="228"/>
      <c r="Q149" s="228">
        <f>SUM(Q150:Q163)</f>
        <v>0</v>
      </c>
      <c r="R149" s="228"/>
      <c r="S149" s="228"/>
      <c r="T149" s="228"/>
      <c r="U149" s="228"/>
      <c r="V149" s="228">
        <f>SUM(V150:V163)</f>
        <v>15.89</v>
      </c>
      <c r="W149" s="228"/>
      <c r="AG149" t="s">
        <v>140</v>
      </c>
    </row>
    <row r="150" spans="1:60" outlineLevel="1" x14ac:dyDescent="0.2">
      <c r="A150" s="235">
        <v>71</v>
      </c>
      <c r="B150" s="236" t="s">
        <v>348</v>
      </c>
      <c r="C150" s="251" t="s">
        <v>349</v>
      </c>
      <c r="D150" s="237" t="s">
        <v>151</v>
      </c>
      <c r="E150" s="238">
        <v>33.32</v>
      </c>
      <c r="F150" s="239"/>
      <c r="G150" s="240">
        <f>ROUND(E150*F150,2)</f>
        <v>0</v>
      </c>
      <c r="H150" s="225"/>
      <c r="I150" s="224">
        <f>ROUND(E150*H150,2)</f>
        <v>0</v>
      </c>
      <c r="J150" s="225"/>
      <c r="K150" s="224">
        <f>ROUND(E150*J150,2)</f>
        <v>0</v>
      </c>
      <c r="L150" s="224">
        <v>15</v>
      </c>
      <c r="M150" s="224">
        <f>G150*(1+L150/100)</f>
        <v>0</v>
      </c>
      <c r="N150" s="224">
        <v>1.0000000000000001E-5</v>
      </c>
      <c r="O150" s="224">
        <f>ROUND(E150*N150,2)</f>
        <v>0</v>
      </c>
      <c r="P150" s="224">
        <v>0</v>
      </c>
      <c r="Q150" s="224">
        <f>ROUND(E150*P150,2)</f>
        <v>0</v>
      </c>
      <c r="R150" s="224"/>
      <c r="S150" s="224" t="s">
        <v>144</v>
      </c>
      <c r="T150" s="224" t="s">
        <v>145</v>
      </c>
      <c r="U150" s="224">
        <v>0.34</v>
      </c>
      <c r="V150" s="224">
        <f>ROUND(E150*U150,2)</f>
        <v>11.33</v>
      </c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146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22"/>
      <c r="B151" s="223"/>
      <c r="C151" s="252" t="s">
        <v>350</v>
      </c>
      <c r="D151" s="226"/>
      <c r="E151" s="227">
        <v>33.32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148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35">
        <v>72</v>
      </c>
      <c r="B152" s="236" t="s">
        <v>351</v>
      </c>
      <c r="C152" s="251" t="s">
        <v>352</v>
      </c>
      <c r="D152" s="237" t="s">
        <v>151</v>
      </c>
      <c r="E152" s="238">
        <v>33.32</v>
      </c>
      <c r="F152" s="239"/>
      <c r="G152" s="240">
        <f>ROUND(E152*F152,2)</f>
        <v>0</v>
      </c>
      <c r="H152" s="225"/>
      <c r="I152" s="224">
        <f>ROUND(E152*H152,2)</f>
        <v>0</v>
      </c>
      <c r="J152" s="225"/>
      <c r="K152" s="224">
        <f>ROUND(E152*J152,2)</f>
        <v>0</v>
      </c>
      <c r="L152" s="224">
        <v>15</v>
      </c>
      <c r="M152" s="224">
        <f>G152*(1+L152/100)</f>
        <v>0</v>
      </c>
      <c r="N152" s="224">
        <v>4.9000000000000009E-4</v>
      </c>
      <c r="O152" s="224">
        <f>ROUND(E152*N152,2)</f>
        <v>0.02</v>
      </c>
      <c r="P152" s="224">
        <v>0</v>
      </c>
      <c r="Q152" s="224">
        <f>ROUND(E152*P152,2)</f>
        <v>0</v>
      </c>
      <c r="R152" s="224"/>
      <c r="S152" s="224" t="s">
        <v>144</v>
      </c>
      <c r="T152" s="224" t="s">
        <v>145</v>
      </c>
      <c r="U152" s="224">
        <v>0.13</v>
      </c>
      <c r="V152" s="224">
        <f>ROUND(E152*U152,2)</f>
        <v>4.33</v>
      </c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146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22"/>
      <c r="B153" s="223"/>
      <c r="C153" s="252" t="s">
        <v>353</v>
      </c>
      <c r="D153" s="226"/>
      <c r="E153" s="227">
        <v>33.32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148</v>
      </c>
      <c r="AH153" s="205">
        <v>5</v>
      </c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ht="22.5" outlineLevel="1" x14ac:dyDescent="0.2">
      <c r="A154" s="235">
        <v>73</v>
      </c>
      <c r="B154" s="236" t="s">
        <v>354</v>
      </c>
      <c r="C154" s="251" t="s">
        <v>355</v>
      </c>
      <c r="D154" s="237" t="s">
        <v>151</v>
      </c>
      <c r="E154" s="238">
        <v>33.32</v>
      </c>
      <c r="F154" s="239"/>
      <c r="G154" s="240">
        <f>ROUND(E154*F154,2)</f>
        <v>0</v>
      </c>
      <c r="H154" s="225"/>
      <c r="I154" s="224">
        <f>ROUND(E154*H154,2)</f>
        <v>0</v>
      </c>
      <c r="J154" s="225"/>
      <c r="K154" s="224">
        <f>ROUND(E154*J154,2)</f>
        <v>0</v>
      </c>
      <c r="L154" s="224">
        <v>15</v>
      </c>
      <c r="M154" s="224">
        <f>G154*(1+L154/100)</f>
        <v>0</v>
      </c>
      <c r="N154" s="224">
        <v>0</v>
      </c>
      <c r="O154" s="224">
        <f>ROUND(E154*N154,2)</f>
        <v>0</v>
      </c>
      <c r="P154" s="224">
        <v>0</v>
      </c>
      <c r="Q154" s="224">
        <f>ROUND(E154*P154,2)</f>
        <v>0</v>
      </c>
      <c r="R154" s="224"/>
      <c r="S154" s="224" t="s">
        <v>144</v>
      </c>
      <c r="T154" s="224" t="s">
        <v>145</v>
      </c>
      <c r="U154" s="224">
        <v>0</v>
      </c>
      <c r="V154" s="224">
        <f>ROUND(E154*U154,2)</f>
        <v>0</v>
      </c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304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22"/>
      <c r="B155" s="223"/>
      <c r="C155" s="252" t="s">
        <v>353</v>
      </c>
      <c r="D155" s="226"/>
      <c r="E155" s="227">
        <v>33.32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148</v>
      </c>
      <c r="AH155" s="205">
        <v>5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35">
        <v>74</v>
      </c>
      <c r="B156" s="236" t="s">
        <v>356</v>
      </c>
      <c r="C156" s="251" t="s">
        <v>357</v>
      </c>
      <c r="D156" s="237" t="s">
        <v>161</v>
      </c>
      <c r="E156" s="238">
        <v>1.5</v>
      </c>
      <c r="F156" s="239"/>
      <c r="G156" s="240">
        <f>ROUND(E156*F156,2)</f>
        <v>0</v>
      </c>
      <c r="H156" s="225"/>
      <c r="I156" s="224">
        <f>ROUND(E156*H156,2)</f>
        <v>0</v>
      </c>
      <c r="J156" s="225"/>
      <c r="K156" s="224">
        <f>ROUND(E156*J156,2)</f>
        <v>0</v>
      </c>
      <c r="L156" s="224">
        <v>15</v>
      </c>
      <c r="M156" s="224">
        <f>G156*(1+L156/100)</f>
        <v>0</v>
      </c>
      <c r="N156" s="224">
        <v>1.4000000000000001E-4</v>
      </c>
      <c r="O156" s="224">
        <f>ROUND(E156*N156,2)</f>
        <v>0</v>
      </c>
      <c r="P156" s="224">
        <v>0</v>
      </c>
      <c r="Q156" s="224">
        <f>ROUND(E156*P156,2)</f>
        <v>0</v>
      </c>
      <c r="R156" s="224"/>
      <c r="S156" s="224" t="s">
        <v>144</v>
      </c>
      <c r="T156" s="224" t="s">
        <v>145</v>
      </c>
      <c r="U156" s="224">
        <v>0.15200000000000002</v>
      </c>
      <c r="V156" s="224">
        <f>ROUND(E156*U156,2)</f>
        <v>0.23</v>
      </c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146</v>
      </c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22"/>
      <c r="B157" s="223"/>
      <c r="C157" s="252" t="s">
        <v>358</v>
      </c>
      <c r="D157" s="226"/>
      <c r="E157" s="227">
        <v>1.5</v>
      </c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148</v>
      </c>
      <c r="AH157" s="205">
        <v>0</v>
      </c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35">
        <v>75</v>
      </c>
      <c r="B158" s="236" t="s">
        <v>359</v>
      </c>
      <c r="C158" s="251" t="s">
        <v>360</v>
      </c>
      <c r="D158" s="237" t="s">
        <v>161</v>
      </c>
      <c r="E158" s="238">
        <v>46.74</v>
      </c>
      <c r="F158" s="239"/>
      <c r="G158" s="240">
        <f>ROUND(E158*F158,2)</f>
        <v>0</v>
      </c>
      <c r="H158" s="225"/>
      <c r="I158" s="224">
        <f>ROUND(E158*H158,2)</f>
        <v>0</v>
      </c>
      <c r="J158" s="225"/>
      <c r="K158" s="224">
        <f>ROUND(E158*J158,2)</f>
        <v>0</v>
      </c>
      <c r="L158" s="224">
        <v>15</v>
      </c>
      <c r="M158" s="224">
        <f>G158*(1+L158/100)</f>
        <v>0</v>
      </c>
      <c r="N158" s="224">
        <v>0</v>
      </c>
      <c r="O158" s="224">
        <f>ROUND(E158*N158,2)</f>
        <v>0</v>
      </c>
      <c r="P158" s="224">
        <v>0</v>
      </c>
      <c r="Q158" s="224">
        <f>ROUND(E158*P158,2)</f>
        <v>0</v>
      </c>
      <c r="R158" s="224"/>
      <c r="S158" s="224" t="s">
        <v>144</v>
      </c>
      <c r="T158" s="224" t="s">
        <v>145</v>
      </c>
      <c r="U158" s="224">
        <v>0</v>
      </c>
      <c r="V158" s="224">
        <f>ROUND(E158*U158,2)</f>
        <v>0</v>
      </c>
      <c r="W158" s="22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304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22"/>
      <c r="B159" s="223"/>
      <c r="C159" s="252" t="s">
        <v>361</v>
      </c>
      <c r="D159" s="226"/>
      <c r="E159" s="227">
        <v>10.81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148</v>
      </c>
      <c r="AH159" s="205">
        <v>0</v>
      </c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22"/>
      <c r="B160" s="223"/>
      <c r="C160" s="252" t="s">
        <v>362</v>
      </c>
      <c r="D160" s="226"/>
      <c r="E160" s="227">
        <v>14.08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148</v>
      </c>
      <c r="AH160" s="205">
        <v>0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22"/>
      <c r="B161" s="223"/>
      <c r="C161" s="252" t="s">
        <v>363</v>
      </c>
      <c r="D161" s="226"/>
      <c r="E161" s="227">
        <v>5.9700000000000006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148</v>
      </c>
      <c r="AH161" s="205">
        <v>0</v>
      </c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22"/>
      <c r="B162" s="223"/>
      <c r="C162" s="252" t="s">
        <v>364</v>
      </c>
      <c r="D162" s="226"/>
      <c r="E162" s="227">
        <v>15.88</v>
      </c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148</v>
      </c>
      <c r="AH162" s="205">
        <v>0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41">
        <v>76</v>
      </c>
      <c r="B163" s="242" t="s">
        <v>365</v>
      </c>
      <c r="C163" s="253" t="s">
        <v>366</v>
      </c>
      <c r="D163" s="243" t="s">
        <v>0</v>
      </c>
      <c r="E163" s="244">
        <v>615.0698000000001</v>
      </c>
      <c r="F163" s="245"/>
      <c r="G163" s="246">
        <f>ROUND(E163*F163,2)</f>
        <v>0</v>
      </c>
      <c r="H163" s="225"/>
      <c r="I163" s="224">
        <f>ROUND(E163*H163,2)</f>
        <v>0</v>
      </c>
      <c r="J163" s="225"/>
      <c r="K163" s="224">
        <f>ROUND(E163*J163,2)</f>
        <v>0</v>
      </c>
      <c r="L163" s="224">
        <v>15</v>
      </c>
      <c r="M163" s="224">
        <f>G163*(1+L163/100)</f>
        <v>0</v>
      </c>
      <c r="N163" s="224">
        <v>0</v>
      </c>
      <c r="O163" s="224">
        <f>ROUND(E163*N163,2)</f>
        <v>0</v>
      </c>
      <c r="P163" s="224">
        <v>0</v>
      </c>
      <c r="Q163" s="224">
        <f>ROUND(E163*P163,2)</f>
        <v>0</v>
      </c>
      <c r="R163" s="224"/>
      <c r="S163" s="224" t="s">
        <v>144</v>
      </c>
      <c r="T163" s="224" t="s">
        <v>145</v>
      </c>
      <c r="U163" s="224">
        <v>0</v>
      </c>
      <c r="V163" s="224">
        <f>ROUND(E163*U163,2)</f>
        <v>0</v>
      </c>
      <c r="W163" s="22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304</v>
      </c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x14ac:dyDescent="0.2">
      <c r="A164" s="229" t="s">
        <v>139</v>
      </c>
      <c r="B164" s="230" t="s">
        <v>100</v>
      </c>
      <c r="C164" s="250" t="s">
        <v>101</v>
      </c>
      <c r="D164" s="231"/>
      <c r="E164" s="232"/>
      <c r="F164" s="233"/>
      <c r="G164" s="234">
        <f>SUMIF(AG165:AG173,"&lt;&gt;NOR",G165:G173)</f>
        <v>0</v>
      </c>
      <c r="H164" s="228"/>
      <c r="I164" s="228">
        <f>SUM(I165:I173)</f>
        <v>0</v>
      </c>
      <c r="J164" s="228"/>
      <c r="K164" s="228">
        <f>SUM(K165:K173)</f>
        <v>0</v>
      </c>
      <c r="L164" s="228"/>
      <c r="M164" s="228">
        <f>SUM(M165:M173)</f>
        <v>0</v>
      </c>
      <c r="N164" s="228"/>
      <c r="O164" s="228">
        <f>SUM(O165:O173)</f>
        <v>0</v>
      </c>
      <c r="P164" s="228"/>
      <c r="Q164" s="228">
        <f>SUM(Q165:Q173)</f>
        <v>0</v>
      </c>
      <c r="R164" s="228"/>
      <c r="S164" s="228"/>
      <c r="T164" s="228"/>
      <c r="U164" s="228"/>
      <c r="V164" s="228">
        <f>SUM(V165:V173)</f>
        <v>0.21</v>
      </c>
      <c r="W164" s="228"/>
      <c r="AG164" t="s">
        <v>140</v>
      </c>
    </row>
    <row r="165" spans="1:60" outlineLevel="1" x14ac:dyDescent="0.2">
      <c r="A165" s="235">
        <v>77</v>
      </c>
      <c r="B165" s="236" t="s">
        <v>367</v>
      </c>
      <c r="C165" s="251" t="s">
        <v>357</v>
      </c>
      <c r="D165" s="237" t="s">
        <v>161</v>
      </c>
      <c r="E165" s="238">
        <v>1.4000000000000001</v>
      </c>
      <c r="F165" s="239"/>
      <c r="G165" s="240">
        <f>ROUND(E165*F165,2)</f>
        <v>0</v>
      </c>
      <c r="H165" s="225"/>
      <c r="I165" s="224">
        <f>ROUND(E165*H165,2)</f>
        <v>0</v>
      </c>
      <c r="J165" s="225"/>
      <c r="K165" s="224">
        <f>ROUND(E165*J165,2)</f>
        <v>0</v>
      </c>
      <c r="L165" s="224">
        <v>15</v>
      </c>
      <c r="M165" s="224">
        <f>G165*(1+L165/100)</f>
        <v>0</v>
      </c>
      <c r="N165" s="224">
        <v>1.7000000000000001E-4</v>
      </c>
      <c r="O165" s="224">
        <f>ROUND(E165*N165,2)</f>
        <v>0</v>
      </c>
      <c r="P165" s="224">
        <v>0</v>
      </c>
      <c r="Q165" s="224">
        <f>ROUND(E165*P165,2)</f>
        <v>0</v>
      </c>
      <c r="R165" s="224"/>
      <c r="S165" s="224" t="s">
        <v>144</v>
      </c>
      <c r="T165" s="224" t="s">
        <v>145</v>
      </c>
      <c r="U165" s="224">
        <v>0.15200000000000002</v>
      </c>
      <c r="V165" s="224">
        <f>ROUND(E165*U165,2)</f>
        <v>0.21</v>
      </c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146</v>
      </c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">
      <c r="A166" s="222"/>
      <c r="B166" s="223"/>
      <c r="C166" s="252" t="s">
        <v>368</v>
      </c>
      <c r="D166" s="226"/>
      <c r="E166" s="227">
        <v>1.4000000000000001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148</v>
      </c>
      <c r="AH166" s="205">
        <v>0</v>
      </c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35">
        <v>78</v>
      </c>
      <c r="B167" s="236" t="s">
        <v>359</v>
      </c>
      <c r="C167" s="251" t="s">
        <v>360</v>
      </c>
      <c r="D167" s="237" t="s">
        <v>161</v>
      </c>
      <c r="E167" s="238">
        <v>14</v>
      </c>
      <c r="F167" s="239"/>
      <c r="G167" s="240">
        <f>ROUND(E167*F167,2)</f>
        <v>0</v>
      </c>
      <c r="H167" s="225"/>
      <c r="I167" s="224">
        <f>ROUND(E167*H167,2)</f>
        <v>0</v>
      </c>
      <c r="J167" s="225"/>
      <c r="K167" s="224">
        <f>ROUND(E167*J167,2)</f>
        <v>0</v>
      </c>
      <c r="L167" s="224">
        <v>15</v>
      </c>
      <c r="M167" s="224">
        <f>G167*(1+L167/100)</f>
        <v>0</v>
      </c>
      <c r="N167" s="224">
        <v>0</v>
      </c>
      <c r="O167" s="224">
        <f>ROUND(E167*N167,2)</f>
        <v>0</v>
      </c>
      <c r="P167" s="224">
        <v>0</v>
      </c>
      <c r="Q167" s="224">
        <f>ROUND(E167*P167,2)</f>
        <v>0</v>
      </c>
      <c r="R167" s="224"/>
      <c r="S167" s="224" t="s">
        <v>144</v>
      </c>
      <c r="T167" s="224" t="s">
        <v>145</v>
      </c>
      <c r="U167" s="224">
        <v>0</v>
      </c>
      <c r="V167" s="224">
        <f>ROUND(E167*U167,2)</f>
        <v>0</v>
      </c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304</v>
      </c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22"/>
      <c r="B168" s="223"/>
      <c r="C168" s="252" t="s">
        <v>369</v>
      </c>
      <c r="D168" s="226"/>
      <c r="E168" s="227">
        <v>14</v>
      </c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148</v>
      </c>
      <c r="AH168" s="205">
        <v>0</v>
      </c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ht="22.5" outlineLevel="1" x14ac:dyDescent="0.2">
      <c r="A169" s="235">
        <v>79</v>
      </c>
      <c r="B169" s="236" t="s">
        <v>370</v>
      </c>
      <c r="C169" s="251" t="s">
        <v>371</v>
      </c>
      <c r="D169" s="237" t="s">
        <v>151</v>
      </c>
      <c r="E169" s="238">
        <v>14.63</v>
      </c>
      <c r="F169" s="239"/>
      <c r="G169" s="240">
        <f>ROUND(E169*F169,2)</f>
        <v>0</v>
      </c>
      <c r="H169" s="225"/>
      <c r="I169" s="224">
        <f>ROUND(E169*H169,2)</f>
        <v>0</v>
      </c>
      <c r="J169" s="225"/>
      <c r="K169" s="224">
        <f>ROUND(E169*J169,2)</f>
        <v>0</v>
      </c>
      <c r="L169" s="224">
        <v>15</v>
      </c>
      <c r="M169" s="224">
        <f>G169*(1+L169/100)</f>
        <v>0</v>
      </c>
      <c r="N169" s="224">
        <v>0</v>
      </c>
      <c r="O169" s="224">
        <f>ROUND(E169*N169,2)</f>
        <v>0</v>
      </c>
      <c r="P169" s="224">
        <v>0</v>
      </c>
      <c r="Q169" s="224">
        <f>ROUND(E169*P169,2)</f>
        <v>0</v>
      </c>
      <c r="R169" s="224"/>
      <c r="S169" s="224" t="s">
        <v>144</v>
      </c>
      <c r="T169" s="224" t="s">
        <v>145</v>
      </c>
      <c r="U169" s="224">
        <v>0</v>
      </c>
      <c r="V169" s="224">
        <f>ROUND(E169*U169,2)</f>
        <v>0</v>
      </c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304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">
      <c r="A170" s="222"/>
      <c r="B170" s="223"/>
      <c r="C170" s="252" t="s">
        <v>372</v>
      </c>
      <c r="D170" s="226"/>
      <c r="E170" s="227">
        <v>14.63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148</v>
      </c>
      <c r="AH170" s="205">
        <v>0</v>
      </c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ht="22.5" outlineLevel="1" x14ac:dyDescent="0.2">
      <c r="A171" s="235">
        <v>80</v>
      </c>
      <c r="B171" s="236" t="s">
        <v>373</v>
      </c>
      <c r="C171" s="251" t="s">
        <v>374</v>
      </c>
      <c r="D171" s="237" t="s">
        <v>151</v>
      </c>
      <c r="E171" s="238">
        <v>16.093000000000004</v>
      </c>
      <c r="F171" s="239"/>
      <c r="G171" s="240">
        <f>ROUND(E171*F171,2)</f>
        <v>0</v>
      </c>
      <c r="H171" s="225"/>
      <c r="I171" s="224">
        <f>ROUND(E171*H171,2)</f>
        <v>0</v>
      </c>
      <c r="J171" s="225"/>
      <c r="K171" s="224">
        <f>ROUND(E171*J171,2)</f>
        <v>0</v>
      </c>
      <c r="L171" s="224">
        <v>15</v>
      </c>
      <c r="M171" s="224">
        <f>G171*(1+L171/100)</f>
        <v>0</v>
      </c>
      <c r="N171" s="224">
        <v>0</v>
      </c>
      <c r="O171" s="224">
        <f>ROUND(E171*N171,2)</f>
        <v>0</v>
      </c>
      <c r="P171" s="224">
        <v>0</v>
      </c>
      <c r="Q171" s="224">
        <f>ROUND(E171*P171,2)</f>
        <v>0</v>
      </c>
      <c r="R171" s="224"/>
      <c r="S171" s="224" t="s">
        <v>144</v>
      </c>
      <c r="T171" s="224" t="s">
        <v>145</v>
      </c>
      <c r="U171" s="224">
        <v>0</v>
      </c>
      <c r="V171" s="224">
        <f>ROUND(E171*U171,2)</f>
        <v>0</v>
      </c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312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22"/>
      <c r="B172" s="223"/>
      <c r="C172" s="252" t="s">
        <v>375</v>
      </c>
      <c r="D172" s="226"/>
      <c r="E172" s="227">
        <v>16.093000000000004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148</v>
      </c>
      <c r="AH172" s="205">
        <v>5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41">
        <v>81</v>
      </c>
      <c r="B173" s="242" t="s">
        <v>376</v>
      </c>
      <c r="C173" s="253" t="s">
        <v>377</v>
      </c>
      <c r="D173" s="243" t="s">
        <v>0</v>
      </c>
      <c r="E173" s="244">
        <v>100.40660000000001</v>
      </c>
      <c r="F173" s="245"/>
      <c r="G173" s="246">
        <f>ROUND(E173*F173,2)</f>
        <v>0</v>
      </c>
      <c r="H173" s="225"/>
      <c r="I173" s="224">
        <f>ROUND(E173*H173,2)</f>
        <v>0</v>
      </c>
      <c r="J173" s="225"/>
      <c r="K173" s="224">
        <f>ROUND(E173*J173,2)</f>
        <v>0</v>
      </c>
      <c r="L173" s="224">
        <v>15</v>
      </c>
      <c r="M173" s="224">
        <f>G173*(1+L173/100)</f>
        <v>0</v>
      </c>
      <c r="N173" s="224">
        <v>0</v>
      </c>
      <c r="O173" s="224">
        <f>ROUND(E173*N173,2)</f>
        <v>0</v>
      </c>
      <c r="P173" s="224">
        <v>0</v>
      </c>
      <c r="Q173" s="224">
        <f>ROUND(E173*P173,2)</f>
        <v>0</v>
      </c>
      <c r="R173" s="224"/>
      <c r="S173" s="224" t="s">
        <v>144</v>
      </c>
      <c r="T173" s="224" t="s">
        <v>145</v>
      </c>
      <c r="U173" s="224">
        <v>0</v>
      </c>
      <c r="V173" s="224">
        <f>ROUND(E173*U173,2)</f>
        <v>0</v>
      </c>
      <c r="W173" s="22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304</v>
      </c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x14ac:dyDescent="0.2">
      <c r="A174" s="229" t="s">
        <v>139</v>
      </c>
      <c r="B174" s="230" t="s">
        <v>102</v>
      </c>
      <c r="C174" s="250" t="s">
        <v>103</v>
      </c>
      <c r="D174" s="231"/>
      <c r="E174" s="232"/>
      <c r="F174" s="233"/>
      <c r="G174" s="234">
        <f>SUMIF(AG175:AG187,"&lt;&gt;NOR",G175:G187)</f>
        <v>0</v>
      </c>
      <c r="H174" s="228"/>
      <c r="I174" s="228">
        <f>SUM(I175:I187)</f>
        <v>0</v>
      </c>
      <c r="J174" s="228"/>
      <c r="K174" s="228">
        <f>SUM(K175:K187)</f>
        <v>0</v>
      </c>
      <c r="L174" s="228"/>
      <c r="M174" s="228">
        <f>SUM(M175:M187)</f>
        <v>0</v>
      </c>
      <c r="N174" s="228"/>
      <c r="O174" s="228">
        <f>SUM(O175:O187)</f>
        <v>0.37</v>
      </c>
      <c r="P174" s="228"/>
      <c r="Q174" s="228">
        <f>SUM(Q175:Q187)</f>
        <v>0</v>
      </c>
      <c r="R174" s="228"/>
      <c r="S174" s="228"/>
      <c r="T174" s="228"/>
      <c r="U174" s="228"/>
      <c r="V174" s="228">
        <f>SUM(V175:V187)</f>
        <v>20.8</v>
      </c>
      <c r="W174" s="228"/>
      <c r="AG174" t="s">
        <v>140</v>
      </c>
    </row>
    <row r="175" spans="1:60" outlineLevel="1" x14ac:dyDescent="0.2">
      <c r="A175" s="235">
        <v>82</v>
      </c>
      <c r="B175" s="236" t="s">
        <v>378</v>
      </c>
      <c r="C175" s="251" t="s">
        <v>379</v>
      </c>
      <c r="D175" s="237" t="s">
        <v>151</v>
      </c>
      <c r="E175" s="238">
        <v>20.010000000000002</v>
      </c>
      <c r="F175" s="239"/>
      <c r="G175" s="240">
        <f>ROUND(E175*F175,2)</f>
        <v>0</v>
      </c>
      <c r="H175" s="225"/>
      <c r="I175" s="224">
        <f>ROUND(E175*H175,2)</f>
        <v>0</v>
      </c>
      <c r="J175" s="225"/>
      <c r="K175" s="224">
        <f>ROUND(E175*J175,2)</f>
        <v>0</v>
      </c>
      <c r="L175" s="224">
        <v>15</v>
      </c>
      <c r="M175" s="224">
        <f>G175*(1+L175/100)</f>
        <v>0</v>
      </c>
      <c r="N175" s="224">
        <v>2.1000000000000001E-4</v>
      </c>
      <c r="O175" s="224">
        <f>ROUND(E175*N175,2)</f>
        <v>0</v>
      </c>
      <c r="P175" s="224">
        <v>0</v>
      </c>
      <c r="Q175" s="224">
        <f>ROUND(E175*P175,2)</f>
        <v>0</v>
      </c>
      <c r="R175" s="224"/>
      <c r="S175" s="224" t="s">
        <v>144</v>
      </c>
      <c r="T175" s="224" t="s">
        <v>145</v>
      </c>
      <c r="U175" s="224">
        <v>0.05</v>
      </c>
      <c r="V175" s="224">
        <f>ROUND(E175*U175,2)</f>
        <v>1</v>
      </c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146</v>
      </c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22"/>
      <c r="B176" s="223"/>
      <c r="C176" s="252" t="s">
        <v>380</v>
      </c>
      <c r="D176" s="226"/>
      <c r="E176" s="227">
        <v>20.010000000000002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148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35">
        <v>83</v>
      </c>
      <c r="B177" s="236" t="s">
        <v>381</v>
      </c>
      <c r="C177" s="251" t="s">
        <v>382</v>
      </c>
      <c r="D177" s="237" t="s">
        <v>151</v>
      </c>
      <c r="E177" s="238">
        <v>20.008000000000003</v>
      </c>
      <c r="F177" s="239"/>
      <c r="G177" s="240">
        <f>ROUND(E177*F177,2)</f>
        <v>0</v>
      </c>
      <c r="H177" s="225"/>
      <c r="I177" s="224">
        <f>ROUND(E177*H177,2)</f>
        <v>0</v>
      </c>
      <c r="J177" s="225"/>
      <c r="K177" s="224">
        <f>ROUND(E177*J177,2)</f>
        <v>0</v>
      </c>
      <c r="L177" s="224">
        <v>15</v>
      </c>
      <c r="M177" s="224">
        <f>G177*(1+L177/100)</f>
        <v>0</v>
      </c>
      <c r="N177" s="224">
        <v>3.2500000000000003E-3</v>
      </c>
      <c r="O177" s="224">
        <f>ROUND(E177*N177,2)</f>
        <v>7.0000000000000007E-2</v>
      </c>
      <c r="P177" s="224">
        <v>0</v>
      </c>
      <c r="Q177" s="224">
        <f>ROUND(E177*P177,2)</f>
        <v>0</v>
      </c>
      <c r="R177" s="224"/>
      <c r="S177" s="224" t="s">
        <v>144</v>
      </c>
      <c r="T177" s="224" t="s">
        <v>145</v>
      </c>
      <c r="U177" s="224">
        <v>0.9840000000000001</v>
      </c>
      <c r="V177" s="224">
        <f>ROUND(E177*U177,2)</f>
        <v>19.690000000000001</v>
      </c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304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22"/>
      <c r="B178" s="223"/>
      <c r="C178" s="252" t="s">
        <v>383</v>
      </c>
      <c r="D178" s="226"/>
      <c r="E178" s="227">
        <v>4.9600000000000009</v>
      </c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148</v>
      </c>
      <c r="AH178" s="205">
        <v>0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22"/>
      <c r="B179" s="223"/>
      <c r="C179" s="252" t="s">
        <v>384</v>
      </c>
      <c r="D179" s="226"/>
      <c r="E179" s="227">
        <v>13.098000000000001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148</v>
      </c>
      <c r="AH179" s="205">
        <v>0</v>
      </c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22"/>
      <c r="B180" s="223"/>
      <c r="C180" s="252" t="s">
        <v>385</v>
      </c>
      <c r="D180" s="226"/>
      <c r="E180" s="227">
        <v>1.9500000000000002</v>
      </c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148</v>
      </c>
      <c r="AH180" s="205">
        <v>0</v>
      </c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">
      <c r="A181" s="235">
        <v>84</v>
      </c>
      <c r="B181" s="236" t="s">
        <v>386</v>
      </c>
      <c r="C181" s="251" t="s">
        <v>387</v>
      </c>
      <c r="D181" s="237" t="s">
        <v>151</v>
      </c>
      <c r="E181" s="238">
        <v>20.010000000000002</v>
      </c>
      <c r="F181" s="239"/>
      <c r="G181" s="240">
        <f>ROUND(E181*F181,2)</f>
        <v>0</v>
      </c>
      <c r="H181" s="225"/>
      <c r="I181" s="224">
        <f>ROUND(E181*H181,2)</f>
        <v>0</v>
      </c>
      <c r="J181" s="225"/>
      <c r="K181" s="224">
        <f>ROUND(E181*J181,2)</f>
        <v>0</v>
      </c>
      <c r="L181" s="224">
        <v>15</v>
      </c>
      <c r="M181" s="224">
        <f>G181*(1+L181/100)</f>
        <v>0</v>
      </c>
      <c r="N181" s="224">
        <v>0</v>
      </c>
      <c r="O181" s="224">
        <f>ROUND(E181*N181,2)</f>
        <v>0</v>
      </c>
      <c r="P181" s="224">
        <v>0</v>
      </c>
      <c r="Q181" s="224">
        <f>ROUND(E181*P181,2)</f>
        <v>0</v>
      </c>
      <c r="R181" s="224"/>
      <c r="S181" s="224" t="s">
        <v>144</v>
      </c>
      <c r="T181" s="224" t="s">
        <v>145</v>
      </c>
      <c r="U181" s="224">
        <v>0</v>
      </c>
      <c r="V181" s="224">
        <f>ROUND(E181*U181,2)</f>
        <v>0</v>
      </c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304</v>
      </c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22"/>
      <c r="B182" s="223"/>
      <c r="C182" s="252" t="s">
        <v>380</v>
      </c>
      <c r="D182" s="226"/>
      <c r="E182" s="227">
        <v>20.010000000000002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148</v>
      </c>
      <c r="AH182" s="205">
        <v>0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">
      <c r="A183" s="235">
        <v>85</v>
      </c>
      <c r="B183" s="236" t="s">
        <v>388</v>
      </c>
      <c r="C183" s="251" t="s">
        <v>389</v>
      </c>
      <c r="D183" s="237" t="s">
        <v>161</v>
      </c>
      <c r="E183" s="238">
        <v>0.9</v>
      </c>
      <c r="F183" s="239"/>
      <c r="G183" s="240">
        <f>ROUND(E183*F183,2)</f>
        <v>0</v>
      </c>
      <c r="H183" s="225"/>
      <c r="I183" s="224">
        <f>ROUND(E183*H183,2)</f>
        <v>0</v>
      </c>
      <c r="J183" s="225"/>
      <c r="K183" s="224">
        <f>ROUND(E183*J183,2)</f>
        <v>0</v>
      </c>
      <c r="L183" s="224">
        <v>15</v>
      </c>
      <c r="M183" s="224">
        <f>G183*(1+L183/100)</f>
        <v>0</v>
      </c>
      <c r="N183" s="224">
        <v>1E-4</v>
      </c>
      <c r="O183" s="224">
        <f>ROUND(E183*N183,2)</f>
        <v>0</v>
      </c>
      <c r="P183" s="224">
        <v>0</v>
      </c>
      <c r="Q183" s="224">
        <f>ROUND(E183*P183,2)</f>
        <v>0</v>
      </c>
      <c r="R183" s="224"/>
      <c r="S183" s="224" t="s">
        <v>144</v>
      </c>
      <c r="T183" s="224" t="s">
        <v>145</v>
      </c>
      <c r="U183" s="224">
        <v>0.12000000000000001</v>
      </c>
      <c r="V183" s="224">
        <f>ROUND(E183*U183,2)</f>
        <v>0.11</v>
      </c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146</v>
      </c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22"/>
      <c r="B184" s="223"/>
      <c r="C184" s="252" t="s">
        <v>390</v>
      </c>
      <c r="D184" s="226"/>
      <c r="E184" s="227">
        <v>0.9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148</v>
      </c>
      <c r="AH184" s="205">
        <v>0</v>
      </c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">
      <c r="A185" s="235">
        <v>86</v>
      </c>
      <c r="B185" s="236" t="s">
        <v>391</v>
      </c>
      <c r="C185" s="251" t="s">
        <v>392</v>
      </c>
      <c r="D185" s="237" t="s">
        <v>151</v>
      </c>
      <c r="E185" s="238">
        <v>22.41</v>
      </c>
      <c r="F185" s="239"/>
      <c r="G185" s="240">
        <f>ROUND(E185*F185,2)</f>
        <v>0</v>
      </c>
      <c r="H185" s="225"/>
      <c r="I185" s="224">
        <f>ROUND(E185*H185,2)</f>
        <v>0</v>
      </c>
      <c r="J185" s="225"/>
      <c r="K185" s="224">
        <f>ROUND(E185*J185,2)</f>
        <v>0</v>
      </c>
      <c r="L185" s="224">
        <v>15</v>
      </c>
      <c r="M185" s="224">
        <f>G185*(1+L185/100)</f>
        <v>0</v>
      </c>
      <c r="N185" s="224">
        <v>1.3600000000000001E-2</v>
      </c>
      <c r="O185" s="224">
        <f>ROUND(E185*N185,2)</f>
        <v>0.3</v>
      </c>
      <c r="P185" s="224">
        <v>0</v>
      </c>
      <c r="Q185" s="224">
        <f>ROUND(E185*P185,2)</f>
        <v>0</v>
      </c>
      <c r="R185" s="224"/>
      <c r="S185" s="224" t="s">
        <v>144</v>
      </c>
      <c r="T185" s="224" t="s">
        <v>145</v>
      </c>
      <c r="U185" s="224">
        <v>0</v>
      </c>
      <c r="V185" s="224">
        <f>ROUND(E185*U185,2)</f>
        <v>0</v>
      </c>
      <c r="W185" s="22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214</v>
      </c>
      <c r="AH185" s="205"/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22"/>
      <c r="B186" s="223"/>
      <c r="C186" s="252" t="s">
        <v>393</v>
      </c>
      <c r="D186" s="226"/>
      <c r="E186" s="227">
        <v>22.41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148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41">
        <v>87</v>
      </c>
      <c r="B187" s="242" t="s">
        <v>394</v>
      </c>
      <c r="C187" s="253" t="s">
        <v>395</v>
      </c>
      <c r="D187" s="243" t="s">
        <v>0</v>
      </c>
      <c r="E187" s="244">
        <v>226.31700000000001</v>
      </c>
      <c r="F187" s="245"/>
      <c r="G187" s="246">
        <f>ROUND(E187*F187,2)</f>
        <v>0</v>
      </c>
      <c r="H187" s="225"/>
      <c r="I187" s="224">
        <f>ROUND(E187*H187,2)</f>
        <v>0</v>
      </c>
      <c r="J187" s="225"/>
      <c r="K187" s="224">
        <f>ROUND(E187*J187,2)</f>
        <v>0</v>
      </c>
      <c r="L187" s="224">
        <v>15</v>
      </c>
      <c r="M187" s="224">
        <f>G187*(1+L187/100)</f>
        <v>0</v>
      </c>
      <c r="N187" s="224">
        <v>0</v>
      </c>
      <c r="O187" s="224">
        <f>ROUND(E187*N187,2)</f>
        <v>0</v>
      </c>
      <c r="P187" s="224">
        <v>0</v>
      </c>
      <c r="Q187" s="224">
        <f>ROUND(E187*P187,2)</f>
        <v>0</v>
      </c>
      <c r="R187" s="224"/>
      <c r="S187" s="224" t="s">
        <v>144</v>
      </c>
      <c r="T187" s="224" t="s">
        <v>145</v>
      </c>
      <c r="U187" s="224">
        <v>0</v>
      </c>
      <c r="V187" s="224">
        <f>ROUND(E187*U187,2)</f>
        <v>0</v>
      </c>
      <c r="W187" s="22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304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x14ac:dyDescent="0.2">
      <c r="A188" s="229" t="s">
        <v>139</v>
      </c>
      <c r="B188" s="230" t="s">
        <v>104</v>
      </c>
      <c r="C188" s="250" t="s">
        <v>105</v>
      </c>
      <c r="D188" s="231"/>
      <c r="E188" s="232"/>
      <c r="F188" s="233"/>
      <c r="G188" s="234">
        <f>SUMIF(AG189:AG189,"&lt;&gt;NOR",G189:G189)</f>
        <v>0</v>
      </c>
      <c r="H188" s="228"/>
      <c r="I188" s="228">
        <f>SUM(I189:I189)</f>
        <v>0</v>
      </c>
      <c r="J188" s="228"/>
      <c r="K188" s="228">
        <f>SUM(K189:K189)</f>
        <v>0</v>
      </c>
      <c r="L188" s="228"/>
      <c r="M188" s="228">
        <f>SUM(M189:M189)</f>
        <v>0</v>
      </c>
      <c r="N188" s="228"/>
      <c r="O188" s="228">
        <f>SUM(O189:O189)</f>
        <v>0</v>
      </c>
      <c r="P188" s="228"/>
      <c r="Q188" s="228">
        <f>SUM(Q189:Q189)</f>
        <v>0</v>
      </c>
      <c r="R188" s="228"/>
      <c r="S188" s="228"/>
      <c r="T188" s="228"/>
      <c r="U188" s="228"/>
      <c r="V188" s="228">
        <f>SUM(V189:V189)</f>
        <v>0</v>
      </c>
      <c r="W188" s="228"/>
      <c r="AG188" t="s">
        <v>140</v>
      </c>
    </row>
    <row r="189" spans="1:60" outlineLevel="1" x14ac:dyDescent="0.2">
      <c r="A189" s="241">
        <v>88</v>
      </c>
      <c r="B189" s="242" t="s">
        <v>396</v>
      </c>
      <c r="C189" s="253" t="s">
        <v>397</v>
      </c>
      <c r="D189" s="243" t="s">
        <v>209</v>
      </c>
      <c r="E189" s="244">
        <v>7</v>
      </c>
      <c r="F189" s="245"/>
      <c r="G189" s="246">
        <f>ROUND(E189*F189,2)</f>
        <v>0</v>
      </c>
      <c r="H189" s="225"/>
      <c r="I189" s="224">
        <f>ROUND(E189*H189,2)</f>
        <v>0</v>
      </c>
      <c r="J189" s="225"/>
      <c r="K189" s="224">
        <f>ROUND(E189*J189,2)</f>
        <v>0</v>
      </c>
      <c r="L189" s="224">
        <v>15</v>
      </c>
      <c r="M189" s="224">
        <f>G189*(1+L189/100)</f>
        <v>0</v>
      </c>
      <c r="N189" s="224">
        <v>0</v>
      </c>
      <c r="O189" s="224">
        <f>ROUND(E189*N189,2)</f>
        <v>0</v>
      </c>
      <c r="P189" s="224">
        <v>0</v>
      </c>
      <c r="Q189" s="224">
        <f>ROUND(E189*P189,2)</f>
        <v>0</v>
      </c>
      <c r="R189" s="224"/>
      <c r="S189" s="224" t="s">
        <v>144</v>
      </c>
      <c r="T189" s="224" t="s">
        <v>145</v>
      </c>
      <c r="U189" s="224">
        <v>0</v>
      </c>
      <c r="V189" s="224">
        <f>ROUND(E189*U189,2)</f>
        <v>0</v>
      </c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304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x14ac:dyDescent="0.2">
      <c r="A190" s="229" t="s">
        <v>139</v>
      </c>
      <c r="B190" s="230" t="s">
        <v>106</v>
      </c>
      <c r="C190" s="250" t="s">
        <v>107</v>
      </c>
      <c r="D190" s="231"/>
      <c r="E190" s="232"/>
      <c r="F190" s="233"/>
      <c r="G190" s="234">
        <f>SUMIF(AG191:AG201,"&lt;&gt;NOR",G191:G201)</f>
        <v>0</v>
      </c>
      <c r="H190" s="228"/>
      <c r="I190" s="228">
        <f>SUM(I191:I201)</f>
        <v>0</v>
      </c>
      <c r="J190" s="228"/>
      <c r="K190" s="228">
        <f>SUM(K191:K201)</f>
        <v>0</v>
      </c>
      <c r="L190" s="228"/>
      <c r="M190" s="228">
        <f>SUM(M191:M201)</f>
        <v>0</v>
      </c>
      <c r="N190" s="228"/>
      <c r="O190" s="228">
        <f>SUM(O191:O201)</f>
        <v>0.25</v>
      </c>
      <c r="P190" s="228"/>
      <c r="Q190" s="228">
        <f>SUM(Q191:Q201)</f>
        <v>0</v>
      </c>
      <c r="R190" s="228"/>
      <c r="S190" s="228"/>
      <c r="T190" s="228"/>
      <c r="U190" s="228"/>
      <c r="V190" s="228">
        <f>SUM(V191:V201)</f>
        <v>43.26</v>
      </c>
      <c r="W190" s="228"/>
      <c r="AG190" t="s">
        <v>140</v>
      </c>
    </row>
    <row r="191" spans="1:60" outlineLevel="1" x14ac:dyDescent="0.2">
      <c r="A191" s="235">
        <v>89</v>
      </c>
      <c r="B191" s="236" t="s">
        <v>398</v>
      </c>
      <c r="C191" s="251" t="s">
        <v>399</v>
      </c>
      <c r="D191" s="237" t="s">
        <v>151</v>
      </c>
      <c r="E191" s="238">
        <v>186.63000000000002</v>
      </c>
      <c r="F191" s="239"/>
      <c r="G191" s="240">
        <f>ROUND(E191*F191,2)</f>
        <v>0</v>
      </c>
      <c r="H191" s="225"/>
      <c r="I191" s="224">
        <f>ROUND(E191*H191,2)</f>
        <v>0</v>
      </c>
      <c r="J191" s="225"/>
      <c r="K191" s="224">
        <f>ROUND(E191*J191,2)</f>
        <v>0</v>
      </c>
      <c r="L191" s="224">
        <v>15</v>
      </c>
      <c r="M191" s="224">
        <f>G191*(1+L191/100)</f>
        <v>0</v>
      </c>
      <c r="N191" s="224">
        <v>0</v>
      </c>
      <c r="O191" s="224">
        <f>ROUND(E191*N191,2)</f>
        <v>0</v>
      </c>
      <c r="P191" s="224">
        <v>0</v>
      </c>
      <c r="Q191" s="224">
        <f>ROUND(E191*P191,2)</f>
        <v>0</v>
      </c>
      <c r="R191" s="224"/>
      <c r="S191" s="224" t="s">
        <v>144</v>
      </c>
      <c r="T191" s="224" t="s">
        <v>145</v>
      </c>
      <c r="U191" s="224">
        <v>6.9710000000000008E-2</v>
      </c>
      <c r="V191" s="224">
        <f>ROUND(E191*U191,2)</f>
        <v>13.01</v>
      </c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146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22"/>
      <c r="B192" s="223"/>
      <c r="C192" s="252" t="s">
        <v>243</v>
      </c>
      <c r="D192" s="226"/>
      <c r="E192" s="227">
        <v>51.870000000000005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148</v>
      </c>
      <c r="AH192" s="205">
        <v>0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22"/>
      <c r="B193" s="223"/>
      <c r="C193" s="252" t="s">
        <v>246</v>
      </c>
      <c r="D193" s="226"/>
      <c r="E193" s="227">
        <v>134.76000000000002</v>
      </c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148</v>
      </c>
      <c r="AH193" s="205">
        <v>0</v>
      </c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35">
        <v>90</v>
      </c>
      <c r="B194" s="236" t="s">
        <v>400</v>
      </c>
      <c r="C194" s="251" t="s">
        <v>401</v>
      </c>
      <c r="D194" s="237" t="s">
        <v>151</v>
      </c>
      <c r="E194" s="238">
        <v>94.330000000000013</v>
      </c>
      <c r="F194" s="239"/>
      <c r="G194" s="240">
        <f>ROUND(E194*F194,2)</f>
        <v>0</v>
      </c>
      <c r="H194" s="225"/>
      <c r="I194" s="224">
        <f>ROUND(E194*H194,2)</f>
        <v>0</v>
      </c>
      <c r="J194" s="225"/>
      <c r="K194" s="224">
        <f>ROUND(E194*J194,2)</f>
        <v>0</v>
      </c>
      <c r="L194" s="224">
        <v>15</v>
      </c>
      <c r="M194" s="224">
        <f>G194*(1+L194/100)</f>
        <v>0</v>
      </c>
      <c r="N194" s="224">
        <v>1.5E-3</v>
      </c>
      <c r="O194" s="224">
        <f>ROUND(E194*N194,2)</f>
        <v>0.14000000000000001</v>
      </c>
      <c r="P194" s="224">
        <v>0</v>
      </c>
      <c r="Q194" s="224">
        <f>ROUND(E194*P194,2)</f>
        <v>0</v>
      </c>
      <c r="R194" s="224"/>
      <c r="S194" s="224" t="s">
        <v>144</v>
      </c>
      <c r="T194" s="224" t="s">
        <v>145</v>
      </c>
      <c r="U194" s="224">
        <v>0.32065000000000005</v>
      </c>
      <c r="V194" s="224">
        <f>ROUND(E194*U194,2)</f>
        <v>30.25</v>
      </c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146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22"/>
      <c r="B195" s="223"/>
      <c r="C195" s="252" t="s">
        <v>402</v>
      </c>
      <c r="D195" s="226"/>
      <c r="E195" s="227">
        <v>94.330000000000013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148</v>
      </c>
      <c r="AH195" s="205">
        <v>0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35">
        <v>91</v>
      </c>
      <c r="B196" s="236" t="s">
        <v>403</v>
      </c>
      <c r="C196" s="251" t="s">
        <v>404</v>
      </c>
      <c r="D196" s="237" t="s">
        <v>151</v>
      </c>
      <c r="E196" s="238">
        <v>19.760000000000002</v>
      </c>
      <c r="F196" s="239"/>
      <c r="G196" s="240">
        <f>ROUND(E196*F196,2)</f>
        <v>0</v>
      </c>
      <c r="H196" s="225"/>
      <c r="I196" s="224">
        <f>ROUND(E196*H196,2)</f>
        <v>0</v>
      </c>
      <c r="J196" s="225"/>
      <c r="K196" s="224">
        <f>ROUND(E196*J196,2)</f>
        <v>0</v>
      </c>
      <c r="L196" s="224">
        <v>15</v>
      </c>
      <c r="M196" s="224">
        <f>G196*(1+L196/100)</f>
        <v>0</v>
      </c>
      <c r="N196" s="224">
        <v>3.5000000000000005E-4</v>
      </c>
      <c r="O196" s="224">
        <f>ROUND(E196*N196,2)</f>
        <v>0.01</v>
      </c>
      <c r="P196" s="224">
        <v>0</v>
      </c>
      <c r="Q196" s="224">
        <f>ROUND(E196*P196,2)</f>
        <v>0</v>
      </c>
      <c r="R196" s="224"/>
      <c r="S196" s="224" t="s">
        <v>144</v>
      </c>
      <c r="T196" s="224" t="s">
        <v>145</v>
      </c>
      <c r="U196" s="224">
        <v>0</v>
      </c>
      <c r="V196" s="224">
        <f>ROUND(E196*U196,2)</f>
        <v>0</v>
      </c>
      <c r="W196" s="22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405</v>
      </c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22"/>
      <c r="B197" s="223"/>
      <c r="C197" s="252" t="s">
        <v>406</v>
      </c>
      <c r="D197" s="226"/>
      <c r="E197" s="227">
        <v>19.760000000000002</v>
      </c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148</v>
      </c>
      <c r="AH197" s="205">
        <v>0</v>
      </c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35">
        <v>92</v>
      </c>
      <c r="B198" s="236" t="s">
        <v>407</v>
      </c>
      <c r="C198" s="251" t="s">
        <v>408</v>
      </c>
      <c r="D198" s="237" t="s">
        <v>151</v>
      </c>
      <c r="E198" s="238">
        <v>228.35000000000002</v>
      </c>
      <c r="F198" s="239"/>
      <c r="G198" s="240">
        <f>ROUND(E198*F198,2)</f>
        <v>0</v>
      </c>
      <c r="H198" s="225"/>
      <c r="I198" s="224">
        <f>ROUND(E198*H198,2)</f>
        <v>0</v>
      </c>
      <c r="J198" s="225"/>
      <c r="K198" s="224">
        <f>ROUND(E198*J198,2)</f>
        <v>0</v>
      </c>
      <c r="L198" s="224">
        <v>15</v>
      </c>
      <c r="M198" s="224">
        <f>G198*(1+L198/100)</f>
        <v>0</v>
      </c>
      <c r="N198" s="224">
        <v>4.2000000000000002E-4</v>
      </c>
      <c r="O198" s="224">
        <f>ROUND(E198*N198,2)</f>
        <v>0.1</v>
      </c>
      <c r="P198" s="224">
        <v>0</v>
      </c>
      <c r="Q198" s="224">
        <f>ROUND(E198*P198,2)</f>
        <v>0</v>
      </c>
      <c r="R198" s="224"/>
      <c r="S198" s="224" t="s">
        <v>144</v>
      </c>
      <c r="T198" s="224" t="s">
        <v>145</v>
      </c>
      <c r="U198" s="224">
        <v>0</v>
      </c>
      <c r="V198" s="224">
        <f>ROUND(E198*U198,2)</f>
        <v>0</v>
      </c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409</v>
      </c>
      <c r="AH198" s="205"/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22"/>
      <c r="B199" s="223"/>
      <c r="C199" s="252" t="s">
        <v>243</v>
      </c>
      <c r="D199" s="226"/>
      <c r="E199" s="227">
        <v>51.870000000000005</v>
      </c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148</v>
      </c>
      <c r="AH199" s="205">
        <v>0</v>
      </c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22"/>
      <c r="B200" s="223"/>
      <c r="C200" s="252" t="s">
        <v>246</v>
      </c>
      <c r="D200" s="226"/>
      <c r="E200" s="227">
        <v>134.76000000000002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148</v>
      </c>
      <c r="AH200" s="205">
        <v>0</v>
      </c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">
      <c r="A201" s="222"/>
      <c r="B201" s="223"/>
      <c r="C201" s="252" t="s">
        <v>189</v>
      </c>
      <c r="D201" s="226"/>
      <c r="E201" s="227">
        <v>41.720000000000006</v>
      </c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148</v>
      </c>
      <c r="AH201" s="205">
        <v>0</v>
      </c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x14ac:dyDescent="0.2">
      <c r="A202" s="229" t="s">
        <v>139</v>
      </c>
      <c r="B202" s="230" t="s">
        <v>110</v>
      </c>
      <c r="C202" s="250" t="s">
        <v>111</v>
      </c>
      <c r="D202" s="231"/>
      <c r="E202" s="232"/>
      <c r="F202" s="233"/>
      <c r="G202" s="234">
        <f>SUMIF(AG203:AG210,"&lt;&gt;NOR",G203:G210)</f>
        <v>0</v>
      </c>
      <c r="H202" s="228"/>
      <c r="I202" s="228">
        <f>SUM(I203:I210)</f>
        <v>0</v>
      </c>
      <c r="J202" s="228"/>
      <c r="K202" s="228">
        <f>SUM(K203:K210)</f>
        <v>0</v>
      </c>
      <c r="L202" s="228"/>
      <c r="M202" s="228">
        <f>SUM(M203:M210)</f>
        <v>0</v>
      </c>
      <c r="N202" s="228"/>
      <c r="O202" s="228">
        <f>SUM(O203:O210)</f>
        <v>0</v>
      </c>
      <c r="P202" s="228"/>
      <c r="Q202" s="228">
        <f>SUM(Q203:Q210)</f>
        <v>0</v>
      </c>
      <c r="R202" s="228"/>
      <c r="S202" s="228"/>
      <c r="T202" s="228"/>
      <c r="U202" s="228"/>
      <c r="V202" s="228">
        <f>SUM(V203:V210)</f>
        <v>1280.6600000000001</v>
      </c>
      <c r="W202" s="228"/>
      <c r="AG202" t="s">
        <v>140</v>
      </c>
    </row>
    <row r="203" spans="1:60" outlineLevel="1" x14ac:dyDescent="0.2">
      <c r="A203" s="241">
        <v>93</v>
      </c>
      <c r="B203" s="242" t="s">
        <v>410</v>
      </c>
      <c r="C203" s="253" t="s">
        <v>411</v>
      </c>
      <c r="D203" s="243" t="s">
        <v>291</v>
      </c>
      <c r="E203" s="244">
        <v>4.7295300000000005</v>
      </c>
      <c r="F203" s="245"/>
      <c r="G203" s="246">
        <f>ROUND(E203*F203,2)</f>
        <v>0</v>
      </c>
      <c r="H203" s="225"/>
      <c r="I203" s="224">
        <f>ROUND(E203*H203,2)</f>
        <v>0</v>
      </c>
      <c r="J203" s="225"/>
      <c r="K203" s="224">
        <f>ROUND(E203*J203,2)</f>
        <v>0</v>
      </c>
      <c r="L203" s="224">
        <v>15</v>
      </c>
      <c r="M203" s="224">
        <f>G203*(1+L203/100)</f>
        <v>0</v>
      </c>
      <c r="N203" s="224">
        <v>0</v>
      </c>
      <c r="O203" s="224">
        <f>ROUND(E203*N203,2)</f>
        <v>0</v>
      </c>
      <c r="P203" s="224">
        <v>0</v>
      </c>
      <c r="Q203" s="224">
        <f>ROUND(E203*P203,2)</f>
        <v>0</v>
      </c>
      <c r="R203" s="224"/>
      <c r="S203" s="224" t="s">
        <v>144</v>
      </c>
      <c r="T203" s="224" t="s">
        <v>145</v>
      </c>
      <c r="U203" s="224">
        <v>0.16400000000000001</v>
      </c>
      <c r="V203" s="224">
        <f>ROUND(E203*U203,2)</f>
        <v>0.78</v>
      </c>
      <c r="W203" s="22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412</v>
      </c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">
      <c r="A204" s="241">
        <v>94</v>
      </c>
      <c r="B204" s="242" t="s">
        <v>413</v>
      </c>
      <c r="C204" s="253" t="s">
        <v>414</v>
      </c>
      <c r="D204" s="243" t="s">
        <v>291</v>
      </c>
      <c r="E204" s="244">
        <v>4.7295300000000005</v>
      </c>
      <c r="F204" s="245"/>
      <c r="G204" s="246">
        <f>ROUND(E204*F204,2)</f>
        <v>0</v>
      </c>
      <c r="H204" s="225"/>
      <c r="I204" s="224">
        <f>ROUND(E204*H204,2)</f>
        <v>0</v>
      </c>
      <c r="J204" s="225"/>
      <c r="K204" s="224">
        <f>ROUND(E204*J204,2)</f>
        <v>0</v>
      </c>
      <c r="L204" s="224">
        <v>15</v>
      </c>
      <c r="M204" s="224">
        <f>G204*(1+L204/100)</f>
        <v>0</v>
      </c>
      <c r="N204" s="224">
        <v>0</v>
      </c>
      <c r="O204" s="224">
        <f>ROUND(E204*N204,2)</f>
        <v>0</v>
      </c>
      <c r="P204" s="224">
        <v>0</v>
      </c>
      <c r="Q204" s="224">
        <f>ROUND(E204*P204,2)</f>
        <v>0</v>
      </c>
      <c r="R204" s="224"/>
      <c r="S204" s="224" t="s">
        <v>144</v>
      </c>
      <c r="T204" s="224" t="s">
        <v>145</v>
      </c>
      <c r="U204" s="224">
        <v>2.0090000000000003</v>
      </c>
      <c r="V204" s="224">
        <f>ROUND(E204*U204,2)</f>
        <v>9.5</v>
      </c>
      <c r="W204" s="224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412</v>
      </c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outlineLevel="1" x14ac:dyDescent="0.2">
      <c r="A205" s="241">
        <v>95</v>
      </c>
      <c r="B205" s="242" t="s">
        <v>415</v>
      </c>
      <c r="C205" s="253" t="s">
        <v>416</v>
      </c>
      <c r="D205" s="243" t="s">
        <v>291</v>
      </c>
      <c r="E205" s="244">
        <v>9.4590600000000009</v>
      </c>
      <c r="F205" s="245"/>
      <c r="G205" s="246">
        <f>ROUND(E205*F205,2)</f>
        <v>0</v>
      </c>
      <c r="H205" s="225"/>
      <c r="I205" s="224">
        <f>ROUND(E205*H205,2)</f>
        <v>0</v>
      </c>
      <c r="J205" s="225"/>
      <c r="K205" s="224">
        <f>ROUND(E205*J205,2)</f>
        <v>0</v>
      </c>
      <c r="L205" s="224">
        <v>15</v>
      </c>
      <c r="M205" s="224">
        <f>G205*(1+L205/100)</f>
        <v>0</v>
      </c>
      <c r="N205" s="224">
        <v>0</v>
      </c>
      <c r="O205" s="224">
        <f>ROUND(E205*N205,2)</f>
        <v>0</v>
      </c>
      <c r="P205" s="224">
        <v>0</v>
      </c>
      <c r="Q205" s="224">
        <f>ROUND(E205*P205,2)</f>
        <v>0</v>
      </c>
      <c r="R205" s="224"/>
      <c r="S205" s="224" t="s">
        <v>144</v>
      </c>
      <c r="T205" s="224" t="s">
        <v>145</v>
      </c>
      <c r="U205" s="224">
        <v>0.95900000000000007</v>
      </c>
      <c r="V205" s="224">
        <f>ROUND(E205*U205,2)</f>
        <v>9.07</v>
      </c>
      <c r="W205" s="22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412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">
      <c r="A206" s="241">
        <v>96</v>
      </c>
      <c r="B206" s="242" t="s">
        <v>417</v>
      </c>
      <c r="C206" s="253" t="s">
        <v>418</v>
      </c>
      <c r="D206" s="243" t="s">
        <v>291</v>
      </c>
      <c r="E206" s="244">
        <v>4.7295300000000005</v>
      </c>
      <c r="F206" s="245"/>
      <c r="G206" s="246">
        <f>ROUND(E206*F206,2)</f>
        <v>0</v>
      </c>
      <c r="H206" s="225"/>
      <c r="I206" s="224">
        <f>ROUND(E206*H206,2)</f>
        <v>0</v>
      </c>
      <c r="J206" s="225"/>
      <c r="K206" s="224">
        <f>ROUND(E206*J206,2)</f>
        <v>0</v>
      </c>
      <c r="L206" s="224">
        <v>15</v>
      </c>
      <c r="M206" s="224">
        <f>G206*(1+L206/100)</f>
        <v>0</v>
      </c>
      <c r="N206" s="224">
        <v>0</v>
      </c>
      <c r="O206" s="224">
        <f>ROUND(E206*N206,2)</f>
        <v>0</v>
      </c>
      <c r="P206" s="224">
        <v>0</v>
      </c>
      <c r="Q206" s="224">
        <f>ROUND(E206*P206,2)</f>
        <v>0</v>
      </c>
      <c r="R206" s="224"/>
      <c r="S206" s="224" t="s">
        <v>144</v>
      </c>
      <c r="T206" s="224" t="s">
        <v>145</v>
      </c>
      <c r="U206" s="224">
        <v>70.56</v>
      </c>
      <c r="V206" s="224">
        <f>ROUND(E206*U206,2)</f>
        <v>333.72</v>
      </c>
      <c r="W206" s="22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412</v>
      </c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outlineLevel="1" x14ac:dyDescent="0.2">
      <c r="A207" s="241">
        <v>97</v>
      </c>
      <c r="B207" s="242" t="s">
        <v>419</v>
      </c>
      <c r="C207" s="253" t="s">
        <v>420</v>
      </c>
      <c r="D207" s="243" t="s">
        <v>291</v>
      </c>
      <c r="E207" s="244">
        <v>66.213450000000009</v>
      </c>
      <c r="F207" s="245"/>
      <c r="G207" s="246">
        <f>ROUND(E207*F207,2)</f>
        <v>0</v>
      </c>
      <c r="H207" s="225"/>
      <c r="I207" s="224">
        <f>ROUND(E207*H207,2)</f>
        <v>0</v>
      </c>
      <c r="J207" s="225"/>
      <c r="K207" s="224">
        <f>ROUND(E207*J207,2)</f>
        <v>0</v>
      </c>
      <c r="L207" s="224">
        <v>15</v>
      </c>
      <c r="M207" s="224">
        <f>G207*(1+L207/100)</f>
        <v>0</v>
      </c>
      <c r="N207" s="224">
        <v>0</v>
      </c>
      <c r="O207" s="224">
        <f>ROUND(E207*N207,2)</f>
        <v>0</v>
      </c>
      <c r="P207" s="224">
        <v>0</v>
      </c>
      <c r="Q207" s="224">
        <f>ROUND(E207*P207,2)</f>
        <v>0</v>
      </c>
      <c r="R207" s="224"/>
      <c r="S207" s="224" t="s">
        <v>144</v>
      </c>
      <c r="T207" s="224" t="s">
        <v>145</v>
      </c>
      <c r="U207" s="224">
        <v>0</v>
      </c>
      <c r="V207" s="224">
        <f>ROUND(E207*U207,2)</f>
        <v>0</v>
      </c>
      <c r="W207" s="22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412</v>
      </c>
      <c r="AH207" s="205"/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">
      <c r="A208" s="241">
        <v>98</v>
      </c>
      <c r="B208" s="242" t="s">
        <v>421</v>
      </c>
      <c r="C208" s="253" t="s">
        <v>422</v>
      </c>
      <c r="D208" s="243" t="s">
        <v>291</v>
      </c>
      <c r="E208" s="244">
        <v>4.7295300000000005</v>
      </c>
      <c r="F208" s="245"/>
      <c r="G208" s="246">
        <f>ROUND(E208*F208,2)</f>
        <v>0</v>
      </c>
      <c r="H208" s="225"/>
      <c r="I208" s="224">
        <f>ROUND(E208*H208,2)</f>
        <v>0</v>
      </c>
      <c r="J208" s="225"/>
      <c r="K208" s="224">
        <f>ROUND(E208*J208,2)</f>
        <v>0</v>
      </c>
      <c r="L208" s="224">
        <v>15</v>
      </c>
      <c r="M208" s="224">
        <f>G208*(1+L208/100)</f>
        <v>0</v>
      </c>
      <c r="N208" s="224">
        <v>0</v>
      </c>
      <c r="O208" s="224">
        <f>ROUND(E208*N208,2)</f>
        <v>0</v>
      </c>
      <c r="P208" s="224">
        <v>0</v>
      </c>
      <c r="Q208" s="224">
        <f>ROUND(E208*P208,2)</f>
        <v>0</v>
      </c>
      <c r="R208" s="224"/>
      <c r="S208" s="224" t="s">
        <v>144</v>
      </c>
      <c r="T208" s="224" t="s">
        <v>145</v>
      </c>
      <c r="U208" s="224">
        <v>135.64800000000002</v>
      </c>
      <c r="V208" s="224">
        <f>ROUND(E208*U208,2)</f>
        <v>641.54999999999995</v>
      </c>
      <c r="W208" s="224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412</v>
      </c>
      <c r="AH208" s="205"/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outlineLevel="1" x14ac:dyDescent="0.2">
      <c r="A209" s="241">
        <v>99</v>
      </c>
      <c r="B209" s="242" t="s">
        <v>423</v>
      </c>
      <c r="C209" s="253" t="s">
        <v>424</v>
      </c>
      <c r="D209" s="243" t="s">
        <v>291</v>
      </c>
      <c r="E209" s="244">
        <v>18.918130000000001</v>
      </c>
      <c r="F209" s="245"/>
      <c r="G209" s="246">
        <f>ROUND(E209*F209,2)</f>
        <v>0</v>
      </c>
      <c r="H209" s="225"/>
      <c r="I209" s="224">
        <f>ROUND(E209*H209,2)</f>
        <v>0</v>
      </c>
      <c r="J209" s="225"/>
      <c r="K209" s="224">
        <f>ROUND(E209*J209,2)</f>
        <v>0</v>
      </c>
      <c r="L209" s="224">
        <v>15</v>
      </c>
      <c r="M209" s="224">
        <f>G209*(1+L209/100)</f>
        <v>0</v>
      </c>
      <c r="N209" s="224">
        <v>0</v>
      </c>
      <c r="O209" s="224">
        <f>ROUND(E209*N209,2)</f>
        <v>0</v>
      </c>
      <c r="P209" s="224">
        <v>0</v>
      </c>
      <c r="Q209" s="224">
        <f>ROUND(E209*P209,2)</f>
        <v>0</v>
      </c>
      <c r="R209" s="224"/>
      <c r="S209" s="224" t="s">
        <v>144</v>
      </c>
      <c r="T209" s="224" t="s">
        <v>145</v>
      </c>
      <c r="U209" s="224">
        <v>15.120000000000001</v>
      </c>
      <c r="V209" s="224">
        <f>ROUND(E209*U209,2)</f>
        <v>286.04000000000002</v>
      </c>
      <c r="W209" s="224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412</v>
      </c>
      <c r="AH209" s="205"/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">
      <c r="A210" s="241">
        <v>100</v>
      </c>
      <c r="B210" s="242" t="s">
        <v>425</v>
      </c>
      <c r="C210" s="253" t="s">
        <v>426</v>
      </c>
      <c r="D210" s="243" t="s">
        <v>291</v>
      </c>
      <c r="E210" s="244">
        <v>4.7295300000000005</v>
      </c>
      <c r="F210" s="245"/>
      <c r="G210" s="246">
        <f>ROUND(E210*F210,2)</f>
        <v>0</v>
      </c>
      <c r="H210" s="225"/>
      <c r="I210" s="224">
        <f>ROUND(E210*H210,2)</f>
        <v>0</v>
      </c>
      <c r="J210" s="225"/>
      <c r="K210" s="224">
        <f>ROUND(E210*J210,2)</f>
        <v>0</v>
      </c>
      <c r="L210" s="224">
        <v>15</v>
      </c>
      <c r="M210" s="224">
        <f>G210*(1+L210/100)</f>
        <v>0</v>
      </c>
      <c r="N210" s="224">
        <v>0</v>
      </c>
      <c r="O210" s="224">
        <f>ROUND(E210*N210,2)</f>
        <v>0</v>
      </c>
      <c r="P210" s="224">
        <v>0</v>
      </c>
      <c r="Q210" s="224">
        <f>ROUND(E210*P210,2)</f>
        <v>0</v>
      </c>
      <c r="R210" s="224"/>
      <c r="S210" s="224" t="s">
        <v>144</v>
      </c>
      <c r="T210" s="224" t="s">
        <v>145</v>
      </c>
      <c r="U210" s="224">
        <v>0</v>
      </c>
      <c r="V210" s="224">
        <f>ROUND(E210*U210,2)</f>
        <v>0</v>
      </c>
      <c r="W210" s="22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412</v>
      </c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x14ac:dyDescent="0.2">
      <c r="A211" s="229" t="s">
        <v>139</v>
      </c>
      <c r="B211" s="230" t="s">
        <v>113</v>
      </c>
      <c r="C211" s="250" t="s">
        <v>30</v>
      </c>
      <c r="D211" s="231"/>
      <c r="E211" s="232"/>
      <c r="F211" s="233"/>
      <c r="G211" s="234">
        <f>SUMIF(AG212:AG214,"&lt;&gt;NOR",G212:G214)</f>
        <v>0</v>
      </c>
      <c r="H211" s="228"/>
      <c r="I211" s="228">
        <f>SUM(I212:I214)</f>
        <v>0</v>
      </c>
      <c r="J211" s="228"/>
      <c r="K211" s="228">
        <f>SUM(K212:K214)</f>
        <v>0</v>
      </c>
      <c r="L211" s="228"/>
      <c r="M211" s="228">
        <f>SUM(M212:M214)</f>
        <v>0</v>
      </c>
      <c r="N211" s="228"/>
      <c r="O211" s="228">
        <f>SUM(O212:O214)</f>
        <v>0</v>
      </c>
      <c r="P211" s="228"/>
      <c r="Q211" s="228">
        <f>SUM(Q212:Q214)</f>
        <v>0</v>
      </c>
      <c r="R211" s="228"/>
      <c r="S211" s="228"/>
      <c r="T211" s="228"/>
      <c r="U211" s="228"/>
      <c r="V211" s="228">
        <f>SUM(V212:V214)</f>
        <v>0</v>
      </c>
      <c r="W211" s="228"/>
      <c r="AG211" t="s">
        <v>140</v>
      </c>
    </row>
    <row r="212" spans="1:60" outlineLevel="1" x14ac:dyDescent="0.2">
      <c r="A212" s="241">
        <v>101</v>
      </c>
      <c r="B212" s="242" t="s">
        <v>427</v>
      </c>
      <c r="C212" s="253" t="s">
        <v>428</v>
      </c>
      <c r="D212" s="243" t="s">
        <v>225</v>
      </c>
      <c r="E212" s="244">
        <v>1</v>
      </c>
      <c r="F212" s="245"/>
      <c r="G212" s="246">
        <f>ROUND(E212*F212,2)</f>
        <v>0</v>
      </c>
      <c r="H212" s="225"/>
      <c r="I212" s="224">
        <f>ROUND(E212*H212,2)</f>
        <v>0</v>
      </c>
      <c r="J212" s="225"/>
      <c r="K212" s="224">
        <f>ROUND(E212*J212,2)</f>
        <v>0</v>
      </c>
      <c r="L212" s="224">
        <v>15</v>
      </c>
      <c r="M212" s="224">
        <f>G212*(1+L212/100)</f>
        <v>0</v>
      </c>
      <c r="N212" s="224">
        <v>0</v>
      </c>
      <c r="O212" s="224">
        <f>ROUND(E212*N212,2)</f>
        <v>0</v>
      </c>
      <c r="P212" s="224">
        <v>0</v>
      </c>
      <c r="Q212" s="224">
        <f>ROUND(E212*P212,2)</f>
        <v>0</v>
      </c>
      <c r="R212" s="224"/>
      <c r="S212" s="224" t="s">
        <v>144</v>
      </c>
      <c r="T212" s="224" t="s">
        <v>145</v>
      </c>
      <c r="U212" s="224">
        <v>0</v>
      </c>
      <c r="V212" s="224">
        <f>ROUND(E212*U212,2)</f>
        <v>0</v>
      </c>
      <c r="W212" s="224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429</v>
      </c>
      <c r="AH212" s="205"/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">
      <c r="A213" s="241">
        <v>102</v>
      </c>
      <c r="B213" s="242" t="s">
        <v>430</v>
      </c>
      <c r="C213" s="253" t="s">
        <v>431</v>
      </c>
      <c r="D213" s="243" t="s">
        <v>432</v>
      </c>
      <c r="E213" s="244">
        <v>1</v>
      </c>
      <c r="F213" s="245"/>
      <c r="G213" s="246">
        <f>ROUND(E213*F213,2)</f>
        <v>0</v>
      </c>
      <c r="H213" s="225"/>
      <c r="I213" s="224">
        <f>ROUND(E213*H213,2)</f>
        <v>0</v>
      </c>
      <c r="J213" s="225"/>
      <c r="K213" s="224">
        <f>ROUND(E213*J213,2)</f>
        <v>0</v>
      </c>
      <c r="L213" s="224">
        <v>15</v>
      </c>
      <c r="M213" s="224">
        <f>G213*(1+L213/100)</f>
        <v>0</v>
      </c>
      <c r="N213" s="224">
        <v>0</v>
      </c>
      <c r="O213" s="224">
        <f>ROUND(E213*N213,2)</f>
        <v>0</v>
      </c>
      <c r="P213" s="224">
        <v>0</v>
      </c>
      <c r="Q213" s="224">
        <f>ROUND(E213*P213,2)</f>
        <v>0</v>
      </c>
      <c r="R213" s="224"/>
      <c r="S213" s="224" t="s">
        <v>144</v>
      </c>
      <c r="T213" s="224" t="s">
        <v>145</v>
      </c>
      <c r="U213" s="224">
        <v>0</v>
      </c>
      <c r="V213" s="224">
        <f>ROUND(E213*U213,2)</f>
        <v>0</v>
      </c>
      <c r="W213" s="224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433</v>
      </c>
      <c r="AH213" s="205"/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">
      <c r="A214" s="235">
        <v>103</v>
      </c>
      <c r="B214" s="236" t="s">
        <v>434</v>
      </c>
      <c r="C214" s="251" t="s">
        <v>435</v>
      </c>
      <c r="D214" s="237" t="s">
        <v>432</v>
      </c>
      <c r="E214" s="238">
        <v>1</v>
      </c>
      <c r="F214" s="239"/>
      <c r="G214" s="240">
        <f>ROUND(E214*F214,2)</f>
        <v>0</v>
      </c>
      <c r="H214" s="225"/>
      <c r="I214" s="224">
        <f>ROUND(E214*H214,2)</f>
        <v>0</v>
      </c>
      <c r="J214" s="225"/>
      <c r="K214" s="224">
        <f>ROUND(E214*J214,2)</f>
        <v>0</v>
      </c>
      <c r="L214" s="224">
        <v>15</v>
      </c>
      <c r="M214" s="224">
        <f>G214*(1+L214/100)</f>
        <v>0</v>
      </c>
      <c r="N214" s="224">
        <v>0</v>
      </c>
      <c r="O214" s="224">
        <f>ROUND(E214*N214,2)</f>
        <v>0</v>
      </c>
      <c r="P214" s="224">
        <v>0</v>
      </c>
      <c r="Q214" s="224">
        <f>ROUND(E214*P214,2)</f>
        <v>0</v>
      </c>
      <c r="R214" s="224"/>
      <c r="S214" s="224" t="s">
        <v>144</v>
      </c>
      <c r="T214" s="224" t="s">
        <v>145</v>
      </c>
      <c r="U214" s="224">
        <v>0</v>
      </c>
      <c r="V214" s="224">
        <f>ROUND(E214*U214,2)</f>
        <v>0</v>
      </c>
      <c r="W214" s="224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 t="s">
        <v>433</v>
      </c>
      <c r="AH214" s="205"/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x14ac:dyDescent="0.2">
      <c r="A215" s="5"/>
      <c r="B215" s="6"/>
      <c r="C215" s="255"/>
      <c r="D215" s="8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AE215">
        <v>15</v>
      </c>
      <c r="AF215">
        <v>21</v>
      </c>
    </row>
    <row r="216" spans="1:60" x14ac:dyDescent="0.2">
      <c r="A216" s="208"/>
      <c r="B216" s="209" t="s">
        <v>31</v>
      </c>
      <c r="C216" s="256"/>
      <c r="D216" s="210"/>
      <c r="E216" s="211"/>
      <c r="F216" s="211"/>
      <c r="G216" s="249">
        <f>G8+G21+G47+G58+G63+G66+G72+G110+G112+G115+G117+G132+G149+G164+G174+G188+G190+G202+G211</f>
        <v>0</v>
      </c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AE216">
        <f>SUMIF(L7:L214,AE215,G7:G214)</f>
        <v>0</v>
      </c>
      <c r="AF216">
        <f>SUMIF(L7:L214,AF215,G7:G214)</f>
        <v>0</v>
      </c>
      <c r="AG216" t="s">
        <v>436</v>
      </c>
    </row>
    <row r="217" spans="1:60" x14ac:dyDescent="0.2">
      <c r="A217" s="5"/>
      <c r="B217" s="6"/>
      <c r="C217" s="255"/>
      <c r="D217" s="8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60" x14ac:dyDescent="0.2">
      <c r="A218" s="5"/>
      <c r="B218" s="6"/>
      <c r="C218" s="255"/>
      <c r="D218" s="8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60" x14ac:dyDescent="0.2">
      <c r="A219" s="212" t="s">
        <v>437</v>
      </c>
      <c r="B219" s="212"/>
      <c r="C219" s="257"/>
      <c r="D219" s="8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60" x14ac:dyDescent="0.2">
      <c r="A220" s="213"/>
      <c r="B220" s="214"/>
      <c r="C220" s="258"/>
      <c r="D220" s="214"/>
      <c r="E220" s="214"/>
      <c r="F220" s="214"/>
      <c r="G220" s="21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AG220" t="s">
        <v>438</v>
      </c>
    </row>
    <row r="221" spans="1:60" x14ac:dyDescent="0.2">
      <c r="A221" s="216"/>
      <c r="B221" s="217"/>
      <c r="C221" s="259"/>
      <c r="D221" s="217"/>
      <c r="E221" s="217"/>
      <c r="F221" s="217"/>
      <c r="G221" s="218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60" x14ac:dyDescent="0.2">
      <c r="A222" s="216"/>
      <c r="B222" s="217"/>
      <c r="C222" s="259"/>
      <c r="D222" s="217"/>
      <c r="E222" s="217"/>
      <c r="F222" s="217"/>
      <c r="G222" s="218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60" x14ac:dyDescent="0.2">
      <c r="A223" s="216"/>
      <c r="B223" s="217"/>
      <c r="C223" s="259"/>
      <c r="D223" s="217"/>
      <c r="E223" s="217"/>
      <c r="F223" s="217"/>
      <c r="G223" s="218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60" x14ac:dyDescent="0.2">
      <c r="A224" s="219"/>
      <c r="B224" s="220"/>
      <c r="C224" s="260"/>
      <c r="D224" s="220"/>
      <c r="E224" s="220"/>
      <c r="F224" s="220"/>
      <c r="G224" s="221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33" x14ac:dyDescent="0.2">
      <c r="A225" s="5"/>
      <c r="B225" s="6"/>
      <c r="C225" s="255"/>
      <c r="D225" s="8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33" x14ac:dyDescent="0.2">
      <c r="C226" s="261"/>
      <c r="D226" s="189"/>
      <c r="AG226" t="s">
        <v>439</v>
      </c>
    </row>
    <row r="227" spans="1:33" x14ac:dyDescent="0.2">
      <c r="D227" s="189"/>
    </row>
    <row r="228" spans="1:33" x14ac:dyDescent="0.2">
      <c r="D228" s="189"/>
    </row>
    <row r="229" spans="1:33" x14ac:dyDescent="0.2">
      <c r="D229" s="189"/>
    </row>
    <row r="230" spans="1:33" x14ac:dyDescent="0.2">
      <c r="D230" s="189"/>
    </row>
    <row r="231" spans="1:33" x14ac:dyDescent="0.2">
      <c r="D231" s="189"/>
    </row>
    <row r="232" spans="1:33" x14ac:dyDescent="0.2">
      <c r="D232" s="189"/>
    </row>
    <row r="233" spans="1:33" x14ac:dyDescent="0.2">
      <c r="D233" s="189"/>
    </row>
    <row r="234" spans="1:33" x14ac:dyDescent="0.2">
      <c r="D234" s="189"/>
    </row>
    <row r="235" spans="1:33" x14ac:dyDescent="0.2">
      <c r="D235" s="189"/>
    </row>
    <row r="236" spans="1:33" x14ac:dyDescent="0.2">
      <c r="D236" s="189"/>
    </row>
    <row r="237" spans="1:33" x14ac:dyDescent="0.2">
      <c r="D237" s="189"/>
    </row>
    <row r="238" spans="1:33" x14ac:dyDescent="0.2">
      <c r="D238" s="189"/>
    </row>
    <row r="239" spans="1:33" x14ac:dyDescent="0.2">
      <c r="D239" s="189"/>
    </row>
    <row r="240" spans="1:33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8">
    <mergeCell ref="A1:G1"/>
    <mergeCell ref="C2:G2"/>
    <mergeCell ref="C3:G3"/>
    <mergeCell ref="C4:G4"/>
    <mergeCell ref="A219:C219"/>
    <mergeCell ref="A220:G224"/>
    <mergeCell ref="C109:G109"/>
    <mergeCell ref="C122:G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49</v>
      </c>
      <c r="C4" s="197" t="s">
        <v>50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57</v>
      </c>
      <c r="C8" s="250" t="s">
        <v>58</v>
      </c>
      <c r="D8" s="231"/>
      <c r="E8" s="232"/>
      <c r="F8" s="233"/>
      <c r="G8" s="234">
        <f>SUMIF(AG9:AG34,"&lt;&gt;NOR",G9:G34)</f>
        <v>0</v>
      </c>
      <c r="H8" s="228"/>
      <c r="I8" s="228">
        <f>SUM(I9:I34)</f>
        <v>0</v>
      </c>
      <c r="J8" s="228"/>
      <c r="K8" s="228">
        <f>SUM(K9:K34)</f>
        <v>0</v>
      </c>
      <c r="L8" s="228"/>
      <c r="M8" s="228">
        <f>SUM(M9:M34)</f>
        <v>0</v>
      </c>
      <c r="N8" s="228"/>
      <c r="O8" s="228">
        <f>SUM(O9:O34)</f>
        <v>0</v>
      </c>
      <c r="P8" s="228"/>
      <c r="Q8" s="228">
        <f>SUM(Q9:Q34)</f>
        <v>0</v>
      </c>
      <c r="R8" s="228"/>
      <c r="S8" s="228"/>
      <c r="T8" s="228"/>
      <c r="U8" s="228"/>
      <c r="V8" s="228">
        <f>SUM(V9:V34)</f>
        <v>0</v>
      </c>
      <c r="W8" s="228"/>
      <c r="AG8" t="s">
        <v>140</v>
      </c>
    </row>
    <row r="9" spans="1:60" ht="22.5" outlineLevel="1" x14ac:dyDescent="0.2">
      <c r="A9" s="241">
        <v>1</v>
      </c>
      <c r="B9" s="242" t="s">
        <v>440</v>
      </c>
      <c r="C9" s="253" t="s">
        <v>441</v>
      </c>
      <c r="D9" s="243" t="s">
        <v>225</v>
      </c>
      <c r="E9" s="244">
        <v>1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144</v>
      </c>
      <c r="T9" s="224" t="s">
        <v>145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219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 x14ac:dyDescent="0.2">
      <c r="A10" s="235">
        <v>2</v>
      </c>
      <c r="B10" s="236" t="s">
        <v>442</v>
      </c>
      <c r="C10" s="251" t="s">
        <v>443</v>
      </c>
      <c r="D10" s="237" t="s">
        <v>444</v>
      </c>
      <c r="E10" s="238">
        <v>1</v>
      </c>
      <c r="F10" s="239"/>
      <c r="G10" s="240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0</v>
      </c>
      <c r="O10" s="224">
        <f>ROUND(E10*N10,2)</f>
        <v>0</v>
      </c>
      <c r="P10" s="224">
        <v>0</v>
      </c>
      <c r="Q10" s="224">
        <f>ROUND(E10*P10,2)</f>
        <v>0</v>
      </c>
      <c r="R10" s="224"/>
      <c r="S10" s="224" t="s">
        <v>144</v>
      </c>
      <c r="T10" s="224" t="s">
        <v>145</v>
      </c>
      <c r="U10" s="224">
        <v>0</v>
      </c>
      <c r="V10" s="224">
        <f>ROUND(E10*U10,2)</f>
        <v>0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22"/>
      <c r="B11" s="223"/>
      <c r="C11" s="254" t="s">
        <v>445</v>
      </c>
      <c r="D11" s="247"/>
      <c r="E11" s="247"/>
      <c r="F11" s="247"/>
      <c r="G11" s="247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288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3</v>
      </c>
      <c r="B12" s="242" t="s">
        <v>446</v>
      </c>
      <c r="C12" s="253" t="s">
        <v>447</v>
      </c>
      <c r="D12" s="243" t="s">
        <v>444</v>
      </c>
      <c r="E12" s="244">
        <v>1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144</v>
      </c>
      <c r="T12" s="224" t="s">
        <v>145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146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 x14ac:dyDescent="0.2">
      <c r="A13" s="241">
        <v>4</v>
      </c>
      <c r="B13" s="242" t="s">
        <v>448</v>
      </c>
      <c r="C13" s="253" t="s">
        <v>449</v>
      </c>
      <c r="D13" s="243" t="s">
        <v>225</v>
      </c>
      <c r="E13" s="244">
        <v>1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144</v>
      </c>
      <c r="T13" s="224" t="s">
        <v>145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5</v>
      </c>
      <c r="B14" s="242" t="s">
        <v>450</v>
      </c>
      <c r="C14" s="253" t="s">
        <v>451</v>
      </c>
      <c r="D14" s="243" t="s">
        <v>225</v>
      </c>
      <c r="E14" s="244">
        <v>1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144</v>
      </c>
      <c r="T14" s="224" t="s">
        <v>145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146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35">
        <v>6</v>
      </c>
      <c r="B15" s="236" t="s">
        <v>452</v>
      </c>
      <c r="C15" s="251" t="s">
        <v>453</v>
      </c>
      <c r="D15" s="237" t="s">
        <v>444</v>
      </c>
      <c r="E15" s="238">
        <v>1</v>
      </c>
      <c r="F15" s="239"/>
      <c r="G15" s="240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144</v>
      </c>
      <c r="T15" s="224" t="s">
        <v>145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146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22"/>
      <c r="B16" s="223"/>
      <c r="C16" s="254" t="s">
        <v>445</v>
      </c>
      <c r="D16" s="247"/>
      <c r="E16" s="247"/>
      <c r="F16" s="247"/>
      <c r="G16" s="247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288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35">
        <v>7</v>
      </c>
      <c r="B17" s="236" t="s">
        <v>454</v>
      </c>
      <c r="C17" s="251" t="s">
        <v>455</v>
      </c>
      <c r="D17" s="237" t="s">
        <v>444</v>
      </c>
      <c r="E17" s="238">
        <v>8</v>
      </c>
      <c r="F17" s="239"/>
      <c r="G17" s="240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144</v>
      </c>
      <c r="T17" s="224" t="s">
        <v>145</v>
      </c>
      <c r="U17" s="224">
        <v>0</v>
      </c>
      <c r="V17" s="224">
        <f>ROUND(E17*U17,2)</f>
        <v>0</v>
      </c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146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22"/>
      <c r="B18" s="223"/>
      <c r="C18" s="254" t="s">
        <v>445</v>
      </c>
      <c r="D18" s="247"/>
      <c r="E18" s="247"/>
      <c r="F18" s="247"/>
      <c r="G18" s="247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288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35">
        <v>8</v>
      </c>
      <c r="B19" s="236" t="s">
        <v>456</v>
      </c>
      <c r="C19" s="251" t="s">
        <v>457</v>
      </c>
      <c r="D19" s="237" t="s">
        <v>444</v>
      </c>
      <c r="E19" s="238">
        <v>2</v>
      </c>
      <c r="F19" s="239"/>
      <c r="G19" s="240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144</v>
      </c>
      <c r="T19" s="224" t="s">
        <v>145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146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22"/>
      <c r="B20" s="223"/>
      <c r="C20" s="254" t="s">
        <v>445</v>
      </c>
      <c r="D20" s="247"/>
      <c r="E20" s="247"/>
      <c r="F20" s="247"/>
      <c r="G20" s="247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288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35">
        <v>9</v>
      </c>
      <c r="B21" s="236" t="s">
        <v>458</v>
      </c>
      <c r="C21" s="251" t="s">
        <v>459</v>
      </c>
      <c r="D21" s="237" t="s">
        <v>444</v>
      </c>
      <c r="E21" s="238">
        <v>1</v>
      </c>
      <c r="F21" s="239"/>
      <c r="G21" s="240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144</v>
      </c>
      <c r="T21" s="224" t="s">
        <v>145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146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22"/>
      <c r="B22" s="223"/>
      <c r="C22" s="254" t="s">
        <v>445</v>
      </c>
      <c r="D22" s="247"/>
      <c r="E22" s="247"/>
      <c r="F22" s="247"/>
      <c r="G22" s="247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288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35">
        <v>10</v>
      </c>
      <c r="B23" s="236" t="s">
        <v>460</v>
      </c>
      <c r="C23" s="251" t="s">
        <v>461</v>
      </c>
      <c r="D23" s="237" t="s">
        <v>444</v>
      </c>
      <c r="E23" s="238">
        <v>1</v>
      </c>
      <c r="F23" s="239"/>
      <c r="G23" s="240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144</v>
      </c>
      <c r="T23" s="224" t="s">
        <v>145</v>
      </c>
      <c r="U23" s="224">
        <v>0</v>
      </c>
      <c r="V23" s="224">
        <f>ROUND(E23*U23,2)</f>
        <v>0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146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22"/>
      <c r="B24" s="223"/>
      <c r="C24" s="254" t="s">
        <v>445</v>
      </c>
      <c r="D24" s="247"/>
      <c r="E24" s="247"/>
      <c r="F24" s="247"/>
      <c r="G24" s="247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288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33.75" outlineLevel="1" x14ac:dyDescent="0.2">
      <c r="A25" s="235">
        <v>11</v>
      </c>
      <c r="B25" s="236" t="s">
        <v>462</v>
      </c>
      <c r="C25" s="251" t="s">
        <v>463</v>
      </c>
      <c r="D25" s="237" t="s">
        <v>444</v>
      </c>
      <c r="E25" s="238">
        <v>1</v>
      </c>
      <c r="F25" s="239"/>
      <c r="G25" s="240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144</v>
      </c>
      <c r="T25" s="224" t="s">
        <v>145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146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22"/>
      <c r="B26" s="223"/>
      <c r="C26" s="254" t="s">
        <v>445</v>
      </c>
      <c r="D26" s="247"/>
      <c r="E26" s="247"/>
      <c r="F26" s="247"/>
      <c r="G26" s="247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288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2.5" outlineLevel="1" x14ac:dyDescent="0.2">
      <c r="A27" s="241">
        <v>12</v>
      </c>
      <c r="B27" s="242" t="s">
        <v>464</v>
      </c>
      <c r="C27" s="253" t="s">
        <v>465</v>
      </c>
      <c r="D27" s="243" t="s">
        <v>444</v>
      </c>
      <c r="E27" s="244">
        <v>2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144</v>
      </c>
      <c r="T27" s="224" t="s">
        <v>145</v>
      </c>
      <c r="U27" s="224">
        <v>0</v>
      </c>
      <c r="V27" s="224">
        <f>ROUND(E27*U27,2)</f>
        <v>0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146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35">
        <v>13</v>
      </c>
      <c r="B28" s="236" t="s">
        <v>466</v>
      </c>
      <c r="C28" s="251" t="s">
        <v>467</v>
      </c>
      <c r="D28" s="237" t="s">
        <v>444</v>
      </c>
      <c r="E28" s="238">
        <v>1</v>
      </c>
      <c r="F28" s="239"/>
      <c r="G28" s="240">
        <f>ROUND(E28*F28,2)</f>
        <v>0</v>
      </c>
      <c r="H28" s="225"/>
      <c r="I28" s="224">
        <f>ROUND(E28*H28,2)</f>
        <v>0</v>
      </c>
      <c r="J28" s="225"/>
      <c r="K28" s="224">
        <f>ROUND(E28*J28,2)</f>
        <v>0</v>
      </c>
      <c r="L28" s="224">
        <v>15</v>
      </c>
      <c r="M28" s="224">
        <f>G28*(1+L28/100)</f>
        <v>0</v>
      </c>
      <c r="N28" s="224">
        <v>0</v>
      </c>
      <c r="O28" s="224">
        <f>ROUND(E28*N28,2)</f>
        <v>0</v>
      </c>
      <c r="P28" s="224">
        <v>0</v>
      </c>
      <c r="Q28" s="224">
        <f>ROUND(E28*P28,2)</f>
        <v>0</v>
      </c>
      <c r="R28" s="224"/>
      <c r="S28" s="224" t="s">
        <v>144</v>
      </c>
      <c r="T28" s="224" t="s">
        <v>145</v>
      </c>
      <c r="U28" s="224">
        <v>0</v>
      </c>
      <c r="V28" s="224">
        <f>ROUND(E28*U28,2)</f>
        <v>0</v>
      </c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146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22"/>
      <c r="B29" s="223"/>
      <c r="C29" s="254" t="s">
        <v>445</v>
      </c>
      <c r="D29" s="247"/>
      <c r="E29" s="247"/>
      <c r="F29" s="247"/>
      <c r="G29" s="247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288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35">
        <v>14</v>
      </c>
      <c r="B30" s="236" t="s">
        <v>468</v>
      </c>
      <c r="C30" s="251" t="s">
        <v>469</v>
      </c>
      <c r="D30" s="237" t="s">
        <v>444</v>
      </c>
      <c r="E30" s="238">
        <v>3</v>
      </c>
      <c r="F30" s="239"/>
      <c r="G30" s="240">
        <f>ROUND(E30*F30,2)</f>
        <v>0</v>
      </c>
      <c r="H30" s="225"/>
      <c r="I30" s="224">
        <f>ROUND(E30*H30,2)</f>
        <v>0</v>
      </c>
      <c r="J30" s="225"/>
      <c r="K30" s="224">
        <f>ROUND(E30*J30,2)</f>
        <v>0</v>
      </c>
      <c r="L30" s="224">
        <v>15</v>
      </c>
      <c r="M30" s="224">
        <f>G30*(1+L30/100)</f>
        <v>0</v>
      </c>
      <c r="N30" s="224">
        <v>0</v>
      </c>
      <c r="O30" s="224">
        <f>ROUND(E30*N30,2)</f>
        <v>0</v>
      </c>
      <c r="P30" s="224">
        <v>0</v>
      </c>
      <c r="Q30" s="224">
        <f>ROUND(E30*P30,2)</f>
        <v>0</v>
      </c>
      <c r="R30" s="224"/>
      <c r="S30" s="224" t="s">
        <v>144</v>
      </c>
      <c r="T30" s="224" t="s">
        <v>145</v>
      </c>
      <c r="U30" s="224">
        <v>0</v>
      </c>
      <c r="V30" s="224">
        <f>ROUND(E30*U30,2)</f>
        <v>0</v>
      </c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146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54" t="s">
        <v>445</v>
      </c>
      <c r="D31" s="247"/>
      <c r="E31" s="247"/>
      <c r="F31" s="247"/>
      <c r="G31" s="247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288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35">
        <v>15</v>
      </c>
      <c r="B32" s="236" t="s">
        <v>470</v>
      </c>
      <c r="C32" s="251" t="s">
        <v>471</v>
      </c>
      <c r="D32" s="237" t="s">
        <v>225</v>
      </c>
      <c r="E32" s="238">
        <v>1</v>
      </c>
      <c r="F32" s="239"/>
      <c r="G32" s="240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0</v>
      </c>
      <c r="O32" s="224">
        <f>ROUND(E32*N32,2)</f>
        <v>0</v>
      </c>
      <c r="P32" s="224">
        <v>0</v>
      </c>
      <c r="Q32" s="224">
        <f>ROUND(E32*P32,2)</f>
        <v>0</v>
      </c>
      <c r="R32" s="224"/>
      <c r="S32" s="224" t="s">
        <v>144</v>
      </c>
      <c r="T32" s="224" t="s">
        <v>145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146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22"/>
      <c r="B33" s="223"/>
      <c r="C33" s="254" t="s">
        <v>445</v>
      </c>
      <c r="D33" s="247"/>
      <c r="E33" s="247"/>
      <c r="F33" s="247"/>
      <c r="G33" s="247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288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41">
        <v>16</v>
      </c>
      <c r="B34" s="242" t="s">
        <v>472</v>
      </c>
      <c r="C34" s="253" t="s">
        <v>473</v>
      </c>
      <c r="D34" s="243" t="s">
        <v>225</v>
      </c>
      <c r="E34" s="244">
        <v>1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144</v>
      </c>
      <c r="T34" s="224" t="s">
        <v>145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146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x14ac:dyDescent="0.2">
      <c r="A35" s="229" t="s">
        <v>139</v>
      </c>
      <c r="B35" s="230" t="s">
        <v>59</v>
      </c>
      <c r="C35" s="250" t="s">
        <v>60</v>
      </c>
      <c r="D35" s="231"/>
      <c r="E35" s="232"/>
      <c r="F35" s="233"/>
      <c r="G35" s="234">
        <f>SUMIF(AG36:AG38,"&lt;&gt;NOR",G36:G38)</f>
        <v>0</v>
      </c>
      <c r="H35" s="228"/>
      <c r="I35" s="228">
        <f>SUM(I36:I38)</f>
        <v>0</v>
      </c>
      <c r="J35" s="228"/>
      <c r="K35" s="228">
        <f>SUM(K36:K38)</f>
        <v>0</v>
      </c>
      <c r="L35" s="228"/>
      <c r="M35" s="228">
        <f>SUM(M36:M38)</f>
        <v>0</v>
      </c>
      <c r="N35" s="228"/>
      <c r="O35" s="228">
        <f>SUM(O36:O38)</f>
        <v>0</v>
      </c>
      <c r="P35" s="228"/>
      <c r="Q35" s="228">
        <f>SUM(Q36:Q38)</f>
        <v>0</v>
      </c>
      <c r="R35" s="228"/>
      <c r="S35" s="228"/>
      <c r="T35" s="228"/>
      <c r="U35" s="228"/>
      <c r="V35" s="228">
        <f>SUM(V36:V38)</f>
        <v>0</v>
      </c>
      <c r="W35" s="228"/>
      <c r="AG35" t="s">
        <v>140</v>
      </c>
    </row>
    <row r="36" spans="1:60" outlineLevel="1" x14ac:dyDescent="0.2">
      <c r="A36" s="241">
        <v>17</v>
      </c>
      <c r="B36" s="242" t="s">
        <v>474</v>
      </c>
      <c r="C36" s="253" t="s">
        <v>475</v>
      </c>
      <c r="D36" s="243" t="s">
        <v>444</v>
      </c>
      <c r="E36" s="244">
        <v>8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144</v>
      </c>
      <c r="T36" s="224" t="s">
        <v>145</v>
      </c>
      <c r="U36" s="224">
        <v>0</v>
      </c>
      <c r="V36" s="224">
        <f>ROUND(E36*U36,2)</f>
        <v>0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429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41">
        <v>18</v>
      </c>
      <c r="B37" s="242" t="s">
        <v>476</v>
      </c>
      <c r="C37" s="253" t="s">
        <v>477</v>
      </c>
      <c r="D37" s="243" t="s">
        <v>444</v>
      </c>
      <c r="E37" s="244">
        <v>1</v>
      </c>
      <c r="F37" s="245"/>
      <c r="G37" s="246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0</v>
      </c>
      <c r="O37" s="224">
        <f>ROUND(E37*N37,2)</f>
        <v>0</v>
      </c>
      <c r="P37" s="224">
        <v>0</v>
      </c>
      <c r="Q37" s="224">
        <f>ROUND(E37*P37,2)</f>
        <v>0</v>
      </c>
      <c r="R37" s="224"/>
      <c r="S37" s="224" t="s">
        <v>144</v>
      </c>
      <c r="T37" s="224" t="s">
        <v>145</v>
      </c>
      <c r="U37" s="224">
        <v>0</v>
      </c>
      <c r="V37" s="224">
        <f>ROUND(E37*U37,2)</f>
        <v>0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429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41">
        <v>19</v>
      </c>
      <c r="B38" s="242" t="s">
        <v>478</v>
      </c>
      <c r="C38" s="253" t="s">
        <v>479</v>
      </c>
      <c r="D38" s="243" t="s">
        <v>444</v>
      </c>
      <c r="E38" s="244">
        <v>1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0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144</v>
      </c>
      <c r="T38" s="224" t="s">
        <v>145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429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x14ac:dyDescent="0.2">
      <c r="A39" s="229" t="s">
        <v>139</v>
      </c>
      <c r="B39" s="230" t="s">
        <v>61</v>
      </c>
      <c r="C39" s="250" t="s">
        <v>62</v>
      </c>
      <c r="D39" s="231"/>
      <c r="E39" s="232"/>
      <c r="F39" s="233"/>
      <c r="G39" s="234">
        <f>SUMIF(AG40:AG47,"&lt;&gt;NOR",G40:G47)</f>
        <v>0</v>
      </c>
      <c r="H39" s="228"/>
      <c r="I39" s="228">
        <f>SUM(I40:I47)</f>
        <v>0</v>
      </c>
      <c r="J39" s="228"/>
      <c r="K39" s="228">
        <f>SUM(K40:K47)</f>
        <v>0</v>
      </c>
      <c r="L39" s="228"/>
      <c r="M39" s="228">
        <f>SUM(M40:M47)</f>
        <v>0</v>
      </c>
      <c r="N39" s="228"/>
      <c r="O39" s="228">
        <f>SUM(O40:O47)</f>
        <v>0</v>
      </c>
      <c r="P39" s="228"/>
      <c r="Q39" s="228">
        <f>SUM(Q40:Q47)</f>
        <v>0</v>
      </c>
      <c r="R39" s="228"/>
      <c r="S39" s="228"/>
      <c r="T39" s="228"/>
      <c r="U39" s="228"/>
      <c r="V39" s="228">
        <f>SUM(V40:V47)</f>
        <v>1.73</v>
      </c>
      <c r="W39" s="228"/>
      <c r="AG39" t="s">
        <v>140</v>
      </c>
    </row>
    <row r="40" spans="1:60" outlineLevel="1" x14ac:dyDescent="0.2">
      <c r="A40" s="241">
        <v>20</v>
      </c>
      <c r="B40" s="242" t="s">
        <v>480</v>
      </c>
      <c r="C40" s="253" t="s">
        <v>481</v>
      </c>
      <c r="D40" s="243" t="s">
        <v>161</v>
      </c>
      <c r="E40" s="244">
        <v>25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144</v>
      </c>
      <c r="T40" s="224" t="s">
        <v>145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146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41">
        <v>21</v>
      </c>
      <c r="B41" s="242" t="s">
        <v>482</v>
      </c>
      <c r="C41" s="253" t="s">
        <v>483</v>
      </c>
      <c r="D41" s="243" t="s">
        <v>161</v>
      </c>
      <c r="E41" s="244">
        <v>150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144</v>
      </c>
      <c r="T41" s="224" t="s">
        <v>145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429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41">
        <v>22</v>
      </c>
      <c r="B42" s="242" t="s">
        <v>484</v>
      </c>
      <c r="C42" s="253" t="s">
        <v>485</v>
      </c>
      <c r="D42" s="243" t="s">
        <v>161</v>
      </c>
      <c r="E42" s="244">
        <v>260</v>
      </c>
      <c r="F42" s="245"/>
      <c r="G42" s="246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144</v>
      </c>
      <c r="T42" s="224" t="s">
        <v>145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429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ht="22.5" outlineLevel="1" x14ac:dyDescent="0.2">
      <c r="A43" s="241">
        <v>23</v>
      </c>
      <c r="B43" s="242" t="s">
        <v>486</v>
      </c>
      <c r="C43" s="253" t="s">
        <v>487</v>
      </c>
      <c r="D43" s="243" t="s">
        <v>161</v>
      </c>
      <c r="E43" s="244">
        <v>280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144</v>
      </c>
      <c r="T43" s="224" t="s">
        <v>145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429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41">
        <v>24</v>
      </c>
      <c r="B44" s="242" t="s">
        <v>488</v>
      </c>
      <c r="C44" s="253" t="s">
        <v>489</v>
      </c>
      <c r="D44" s="243" t="s">
        <v>161</v>
      </c>
      <c r="E44" s="244">
        <v>25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144</v>
      </c>
      <c r="T44" s="224" t="s">
        <v>145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429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41">
        <v>25</v>
      </c>
      <c r="B45" s="242" t="s">
        <v>490</v>
      </c>
      <c r="C45" s="253" t="s">
        <v>491</v>
      </c>
      <c r="D45" s="243" t="s">
        <v>161</v>
      </c>
      <c r="E45" s="244">
        <v>30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144</v>
      </c>
      <c r="T45" s="224" t="s">
        <v>145</v>
      </c>
      <c r="U45" s="224">
        <v>5.7830000000000006E-2</v>
      </c>
      <c r="V45" s="224">
        <f>ROUND(E45*U45,2)</f>
        <v>1.73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146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41">
        <v>26</v>
      </c>
      <c r="B46" s="242" t="s">
        <v>492</v>
      </c>
      <c r="C46" s="253" t="s">
        <v>493</v>
      </c>
      <c r="D46" s="243" t="s">
        <v>161</v>
      </c>
      <c r="E46" s="244">
        <v>25</v>
      </c>
      <c r="F46" s="245"/>
      <c r="G46" s="246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144</v>
      </c>
      <c r="T46" s="224" t="s">
        <v>145</v>
      </c>
      <c r="U46" s="224">
        <v>0</v>
      </c>
      <c r="V46" s="224">
        <f>ROUND(E46*U46,2)</f>
        <v>0</v>
      </c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146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ht="22.5" outlineLevel="1" x14ac:dyDescent="0.2">
      <c r="A47" s="241">
        <v>27</v>
      </c>
      <c r="B47" s="242" t="s">
        <v>494</v>
      </c>
      <c r="C47" s="253" t="s">
        <v>495</v>
      </c>
      <c r="D47" s="243" t="s">
        <v>161</v>
      </c>
      <c r="E47" s="244">
        <v>20</v>
      </c>
      <c r="F47" s="245"/>
      <c r="G47" s="246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0</v>
      </c>
      <c r="O47" s="224">
        <f>ROUND(E47*N47,2)</f>
        <v>0</v>
      </c>
      <c r="P47" s="224">
        <v>0</v>
      </c>
      <c r="Q47" s="224">
        <f>ROUND(E47*P47,2)</f>
        <v>0</v>
      </c>
      <c r="R47" s="224"/>
      <c r="S47" s="224" t="s">
        <v>144</v>
      </c>
      <c r="T47" s="224" t="s">
        <v>145</v>
      </c>
      <c r="U47" s="224">
        <v>0</v>
      </c>
      <c r="V47" s="224">
        <f>ROUND(E47*U47,2)</f>
        <v>0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146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x14ac:dyDescent="0.2">
      <c r="A48" s="229" t="s">
        <v>139</v>
      </c>
      <c r="B48" s="230" t="s">
        <v>63</v>
      </c>
      <c r="C48" s="250" t="s">
        <v>64</v>
      </c>
      <c r="D48" s="231"/>
      <c r="E48" s="232"/>
      <c r="F48" s="233"/>
      <c r="G48" s="234">
        <f>SUMIF(AG49:AG52,"&lt;&gt;NOR",G49:G52)</f>
        <v>0</v>
      </c>
      <c r="H48" s="228"/>
      <c r="I48" s="228">
        <f>SUM(I49:I52)</f>
        <v>0</v>
      </c>
      <c r="J48" s="228"/>
      <c r="K48" s="228">
        <f>SUM(K49:K52)</f>
        <v>0</v>
      </c>
      <c r="L48" s="228"/>
      <c r="M48" s="228">
        <f>SUM(M49:M52)</f>
        <v>0</v>
      </c>
      <c r="N48" s="228"/>
      <c r="O48" s="228">
        <f>SUM(O49:O52)</f>
        <v>0</v>
      </c>
      <c r="P48" s="228"/>
      <c r="Q48" s="228">
        <f>SUM(Q49:Q52)</f>
        <v>0</v>
      </c>
      <c r="R48" s="228"/>
      <c r="S48" s="228"/>
      <c r="T48" s="228"/>
      <c r="U48" s="228"/>
      <c r="V48" s="228">
        <f>SUM(V49:V52)</f>
        <v>0</v>
      </c>
      <c r="W48" s="228"/>
      <c r="AG48" t="s">
        <v>140</v>
      </c>
    </row>
    <row r="49" spans="1:60" outlineLevel="1" x14ac:dyDescent="0.2">
      <c r="A49" s="241">
        <v>28</v>
      </c>
      <c r="B49" s="242" t="s">
        <v>496</v>
      </c>
      <c r="C49" s="253" t="s">
        <v>497</v>
      </c>
      <c r="D49" s="243" t="s">
        <v>444</v>
      </c>
      <c r="E49" s="244">
        <v>45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144</v>
      </c>
      <c r="T49" s="224" t="s">
        <v>145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429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2.5" outlineLevel="1" x14ac:dyDescent="0.2">
      <c r="A50" s="241">
        <v>29</v>
      </c>
      <c r="B50" s="242" t="s">
        <v>498</v>
      </c>
      <c r="C50" s="253" t="s">
        <v>499</v>
      </c>
      <c r="D50" s="243" t="s">
        <v>444</v>
      </c>
      <c r="E50" s="244">
        <v>2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144</v>
      </c>
      <c r="T50" s="224" t="s">
        <v>145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429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41">
        <v>30</v>
      </c>
      <c r="B51" s="242" t="s">
        <v>500</v>
      </c>
      <c r="C51" s="253" t="s">
        <v>501</v>
      </c>
      <c r="D51" s="243" t="s">
        <v>444</v>
      </c>
      <c r="E51" s="244">
        <v>2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144</v>
      </c>
      <c r="T51" s="224" t="s">
        <v>145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429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ht="22.5" outlineLevel="1" x14ac:dyDescent="0.2">
      <c r="A52" s="241">
        <v>31</v>
      </c>
      <c r="B52" s="242" t="s">
        <v>502</v>
      </c>
      <c r="C52" s="253" t="s">
        <v>503</v>
      </c>
      <c r="D52" s="243" t="s">
        <v>444</v>
      </c>
      <c r="E52" s="244">
        <v>90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144</v>
      </c>
      <c r="T52" s="224" t="s">
        <v>145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429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5.5" x14ac:dyDescent="0.2">
      <c r="A53" s="229" t="s">
        <v>139</v>
      </c>
      <c r="B53" s="230" t="s">
        <v>65</v>
      </c>
      <c r="C53" s="250" t="s">
        <v>66</v>
      </c>
      <c r="D53" s="231"/>
      <c r="E53" s="232"/>
      <c r="F53" s="233"/>
      <c r="G53" s="234">
        <f>SUMIF(AG54:AG82,"&lt;&gt;NOR",G54:G82)</f>
        <v>0</v>
      </c>
      <c r="H53" s="228"/>
      <c r="I53" s="228">
        <f>SUM(I54:I82)</f>
        <v>0</v>
      </c>
      <c r="J53" s="228"/>
      <c r="K53" s="228">
        <f>SUM(K54:K82)</f>
        <v>0</v>
      </c>
      <c r="L53" s="228"/>
      <c r="M53" s="228">
        <f>SUM(M54:M82)</f>
        <v>0</v>
      </c>
      <c r="N53" s="228"/>
      <c r="O53" s="228">
        <f>SUM(O54:O82)</f>
        <v>0</v>
      </c>
      <c r="P53" s="228"/>
      <c r="Q53" s="228">
        <f>SUM(Q54:Q82)</f>
        <v>0</v>
      </c>
      <c r="R53" s="228"/>
      <c r="S53" s="228"/>
      <c r="T53" s="228"/>
      <c r="U53" s="228"/>
      <c r="V53" s="228">
        <f>SUM(V54:V82)</f>
        <v>0</v>
      </c>
      <c r="W53" s="228"/>
      <c r="AG53" t="s">
        <v>140</v>
      </c>
    </row>
    <row r="54" spans="1:60" ht="22.5" outlineLevel="1" x14ac:dyDescent="0.2">
      <c r="A54" s="241">
        <v>32</v>
      </c>
      <c r="B54" s="242" t="s">
        <v>504</v>
      </c>
      <c r="C54" s="253" t="s">
        <v>505</v>
      </c>
      <c r="D54" s="243" t="s">
        <v>444</v>
      </c>
      <c r="E54" s="244">
        <v>4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144</v>
      </c>
      <c r="T54" s="224" t="s">
        <v>145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429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ht="22.5" outlineLevel="1" x14ac:dyDescent="0.2">
      <c r="A55" s="241">
        <v>33</v>
      </c>
      <c r="B55" s="242" t="s">
        <v>506</v>
      </c>
      <c r="C55" s="253" t="s">
        <v>507</v>
      </c>
      <c r="D55" s="243" t="s">
        <v>444</v>
      </c>
      <c r="E55" s="244">
        <v>4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144</v>
      </c>
      <c r="T55" s="224" t="s">
        <v>145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429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ht="22.5" outlineLevel="1" x14ac:dyDescent="0.2">
      <c r="A56" s="241">
        <v>34</v>
      </c>
      <c r="B56" s="242" t="s">
        <v>508</v>
      </c>
      <c r="C56" s="253" t="s">
        <v>509</v>
      </c>
      <c r="D56" s="243" t="s">
        <v>444</v>
      </c>
      <c r="E56" s="244">
        <v>2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144</v>
      </c>
      <c r="T56" s="224" t="s">
        <v>145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429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ht="22.5" outlineLevel="1" x14ac:dyDescent="0.2">
      <c r="A57" s="241">
        <v>35</v>
      </c>
      <c r="B57" s="242" t="s">
        <v>510</v>
      </c>
      <c r="C57" s="253" t="s">
        <v>511</v>
      </c>
      <c r="D57" s="243" t="s">
        <v>444</v>
      </c>
      <c r="E57" s="244">
        <v>1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144</v>
      </c>
      <c r="T57" s="224" t="s">
        <v>145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146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41">
        <v>36</v>
      </c>
      <c r="B58" s="242" t="s">
        <v>512</v>
      </c>
      <c r="C58" s="253" t="s">
        <v>513</v>
      </c>
      <c r="D58" s="243" t="s">
        <v>444</v>
      </c>
      <c r="E58" s="244">
        <v>1</v>
      </c>
      <c r="F58" s="245"/>
      <c r="G58" s="246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0</v>
      </c>
      <c r="O58" s="224">
        <f>ROUND(E58*N58,2)</f>
        <v>0</v>
      </c>
      <c r="P58" s="224">
        <v>0</v>
      </c>
      <c r="Q58" s="224">
        <f>ROUND(E58*P58,2)</f>
        <v>0</v>
      </c>
      <c r="R58" s="224"/>
      <c r="S58" s="224" t="s">
        <v>144</v>
      </c>
      <c r="T58" s="224" t="s">
        <v>145</v>
      </c>
      <c r="U58" s="224">
        <v>0</v>
      </c>
      <c r="V58" s="224">
        <f>ROUND(E58*U58,2)</f>
        <v>0</v>
      </c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429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ht="22.5" outlineLevel="1" x14ac:dyDescent="0.2">
      <c r="A59" s="241">
        <v>37</v>
      </c>
      <c r="B59" s="242" t="s">
        <v>514</v>
      </c>
      <c r="C59" s="253" t="s">
        <v>515</v>
      </c>
      <c r="D59" s="243" t="s">
        <v>444</v>
      </c>
      <c r="E59" s="244">
        <v>2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144</v>
      </c>
      <c r="T59" s="224" t="s">
        <v>145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429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2.5" outlineLevel="1" x14ac:dyDescent="0.2">
      <c r="A60" s="241">
        <v>38</v>
      </c>
      <c r="B60" s="242" t="s">
        <v>516</v>
      </c>
      <c r="C60" s="253" t="s">
        <v>517</v>
      </c>
      <c r="D60" s="243" t="s">
        <v>444</v>
      </c>
      <c r="E60" s="244">
        <v>4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144</v>
      </c>
      <c r="T60" s="224" t="s">
        <v>145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219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ht="33.75" outlineLevel="1" x14ac:dyDescent="0.2">
      <c r="A61" s="241">
        <v>39</v>
      </c>
      <c r="B61" s="242" t="s">
        <v>518</v>
      </c>
      <c r="C61" s="253" t="s">
        <v>519</v>
      </c>
      <c r="D61" s="243" t="s">
        <v>444</v>
      </c>
      <c r="E61" s="244">
        <v>13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144</v>
      </c>
      <c r="T61" s="224" t="s">
        <v>145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219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ht="22.5" outlineLevel="1" x14ac:dyDescent="0.2">
      <c r="A62" s="241">
        <v>40</v>
      </c>
      <c r="B62" s="242" t="s">
        <v>520</v>
      </c>
      <c r="C62" s="253" t="s">
        <v>521</v>
      </c>
      <c r="D62" s="243" t="s">
        <v>444</v>
      </c>
      <c r="E62" s="244">
        <v>1</v>
      </c>
      <c r="F62" s="245"/>
      <c r="G62" s="246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0</v>
      </c>
      <c r="O62" s="224">
        <f>ROUND(E62*N62,2)</f>
        <v>0</v>
      </c>
      <c r="P62" s="224">
        <v>0</v>
      </c>
      <c r="Q62" s="224">
        <f>ROUND(E62*P62,2)</f>
        <v>0</v>
      </c>
      <c r="R62" s="224"/>
      <c r="S62" s="224" t="s">
        <v>144</v>
      </c>
      <c r="T62" s="224" t="s">
        <v>145</v>
      </c>
      <c r="U62" s="224">
        <v>0</v>
      </c>
      <c r="V62" s="224">
        <f>ROUND(E62*U62,2)</f>
        <v>0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219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ht="22.5" outlineLevel="1" x14ac:dyDescent="0.2">
      <c r="A63" s="241">
        <v>41</v>
      </c>
      <c r="B63" s="242" t="s">
        <v>522</v>
      </c>
      <c r="C63" s="253" t="s">
        <v>523</v>
      </c>
      <c r="D63" s="243" t="s">
        <v>444</v>
      </c>
      <c r="E63" s="244">
        <v>1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144</v>
      </c>
      <c r="T63" s="224" t="s">
        <v>145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429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ht="22.5" outlineLevel="1" x14ac:dyDescent="0.2">
      <c r="A64" s="241">
        <v>42</v>
      </c>
      <c r="B64" s="242" t="s">
        <v>524</v>
      </c>
      <c r="C64" s="253" t="s">
        <v>525</v>
      </c>
      <c r="D64" s="243" t="s">
        <v>444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144</v>
      </c>
      <c r="T64" s="224" t="s">
        <v>145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429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ht="22.5" outlineLevel="1" x14ac:dyDescent="0.2">
      <c r="A65" s="241">
        <v>43</v>
      </c>
      <c r="B65" s="242" t="s">
        <v>526</v>
      </c>
      <c r="C65" s="253" t="s">
        <v>527</v>
      </c>
      <c r="D65" s="243" t="s">
        <v>444</v>
      </c>
      <c r="E65" s="244">
        <v>2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144</v>
      </c>
      <c r="T65" s="224" t="s">
        <v>145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146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41">
        <v>44</v>
      </c>
      <c r="B66" s="242" t="s">
        <v>528</v>
      </c>
      <c r="C66" s="253" t="s">
        <v>529</v>
      </c>
      <c r="D66" s="243" t="s">
        <v>444</v>
      </c>
      <c r="E66" s="244">
        <v>1</v>
      </c>
      <c r="F66" s="245"/>
      <c r="G66" s="246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144</v>
      </c>
      <c r="T66" s="224" t="s">
        <v>145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429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41">
        <v>45</v>
      </c>
      <c r="B67" s="242" t="s">
        <v>530</v>
      </c>
      <c r="C67" s="253" t="s">
        <v>531</v>
      </c>
      <c r="D67" s="243" t="s">
        <v>444</v>
      </c>
      <c r="E67" s="244">
        <v>1</v>
      </c>
      <c r="F67" s="245"/>
      <c r="G67" s="246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0</v>
      </c>
      <c r="O67" s="224">
        <f>ROUND(E67*N67,2)</f>
        <v>0</v>
      </c>
      <c r="P67" s="224">
        <v>0</v>
      </c>
      <c r="Q67" s="224">
        <f>ROUND(E67*P67,2)</f>
        <v>0</v>
      </c>
      <c r="R67" s="224"/>
      <c r="S67" s="224" t="s">
        <v>144</v>
      </c>
      <c r="T67" s="224" t="s">
        <v>145</v>
      </c>
      <c r="U67" s="224">
        <v>0</v>
      </c>
      <c r="V67" s="224">
        <f>ROUND(E67*U67,2)</f>
        <v>0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429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41">
        <v>46</v>
      </c>
      <c r="B68" s="242" t="s">
        <v>532</v>
      </c>
      <c r="C68" s="253" t="s">
        <v>533</v>
      </c>
      <c r="D68" s="243" t="s">
        <v>225</v>
      </c>
      <c r="E68" s="244">
        <v>1</v>
      </c>
      <c r="F68" s="245"/>
      <c r="G68" s="246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144</v>
      </c>
      <c r="T68" s="224" t="s">
        <v>145</v>
      </c>
      <c r="U68" s="224">
        <v>0</v>
      </c>
      <c r="V68" s="224">
        <f>ROUND(E68*U68,2)</f>
        <v>0</v>
      </c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429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41">
        <v>47</v>
      </c>
      <c r="B69" s="242" t="s">
        <v>534</v>
      </c>
      <c r="C69" s="253" t="s">
        <v>535</v>
      </c>
      <c r="D69" s="243" t="s">
        <v>444</v>
      </c>
      <c r="E69" s="244">
        <v>1</v>
      </c>
      <c r="F69" s="245"/>
      <c r="G69" s="246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0</v>
      </c>
      <c r="O69" s="224">
        <f>ROUND(E69*N69,2)</f>
        <v>0</v>
      </c>
      <c r="P69" s="224">
        <v>0</v>
      </c>
      <c r="Q69" s="224">
        <f>ROUND(E69*P69,2)</f>
        <v>0</v>
      </c>
      <c r="R69" s="224"/>
      <c r="S69" s="224" t="s">
        <v>144</v>
      </c>
      <c r="T69" s="224" t="s">
        <v>145</v>
      </c>
      <c r="U69" s="224">
        <v>0</v>
      </c>
      <c r="V69" s="224">
        <f>ROUND(E69*U69,2)</f>
        <v>0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429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41">
        <v>48</v>
      </c>
      <c r="B70" s="242" t="s">
        <v>536</v>
      </c>
      <c r="C70" s="253" t="s">
        <v>537</v>
      </c>
      <c r="D70" s="243" t="s">
        <v>444</v>
      </c>
      <c r="E70" s="244">
        <v>1</v>
      </c>
      <c r="F70" s="245"/>
      <c r="G70" s="246">
        <f>ROUND(E70*F70,2)</f>
        <v>0</v>
      </c>
      <c r="H70" s="225"/>
      <c r="I70" s="224">
        <f>ROUND(E70*H70,2)</f>
        <v>0</v>
      </c>
      <c r="J70" s="225"/>
      <c r="K70" s="224">
        <f>ROUND(E70*J70,2)</f>
        <v>0</v>
      </c>
      <c r="L70" s="224">
        <v>15</v>
      </c>
      <c r="M70" s="224">
        <f>G70*(1+L70/100)</f>
        <v>0</v>
      </c>
      <c r="N70" s="224">
        <v>0</v>
      </c>
      <c r="O70" s="224">
        <f>ROUND(E70*N70,2)</f>
        <v>0</v>
      </c>
      <c r="P70" s="224">
        <v>0</v>
      </c>
      <c r="Q70" s="224">
        <f>ROUND(E70*P70,2)</f>
        <v>0</v>
      </c>
      <c r="R70" s="224"/>
      <c r="S70" s="224" t="s">
        <v>144</v>
      </c>
      <c r="T70" s="224" t="s">
        <v>145</v>
      </c>
      <c r="U70" s="224">
        <v>0</v>
      </c>
      <c r="V70" s="224">
        <f>ROUND(E70*U70,2)</f>
        <v>0</v>
      </c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146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41">
        <v>49</v>
      </c>
      <c r="B71" s="242" t="s">
        <v>538</v>
      </c>
      <c r="C71" s="253" t="s">
        <v>539</v>
      </c>
      <c r="D71" s="243" t="s">
        <v>444</v>
      </c>
      <c r="E71" s="244">
        <v>1</v>
      </c>
      <c r="F71" s="245"/>
      <c r="G71" s="246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15</v>
      </c>
      <c r="M71" s="224">
        <f>G71*(1+L71/100)</f>
        <v>0</v>
      </c>
      <c r="N71" s="224">
        <v>0</v>
      </c>
      <c r="O71" s="224">
        <f>ROUND(E71*N71,2)</f>
        <v>0</v>
      </c>
      <c r="P71" s="224">
        <v>0</v>
      </c>
      <c r="Q71" s="224">
        <f>ROUND(E71*P71,2)</f>
        <v>0</v>
      </c>
      <c r="R71" s="224"/>
      <c r="S71" s="224" t="s">
        <v>144</v>
      </c>
      <c r="T71" s="224" t="s">
        <v>145</v>
      </c>
      <c r="U71" s="224">
        <v>0</v>
      </c>
      <c r="V71" s="224">
        <f>ROUND(E71*U71,2)</f>
        <v>0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429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ht="22.5" outlineLevel="1" x14ac:dyDescent="0.2">
      <c r="A72" s="241">
        <v>50</v>
      </c>
      <c r="B72" s="242" t="s">
        <v>540</v>
      </c>
      <c r="C72" s="253" t="s">
        <v>541</v>
      </c>
      <c r="D72" s="243" t="s">
        <v>542</v>
      </c>
      <c r="E72" s="244">
        <v>2</v>
      </c>
      <c r="F72" s="245"/>
      <c r="G72" s="246">
        <f>ROUND(E72*F72,2)</f>
        <v>0</v>
      </c>
      <c r="H72" s="225"/>
      <c r="I72" s="224">
        <f>ROUND(E72*H72,2)</f>
        <v>0</v>
      </c>
      <c r="J72" s="225"/>
      <c r="K72" s="224">
        <f>ROUND(E72*J72,2)</f>
        <v>0</v>
      </c>
      <c r="L72" s="224">
        <v>15</v>
      </c>
      <c r="M72" s="224">
        <f>G72*(1+L72/100)</f>
        <v>0</v>
      </c>
      <c r="N72" s="224">
        <v>0</v>
      </c>
      <c r="O72" s="224">
        <f>ROUND(E72*N72,2)</f>
        <v>0</v>
      </c>
      <c r="P72" s="224">
        <v>0</v>
      </c>
      <c r="Q72" s="224">
        <f>ROUND(E72*P72,2)</f>
        <v>0</v>
      </c>
      <c r="R72" s="224"/>
      <c r="S72" s="224" t="s">
        <v>144</v>
      </c>
      <c r="T72" s="224" t="s">
        <v>145</v>
      </c>
      <c r="U72" s="224">
        <v>0</v>
      </c>
      <c r="V72" s="224">
        <f>ROUND(E72*U72,2)</f>
        <v>0</v>
      </c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219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41">
        <v>51</v>
      </c>
      <c r="B73" s="242" t="s">
        <v>543</v>
      </c>
      <c r="C73" s="253" t="s">
        <v>544</v>
      </c>
      <c r="D73" s="243" t="s">
        <v>542</v>
      </c>
      <c r="E73" s="244">
        <v>8</v>
      </c>
      <c r="F73" s="245"/>
      <c r="G73" s="246">
        <f>ROUND(E73*F73,2)</f>
        <v>0</v>
      </c>
      <c r="H73" s="225"/>
      <c r="I73" s="224">
        <f>ROUND(E73*H73,2)</f>
        <v>0</v>
      </c>
      <c r="J73" s="225"/>
      <c r="K73" s="224">
        <f>ROUND(E73*J73,2)</f>
        <v>0</v>
      </c>
      <c r="L73" s="224">
        <v>15</v>
      </c>
      <c r="M73" s="224">
        <f>G73*(1+L73/100)</f>
        <v>0</v>
      </c>
      <c r="N73" s="224">
        <v>0</v>
      </c>
      <c r="O73" s="224">
        <f>ROUND(E73*N73,2)</f>
        <v>0</v>
      </c>
      <c r="P73" s="224">
        <v>0</v>
      </c>
      <c r="Q73" s="224">
        <f>ROUND(E73*P73,2)</f>
        <v>0</v>
      </c>
      <c r="R73" s="224"/>
      <c r="S73" s="224" t="s">
        <v>144</v>
      </c>
      <c r="T73" s="224" t="s">
        <v>145</v>
      </c>
      <c r="U73" s="224">
        <v>0</v>
      </c>
      <c r="V73" s="224">
        <f>ROUND(E73*U73,2)</f>
        <v>0</v>
      </c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219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41">
        <v>52</v>
      </c>
      <c r="B74" s="242" t="s">
        <v>545</v>
      </c>
      <c r="C74" s="253" t="s">
        <v>546</v>
      </c>
      <c r="D74" s="243" t="s">
        <v>542</v>
      </c>
      <c r="E74" s="244">
        <v>8</v>
      </c>
      <c r="F74" s="245"/>
      <c r="G74" s="246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0</v>
      </c>
      <c r="O74" s="224">
        <f>ROUND(E74*N74,2)</f>
        <v>0</v>
      </c>
      <c r="P74" s="224">
        <v>0</v>
      </c>
      <c r="Q74" s="224">
        <f>ROUND(E74*P74,2)</f>
        <v>0</v>
      </c>
      <c r="R74" s="224"/>
      <c r="S74" s="224" t="s">
        <v>144</v>
      </c>
      <c r="T74" s="224" t="s">
        <v>145</v>
      </c>
      <c r="U74" s="224">
        <v>0</v>
      </c>
      <c r="V74" s="224">
        <f>ROUND(E74*U74,2)</f>
        <v>0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219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41">
        <v>53</v>
      </c>
      <c r="B75" s="242" t="s">
        <v>547</v>
      </c>
      <c r="C75" s="253" t="s">
        <v>548</v>
      </c>
      <c r="D75" s="243" t="s">
        <v>542</v>
      </c>
      <c r="E75" s="244">
        <v>2</v>
      </c>
      <c r="F75" s="245"/>
      <c r="G75" s="246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15</v>
      </c>
      <c r="M75" s="224">
        <f>G75*(1+L75/100)</f>
        <v>0</v>
      </c>
      <c r="N75" s="224">
        <v>0</v>
      </c>
      <c r="O75" s="224">
        <f>ROUND(E75*N75,2)</f>
        <v>0</v>
      </c>
      <c r="P75" s="224">
        <v>0</v>
      </c>
      <c r="Q75" s="224">
        <f>ROUND(E75*P75,2)</f>
        <v>0</v>
      </c>
      <c r="R75" s="224"/>
      <c r="S75" s="224" t="s">
        <v>144</v>
      </c>
      <c r="T75" s="224" t="s">
        <v>145</v>
      </c>
      <c r="U75" s="224">
        <v>0</v>
      </c>
      <c r="V75" s="224">
        <f>ROUND(E75*U75,2)</f>
        <v>0</v>
      </c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219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41">
        <v>54</v>
      </c>
      <c r="B76" s="242" t="s">
        <v>549</v>
      </c>
      <c r="C76" s="253" t="s">
        <v>550</v>
      </c>
      <c r="D76" s="243" t="s">
        <v>225</v>
      </c>
      <c r="E76" s="244">
        <v>1</v>
      </c>
      <c r="F76" s="245"/>
      <c r="G76" s="246">
        <f>ROUND(E76*F76,2)</f>
        <v>0</v>
      </c>
      <c r="H76" s="225"/>
      <c r="I76" s="224">
        <f>ROUND(E76*H76,2)</f>
        <v>0</v>
      </c>
      <c r="J76" s="225"/>
      <c r="K76" s="224">
        <f>ROUND(E76*J76,2)</f>
        <v>0</v>
      </c>
      <c r="L76" s="224">
        <v>15</v>
      </c>
      <c r="M76" s="224">
        <f>G76*(1+L76/100)</f>
        <v>0</v>
      </c>
      <c r="N76" s="224">
        <v>0</v>
      </c>
      <c r="O76" s="224">
        <f>ROUND(E76*N76,2)</f>
        <v>0</v>
      </c>
      <c r="P76" s="224">
        <v>0</v>
      </c>
      <c r="Q76" s="224">
        <f>ROUND(E76*P76,2)</f>
        <v>0</v>
      </c>
      <c r="R76" s="224"/>
      <c r="S76" s="224" t="s">
        <v>144</v>
      </c>
      <c r="T76" s="224" t="s">
        <v>145</v>
      </c>
      <c r="U76" s="224">
        <v>0</v>
      </c>
      <c r="V76" s="224">
        <f>ROUND(E76*U76,2)</f>
        <v>0</v>
      </c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219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41">
        <v>55</v>
      </c>
      <c r="B77" s="242" t="s">
        <v>551</v>
      </c>
      <c r="C77" s="253" t="s">
        <v>552</v>
      </c>
      <c r="D77" s="243" t="s">
        <v>225</v>
      </c>
      <c r="E77" s="244">
        <v>1</v>
      </c>
      <c r="F77" s="245"/>
      <c r="G77" s="246">
        <f>ROUND(E77*F77,2)</f>
        <v>0</v>
      </c>
      <c r="H77" s="225"/>
      <c r="I77" s="224">
        <f>ROUND(E77*H77,2)</f>
        <v>0</v>
      </c>
      <c r="J77" s="225"/>
      <c r="K77" s="224">
        <f>ROUND(E77*J77,2)</f>
        <v>0</v>
      </c>
      <c r="L77" s="224">
        <v>15</v>
      </c>
      <c r="M77" s="224">
        <f>G77*(1+L77/100)</f>
        <v>0</v>
      </c>
      <c r="N77" s="224">
        <v>0</v>
      </c>
      <c r="O77" s="224">
        <f>ROUND(E77*N77,2)</f>
        <v>0</v>
      </c>
      <c r="P77" s="224">
        <v>0</v>
      </c>
      <c r="Q77" s="224">
        <f>ROUND(E77*P77,2)</f>
        <v>0</v>
      </c>
      <c r="R77" s="224"/>
      <c r="S77" s="224" t="s">
        <v>144</v>
      </c>
      <c r="T77" s="224" t="s">
        <v>145</v>
      </c>
      <c r="U77" s="224">
        <v>0</v>
      </c>
      <c r="V77" s="224">
        <f>ROUND(E77*U77,2)</f>
        <v>0</v>
      </c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146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41">
        <v>56</v>
      </c>
      <c r="B78" s="242" t="s">
        <v>553</v>
      </c>
      <c r="C78" s="253" t="s">
        <v>554</v>
      </c>
      <c r="D78" s="243" t="s">
        <v>444</v>
      </c>
      <c r="E78" s="244">
        <v>2</v>
      </c>
      <c r="F78" s="245"/>
      <c r="G78" s="246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15</v>
      </c>
      <c r="M78" s="224">
        <f>G78*(1+L78/100)</f>
        <v>0</v>
      </c>
      <c r="N78" s="224">
        <v>0</v>
      </c>
      <c r="O78" s="224">
        <f>ROUND(E78*N78,2)</f>
        <v>0</v>
      </c>
      <c r="P78" s="224">
        <v>0</v>
      </c>
      <c r="Q78" s="224">
        <f>ROUND(E78*P78,2)</f>
        <v>0</v>
      </c>
      <c r="R78" s="224"/>
      <c r="S78" s="224" t="s">
        <v>144</v>
      </c>
      <c r="T78" s="224" t="s">
        <v>145</v>
      </c>
      <c r="U78" s="224">
        <v>0</v>
      </c>
      <c r="V78" s="224">
        <f>ROUND(E78*U78,2)</f>
        <v>0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146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41">
        <v>57</v>
      </c>
      <c r="B79" s="242" t="s">
        <v>555</v>
      </c>
      <c r="C79" s="253" t="s">
        <v>556</v>
      </c>
      <c r="D79" s="243" t="s">
        <v>225</v>
      </c>
      <c r="E79" s="244">
        <v>1</v>
      </c>
      <c r="F79" s="245"/>
      <c r="G79" s="246">
        <f>ROUND(E79*F79,2)</f>
        <v>0</v>
      </c>
      <c r="H79" s="225"/>
      <c r="I79" s="224">
        <f>ROUND(E79*H79,2)</f>
        <v>0</v>
      </c>
      <c r="J79" s="225"/>
      <c r="K79" s="224">
        <f>ROUND(E79*J79,2)</f>
        <v>0</v>
      </c>
      <c r="L79" s="224">
        <v>15</v>
      </c>
      <c r="M79" s="224">
        <f>G79*(1+L79/100)</f>
        <v>0</v>
      </c>
      <c r="N79" s="224">
        <v>0</v>
      </c>
      <c r="O79" s="224">
        <f>ROUND(E79*N79,2)</f>
        <v>0</v>
      </c>
      <c r="P79" s="224">
        <v>0</v>
      </c>
      <c r="Q79" s="224">
        <f>ROUND(E79*P79,2)</f>
        <v>0</v>
      </c>
      <c r="R79" s="224"/>
      <c r="S79" s="224" t="s">
        <v>144</v>
      </c>
      <c r="T79" s="224" t="s">
        <v>145</v>
      </c>
      <c r="U79" s="224">
        <v>0</v>
      </c>
      <c r="V79" s="224">
        <f>ROUND(E79*U79,2)</f>
        <v>0</v>
      </c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146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41">
        <v>58</v>
      </c>
      <c r="B80" s="242" t="s">
        <v>557</v>
      </c>
      <c r="C80" s="253" t="s">
        <v>558</v>
      </c>
      <c r="D80" s="243" t="s">
        <v>225</v>
      </c>
      <c r="E80" s="244">
        <v>2</v>
      </c>
      <c r="F80" s="245"/>
      <c r="G80" s="246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15</v>
      </c>
      <c r="M80" s="224">
        <f>G80*(1+L80/100)</f>
        <v>0</v>
      </c>
      <c r="N80" s="224">
        <v>0</v>
      </c>
      <c r="O80" s="224">
        <f>ROUND(E80*N80,2)</f>
        <v>0</v>
      </c>
      <c r="P80" s="224">
        <v>0</v>
      </c>
      <c r="Q80" s="224">
        <f>ROUND(E80*P80,2)</f>
        <v>0</v>
      </c>
      <c r="R80" s="224"/>
      <c r="S80" s="224" t="s">
        <v>144</v>
      </c>
      <c r="T80" s="224" t="s">
        <v>145</v>
      </c>
      <c r="U80" s="224">
        <v>0</v>
      </c>
      <c r="V80" s="224">
        <f>ROUND(E80*U80,2)</f>
        <v>0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429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ht="22.5" outlineLevel="1" x14ac:dyDescent="0.2">
      <c r="A81" s="241">
        <v>59</v>
      </c>
      <c r="B81" s="242" t="s">
        <v>559</v>
      </c>
      <c r="C81" s="253" t="s">
        <v>560</v>
      </c>
      <c r="D81" s="243" t="s">
        <v>225</v>
      </c>
      <c r="E81" s="244">
        <v>1</v>
      </c>
      <c r="F81" s="245"/>
      <c r="G81" s="246">
        <f>ROUND(E81*F81,2)</f>
        <v>0</v>
      </c>
      <c r="H81" s="225"/>
      <c r="I81" s="224">
        <f>ROUND(E81*H81,2)</f>
        <v>0</v>
      </c>
      <c r="J81" s="225"/>
      <c r="K81" s="224">
        <f>ROUND(E81*J81,2)</f>
        <v>0</v>
      </c>
      <c r="L81" s="224">
        <v>15</v>
      </c>
      <c r="M81" s="224">
        <f>G81*(1+L81/100)</f>
        <v>0</v>
      </c>
      <c r="N81" s="224">
        <v>0</v>
      </c>
      <c r="O81" s="224">
        <f>ROUND(E81*N81,2)</f>
        <v>0</v>
      </c>
      <c r="P81" s="224">
        <v>0</v>
      </c>
      <c r="Q81" s="224">
        <f>ROUND(E81*P81,2)</f>
        <v>0</v>
      </c>
      <c r="R81" s="224"/>
      <c r="S81" s="224" t="s">
        <v>144</v>
      </c>
      <c r="T81" s="224" t="s">
        <v>145</v>
      </c>
      <c r="U81" s="224">
        <v>0</v>
      </c>
      <c r="V81" s="224">
        <f>ROUND(E81*U81,2)</f>
        <v>0</v>
      </c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146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35">
        <v>60</v>
      </c>
      <c r="B82" s="236" t="s">
        <v>561</v>
      </c>
      <c r="C82" s="251" t="s">
        <v>562</v>
      </c>
      <c r="D82" s="237" t="s">
        <v>225</v>
      </c>
      <c r="E82" s="238">
        <v>1</v>
      </c>
      <c r="F82" s="239"/>
      <c r="G82" s="240">
        <f>ROUND(E82*F82,2)</f>
        <v>0</v>
      </c>
      <c r="H82" s="225"/>
      <c r="I82" s="224">
        <f>ROUND(E82*H82,2)</f>
        <v>0</v>
      </c>
      <c r="J82" s="225"/>
      <c r="K82" s="224">
        <f>ROUND(E82*J82,2)</f>
        <v>0</v>
      </c>
      <c r="L82" s="224">
        <v>15</v>
      </c>
      <c r="M82" s="224">
        <f>G82*(1+L82/100)</f>
        <v>0</v>
      </c>
      <c r="N82" s="224">
        <v>0</v>
      </c>
      <c r="O82" s="224">
        <f>ROUND(E82*N82,2)</f>
        <v>0</v>
      </c>
      <c r="P82" s="224">
        <v>0</v>
      </c>
      <c r="Q82" s="224">
        <f>ROUND(E82*P82,2)</f>
        <v>0</v>
      </c>
      <c r="R82" s="224"/>
      <c r="S82" s="224" t="s">
        <v>144</v>
      </c>
      <c r="T82" s="224" t="s">
        <v>145</v>
      </c>
      <c r="U82" s="224">
        <v>0</v>
      </c>
      <c r="V82" s="224">
        <f>ROUND(E82*U82,2)</f>
        <v>0</v>
      </c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146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x14ac:dyDescent="0.2">
      <c r="A83" s="5"/>
      <c r="B83" s="6"/>
      <c r="C83" s="255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E83">
        <v>15</v>
      </c>
      <c r="AF83">
        <v>21</v>
      </c>
    </row>
    <row r="84" spans="1:60" x14ac:dyDescent="0.2">
      <c r="A84" s="208"/>
      <c r="B84" s="209" t="s">
        <v>31</v>
      </c>
      <c r="C84" s="256"/>
      <c r="D84" s="210"/>
      <c r="E84" s="211"/>
      <c r="F84" s="211"/>
      <c r="G84" s="249">
        <f>G8+G35+G39+G48+G53</f>
        <v>0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AE84">
        <f>SUMIF(L7:L82,AE83,G7:G82)</f>
        <v>0</v>
      </c>
      <c r="AF84">
        <f>SUMIF(L7:L82,AF83,G7:G82)</f>
        <v>0</v>
      </c>
      <c r="AG84" t="s">
        <v>436</v>
      </c>
    </row>
    <row r="85" spans="1:60" x14ac:dyDescent="0.2">
      <c r="A85" s="5"/>
      <c r="B85" s="6"/>
      <c r="C85" s="255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60" x14ac:dyDescent="0.2">
      <c r="A86" s="5"/>
      <c r="B86" s="6"/>
      <c r="C86" s="255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60" x14ac:dyDescent="0.2">
      <c r="A87" s="212" t="s">
        <v>437</v>
      </c>
      <c r="B87" s="212"/>
      <c r="C87" s="257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60" x14ac:dyDescent="0.2">
      <c r="A88" s="213"/>
      <c r="B88" s="214"/>
      <c r="C88" s="258"/>
      <c r="D88" s="214"/>
      <c r="E88" s="214"/>
      <c r="F88" s="214"/>
      <c r="G88" s="21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G88" t="s">
        <v>438</v>
      </c>
    </row>
    <row r="89" spans="1:60" x14ac:dyDescent="0.2">
      <c r="A89" s="216"/>
      <c r="B89" s="217"/>
      <c r="C89" s="259"/>
      <c r="D89" s="217"/>
      <c r="E89" s="217"/>
      <c r="F89" s="217"/>
      <c r="G89" s="21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">
      <c r="A90" s="216"/>
      <c r="B90" s="217"/>
      <c r="C90" s="259"/>
      <c r="D90" s="217"/>
      <c r="E90" s="217"/>
      <c r="F90" s="217"/>
      <c r="G90" s="218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216"/>
      <c r="B91" s="217"/>
      <c r="C91" s="259"/>
      <c r="D91" s="217"/>
      <c r="E91" s="217"/>
      <c r="F91" s="217"/>
      <c r="G91" s="218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219"/>
      <c r="B92" s="220"/>
      <c r="C92" s="260"/>
      <c r="D92" s="220"/>
      <c r="E92" s="220"/>
      <c r="F92" s="220"/>
      <c r="G92" s="221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A93" s="5"/>
      <c r="B93" s="6"/>
      <c r="C93" s="255"/>
      <c r="D93" s="8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">
      <c r="C94" s="261"/>
      <c r="D94" s="189"/>
      <c r="AG94" t="s">
        <v>439</v>
      </c>
    </row>
    <row r="95" spans="1:60" x14ac:dyDescent="0.2">
      <c r="D95" s="189"/>
    </row>
    <row r="96" spans="1:60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16">
    <mergeCell ref="C22:G22"/>
    <mergeCell ref="C24:G24"/>
    <mergeCell ref="C26:G26"/>
    <mergeCell ref="C29:G29"/>
    <mergeCell ref="C31:G31"/>
    <mergeCell ref="C33:G33"/>
    <mergeCell ref="A1:G1"/>
    <mergeCell ref="C2:G2"/>
    <mergeCell ref="C3:G3"/>
    <mergeCell ref="C4:G4"/>
    <mergeCell ref="A87:C87"/>
    <mergeCell ref="A88:G92"/>
    <mergeCell ref="C11:G11"/>
    <mergeCell ref="C16:G16"/>
    <mergeCell ref="C18:G18"/>
    <mergeCell ref="C20:G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115</v>
      </c>
    </row>
    <row r="2" spans="1:60" ht="24.95" customHeight="1" x14ac:dyDescent="0.2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116</v>
      </c>
    </row>
    <row r="3" spans="1:60" ht="24.95" customHeight="1" x14ac:dyDescent="0.2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116</v>
      </c>
      <c r="AG3" t="s">
        <v>117</v>
      </c>
    </row>
    <row r="4" spans="1:60" ht="24.95" customHeight="1" x14ac:dyDescent="0.2">
      <c r="A4" s="195" t="s">
        <v>10</v>
      </c>
      <c r="B4" s="196" t="s">
        <v>51</v>
      </c>
      <c r="C4" s="197" t="s">
        <v>52</v>
      </c>
      <c r="D4" s="198"/>
      <c r="E4" s="198"/>
      <c r="F4" s="198"/>
      <c r="G4" s="199"/>
      <c r="AG4" t="s">
        <v>118</v>
      </c>
    </row>
    <row r="5" spans="1:60" x14ac:dyDescent="0.2">
      <c r="D5" s="189"/>
    </row>
    <row r="6" spans="1:60" ht="38.25" x14ac:dyDescent="0.2">
      <c r="A6" s="201" t="s">
        <v>119</v>
      </c>
      <c r="B6" s="203" t="s">
        <v>120</v>
      </c>
      <c r="C6" s="203" t="s">
        <v>121</v>
      </c>
      <c r="D6" s="202" t="s">
        <v>122</v>
      </c>
      <c r="E6" s="201" t="s">
        <v>123</v>
      </c>
      <c r="F6" s="200" t="s">
        <v>124</v>
      </c>
      <c r="G6" s="201" t="s">
        <v>31</v>
      </c>
      <c r="H6" s="204" t="s">
        <v>32</v>
      </c>
      <c r="I6" s="204" t="s">
        <v>125</v>
      </c>
      <c r="J6" s="204" t="s">
        <v>33</v>
      </c>
      <c r="K6" s="204" t="s">
        <v>126</v>
      </c>
      <c r="L6" s="204" t="s">
        <v>127</v>
      </c>
      <c r="M6" s="204" t="s">
        <v>128</v>
      </c>
      <c r="N6" s="204" t="s">
        <v>129</v>
      </c>
      <c r="O6" s="204" t="s">
        <v>130</v>
      </c>
      <c r="P6" s="204" t="s">
        <v>131</v>
      </c>
      <c r="Q6" s="204" t="s">
        <v>132</v>
      </c>
      <c r="R6" s="204" t="s">
        <v>133</v>
      </c>
      <c r="S6" s="204" t="s">
        <v>134</v>
      </c>
      <c r="T6" s="204" t="s">
        <v>135</v>
      </c>
      <c r="U6" s="204" t="s">
        <v>136</v>
      </c>
      <c r="V6" s="204" t="s">
        <v>137</v>
      </c>
      <c r="W6" s="204" t="s">
        <v>138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9" t="s">
        <v>139</v>
      </c>
      <c r="B8" s="230" t="s">
        <v>86</v>
      </c>
      <c r="C8" s="250" t="s">
        <v>87</v>
      </c>
      <c r="D8" s="231"/>
      <c r="E8" s="232"/>
      <c r="F8" s="233"/>
      <c r="G8" s="234">
        <f>SUMIF(AG9:AG16,"&lt;&gt;NOR",G9:G16)</f>
        <v>0</v>
      </c>
      <c r="H8" s="228"/>
      <c r="I8" s="228">
        <f>SUM(I9:I16)</f>
        <v>0</v>
      </c>
      <c r="J8" s="228"/>
      <c r="K8" s="228">
        <f>SUM(K9:K16)</f>
        <v>0</v>
      </c>
      <c r="L8" s="228"/>
      <c r="M8" s="228">
        <f>SUM(M9:M16)</f>
        <v>0</v>
      </c>
      <c r="N8" s="228"/>
      <c r="O8" s="228">
        <f>SUM(O9:O16)</f>
        <v>0</v>
      </c>
      <c r="P8" s="228"/>
      <c r="Q8" s="228">
        <f>SUM(Q9:Q16)</f>
        <v>0</v>
      </c>
      <c r="R8" s="228"/>
      <c r="S8" s="228"/>
      <c r="T8" s="228"/>
      <c r="U8" s="228"/>
      <c r="V8" s="228">
        <f>SUM(V9:V16)</f>
        <v>2.1700000000000004</v>
      </c>
      <c r="W8" s="228"/>
      <c r="AG8" t="s">
        <v>140</v>
      </c>
    </row>
    <row r="9" spans="1:60" outlineLevel="1" x14ac:dyDescent="0.2">
      <c r="A9" s="241">
        <v>1</v>
      </c>
      <c r="B9" s="242" t="s">
        <v>563</v>
      </c>
      <c r="C9" s="253" t="s">
        <v>564</v>
      </c>
      <c r="D9" s="243" t="s">
        <v>161</v>
      </c>
      <c r="E9" s="244">
        <v>2</v>
      </c>
      <c r="F9" s="245"/>
      <c r="G9" s="246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3.8000000000000002E-4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144</v>
      </c>
      <c r="T9" s="224" t="s">
        <v>145</v>
      </c>
      <c r="U9" s="224">
        <v>0.32</v>
      </c>
      <c r="V9" s="224">
        <f>ROUND(E9*U9,2)</f>
        <v>0.64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146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41">
        <v>2</v>
      </c>
      <c r="B10" s="242" t="s">
        <v>565</v>
      </c>
      <c r="C10" s="253" t="s">
        <v>566</v>
      </c>
      <c r="D10" s="243" t="s">
        <v>161</v>
      </c>
      <c r="E10" s="244">
        <v>3</v>
      </c>
      <c r="F10" s="245"/>
      <c r="G10" s="246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4.7000000000000004E-4</v>
      </c>
      <c r="O10" s="224">
        <f>ROUND(E10*N10,2)</f>
        <v>0</v>
      </c>
      <c r="P10" s="224">
        <v>0</v>
      </c>
      <c r="Q10" s="224">
        <f>ROUND(E10*P10,2)</f>
        <v>0</v>
      </c>
      <c r="R10" s="224"/>
      <c r="S10" s="224" t="s">
        <v>144</v>
      </c>
      <c r="T10" s="224" t="s">
        <v>145</v>
      </c>
      <c r="U10" s="224">
        <v>0.35900000000000004</v>
      </c>
      <c r="V10" s="224">
        <f>ROUND(E10*U10,2)</f>
        <v>1.08</v>
      </c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304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41">
        <v>3</v>
      </c>
      <c r="B11" s="242" t="s">
        <v>567</v>
      </c>
      <c r="C11" s="253" t="s">
        <v>568</v>
      </c>
      <c r="D11" s="243" t="s">
        <v>161</v>
      </c>
      <c r="E11" s="244">
        <v>1</v>
      </c>
      <c r="F11" s="245"/>
      <c r="G11" s="246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7.000000000000001E-4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144</v>
      </c>
      <c r="T11" s="224" t="s">
        <v>145</v>
      </c>
      <c r="U11" s="224">
        <v>0.45200000000000001</v>
      </c>
      <c r="V11" s="224">
        <f>ROUND(E11*U11,2)</f>
        <v>0.45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146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41">
        <v>4</v>
      </c>
      <c r="B12" s="242" t="s">
        <v>569</v>
      </c>
      <c r="C12" s="253" t="s">
        <v>570</v>
      </c>
      <c r="D12" s="243" t="s">
        <v>161</v>
      </c>
      <c r="E12" s="244">
        <v>4</v>
      </c>
      <c r="F12" s="245"/>
      <c r="G12" s="246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144</v>
      </c>
      <c r="T12" s="224" t="s">
        <v>145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304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41">
        <v>5</v>
      </c>
      <c r="B13" s="242" t="s">
        <v>571</v>
      </c>
      <c r="C13" s="253" t="s">
        <v>572</v>
      </c>
      <c r="D13" s="243" t="s">
        <v>209</v>
      </c>
      <c r="E13" s="244">
        <v>1</v>
      </c>
      <c r="F13" s="245"/>
      <c r="G13" s="246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144</v>
      </c>
      <c r="T13" s="224" t="s">
        <v>145</v>
      </c>
      <c r="U13" s="224">
        <v>0</v>
      </c>
      <c r="V13" s="224">
        <f>ROUND(E13*U13,2)</f>
        <v>0</v>
      </c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304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41">
        <v>6</v>
      </c>
      <c r="B14" s="242" t="s">
        <v>573</v>
      </c>
      <c r="C14" s="253" t="s">
        <v>574</v>
      </c>
      <c r="D14" s="243" t="s">
        <v>209</v>
      </c>
      <c r="E14" s="244">
        <v>3</v>
      </c>
      <c r="F14" s="245"/>
      <c r="G14" s="246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144</v>
      </c>
      <c r="T14" s="224" t="s">
        <v>145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304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41">
        <v>7</v>
      </c>
      <c r="B15" s="242" t="s">
        <v>575</v>
      </c>
      <c r="C15" s="253" t="s">
        <v>576</v>
      </c>
      <c r="D15" s="243" t="s">
        <v>209</v>
      </c>
      <c r="E15" s="244">
        <v>1</v>
      </c>
      <c r="F15" s="245"/>
      <c r="G15" s="246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144</v>
      </c>
      <c r="T15" s="224" t="s">
        <v>145</v>
      </c>
      <c r="U15" s="224">
        <v>0</v>
      </c>
      <c r="V15" s="224">
        <f>ROUND(E15*U15,2)</f>
        <v>0</v>
      </c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304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41">
        <v>8</v>
      </c>
      <c r="B16" s="242" t="s">
        <v>577</v>
      </c>
      <c r="C16" s="253" t="s">
        <v>578</v>
      </c>
      <c r="D16" s="243" t="s">
        <v>0</v>
      </c>
      <c r="E16" s="244">
        <v>44.180000000000007</v>
      </c>
      <c r="F16" s="245"/>
      <c r="G16" s="246">
        <f>ROUND(E16*F16,2)</f>
        <v>0</v>
      </c>
      <c r="H16" s="225"/>
      <c r="I16" s="224">
        <f>ROUND(E16*H16,2)</f>
        <v>0</v>
      </c>
      <c r="J16" s="225"/>
      <c r="K16" s="224">
        <f>ROUND(E16*J16,2)</f>
        <v>0</v>
      </c>
      <c r="L16" s="224">
        <v>15</v>
      </c>
      <c r="M16" s="224">
        <f>G16*(1+L16/100)</f>
        <v>0</v>
      </c>
      <c r="N16" s="224">
        <v>0</v>
      </c>
      <c r="O16" s="224">
        <f>ROUND(E16*N16,2)</f>
        <v>0</v>
      </c>
      <c r="P16" s="224">
        <v>0</v>
      </c>
      <c r="Q16" s="224">
        <f>ROUND(E16*P16,2)</f>
        <v>0</v>
      </c>
      <c r="R16" s="224"/>
      <c r="S16" s="224" t="s">
        <v>144</v>
      </c>
      <c r="T16" s="224" t="s">
        <v>145</v>
      </c>
      <c r="U16" s="224">
        <v>0</v>
      </c>
      <c r="V16" s="224">
        <f>ROUND(E16*U16,2)</f>
        <v>0</v>
      </c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304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x14ac:dyDescent="0.2">
      <c r="A17" s="229" t="s">
        <v>139</v>
      </c>
      <c r="B17" s="230" t="s">
        <v>88</v>
      </c>
      <c r="C17" s="250" t="s">
        <v>89</v>
      </c>
      <c r="D17" s="231"/>
      <c r="E17" s="232"/>
      <c r="F17" s="233"/>
      <c r="G17" s="234">
        <f>SUMIF(AG18:AG27,"&lt;&gt;NOR",G18:G27)</f>
        <v>0</v>
      </c>
      <c r="H17" s="228"/>
      <c r="I17" s="228">
        <f>SUM(I18:I27)</f>
        <v>0</v>
      </c>
      <c r="J17" s="228"/>
      <c r="K17" s="228">
        <f>SUM(K18:K27)</f>
        <v>0</v>
      </c>
      <c r="L17" s="228"/>
      <c r="M17" s="228">
        <f>SUM(M18:M27)</f>
        <v>0</v>
      </c>
      <c r="N17" s="228"/>
      <c r="O17" s="228">
        <f>SUM(O18:O27)</f>
        <v>0.02</v>
      </c>
      <c r="P17" s="228"/>
      <c r="Q17" s="228">
        <f>SUM(Q18:Q27)</f>
        <v>0</v>
      </c>
      <c r="R17" s="228"/>
      <c r="S17" s="228"/>
      <c r="T17" s="228"/>
      <c r="U17" s="228"/>
      <c r="V17" s="228">
        <f>SUM(V18:V27)</f>
        <v>5.5399999999999991</v>
      </c>
      <c r="W17" s="228"/>
      <c r="AG17" t="s">
        <v>140</v>
      </c>
    </row>
    <row r="18" spans="1:60" outlineLevel="1" x14ac:dyDescent="0.2">
      <c r="A18" s="241">
        <v>9</v>
      </c>
      <c r="B18" s="242" t="s">
        <v>579</v>
      </c>
      <c r="C18" s="253" t="s">
        <v>580</v>
      </c>
      <c r="D18" s="243" t="s">
        <v>161</v>
      </c>
      <c r="E18" s="244">
        <v>14</v>
      </c>
      <c r="F18" s="245"/>
      <c r="G18" s="246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144</v>
      </c>
      <c r="T18" s="224" t="s">
        <v>145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304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2.5" outlineLevel="1" x14ac:dyDescent="0.2">
      <c r="A19" s="241">
        <v>10</v>
      </c>
      <c r="B19" s="242" t="s">
        <v>581</v>
      </c>
      <c r="C19" s="253" t="s">
        <v>582</v>
      </c>
      <c r="D19" s="243" t="s">
        <v>161</v>
      </c>
      <c r="E19" s="244">
        <v>14</v>
      </c>
      <c r="F19" s="245"/>
      <c r="G19" s="246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144</v>
      </c>
      <c r="T19" s="224" t="s">
        <v>145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304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41">
        <v>11</v>
      </c>
      <c r="B20" s="242" t="s">
        <v>583</v>
      </c>
      <c r="C20" s="253" t="s">
        <v>584</v>
      </c>
      <c r="D20" s="243" t="s">
        <v>209</v>
      </c>
      <c r="E20" s="244">
        <v>8</v>
      </c>
      <c r="F20" s="245"/>
      <c r="G20" s="246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144</v>
      </c>
      <c r="T20" s="224" t="s">
        <v>145</v>
      </c>
      <c r="U20" s="224">
        <v>0.42500000000000004</v>
      </c>
      <c r="V20" s="224">
        <f>ROUND(E20*U20,2)</f>
        <v>3.4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146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41">
        <v>12</v>
      </c>
      <c r="B21" s="242" t="s">
        <v>585</v>
      </c>
      <c r="C21" s="253" t="s">
        <v>586</v>
      </c>
      <c r="D21" s="243" t="s">
        <v>209</v>
      </c>
      <c r="E21" s="244">
        <v>1</v>
      </c>
      <c r="F21" s="245"/>
      <c r="G21" s="246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144</v>
      </c>
      <c r="T21" s="224" t="s">
        <v>145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304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41">
        <v>13</v>
      </c>
      <c r="B22" s="242" t="s">
        <v>587</v>
      </c>
      <c r="C22" s="253" t="s">
        <v>588</v>
      </c>
      <c r="D22" s="243" t="s">
        <v>209</v>
      </c>
      <c r="E22" s="244">
        <v>8</v>
      </c>
      <c r="F22" s="245"/>
      <c r="G22" s="246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144</v>
      </c>
      <c r="T22" s="224" t="s">
        <v>145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304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41">
        <v>14</v>
      </c>
      <c r="B23" s="242" t="s">
        <v>589</v>
      </c>
      <c r="C23" s="253" t="s">
        <v>590</v>
      </c>
      <c r="D23" s="243" t="s">
        <v>225</v>
      </c>
      <c r="E23" s="244">
        <v>1</v>
      </c>
      <c r="F23" s="245"/>
      <c r="G23" s="246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1.1640000000000001E-2</v>
      </c>
      <c r="O23" s="224">
        <f>ROUND(E23*N23,2)</f>
        <v>0.01</v>
      </c>
      <c r="P23" s="224">
        <v>0</v>
      </c>
      <c r="Q23" s="224">
        <f>ROUND(E23*P23,2)</f>
        <v>0</v>
      </c>
      <c r="R23" s="224"/>
      <c r="S23" s="224" t="s">
        <v>144</v>
      </c>
      <c r="T23" s="224" t="s">
        <v>145</v>
      </c>
      <c r="U23" s="224">
        <v>1.2910000000000001</v>
      </c>
      <c r="V23" s="224">
        <f>ROUND(E23*U23,2)</f>
        <v>1.29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146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41">
        <v>15</v>
      </c>
      <c r="B24" s="242" t="s">
        <v>591</v>
      </c>
      <c r="C24" s="253" t="s">
        <v>592</v>
      </c>
      <c r="D24" s="243" t="s">
        <v>161</v>
      </c>
      <c r="E24" s="244">
        <v>14</v>
      </c>
      <c r="F24" s="245"/>
      <c r="G24" s="246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0</v>
      </c>
      <c r="O24" s="224">
        <f>ROUND(E24*N24,2)</f>
        <v>0</v>
      </c>
      <c r="P24" s="224">
        <v>0</v>
      </c>
      <c r="Q24" s="224">
        <f>ROUND(E24*P24,2)</f>
        <v>0</v>
      </c>
      <c r="R24" s="224"/>
      <c r="S24" s="224" t="s">
        <v>144</v>
      </c>
      <c r="T24" s="224" t="s">
        <v>145</v>
      </c>
      <c r="U24" s="224">
        <v>0</v>
      </c>
      <c r="V24" s="224">
        <f>ROUND(E24*U24,2)</f>
        <v>0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304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41">
        <v>16</v>
      </c>
      <c r="B25" s="242" t="s">
        <v>593</v>
      </c>
      <c r="C25" s="253" t="s">
        <v>594</v>
      </c>
      <c r="D25" s="243" t="s">
        <v>161</v>
      </c>
      <c r="E25" s="244">
        <v>14</v>
      </c>
      <c r="F25" s="245"/>
      <c r="G25" s="246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144</v>
      </c>
      <c r="T25" s="224" t="s">
        <v>145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304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41">
        <v>17</v>
      </c>
      <c r="B26" s="242" t="s">
        <v>595</v>
      </c>
      <c r="C26" s="253" t="s">
        <v>596</v>
      </c>
      <c r="D26" s="243" t="s">
        <v>209</v>
      </c>
      <c r="E26" s="244">
        <v>2</v>
      </c>
      <c r="F26" s="245"/>
      <c r="G26" s="246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5.5300000000000002E-3</v>
      </c>
      <c r="O26" s="224">
        <f>ROUND(E26*N26,2)</f>
        <v>0.01</v>
      </c>
      <c r="P26" s="224">
        <v>0</v>
      </c>
      <c r="Q26" s="224">
        <f>ROUND(E26*P26,2)</f>
        <v>0</v>
      </c>
      <c r="R26" s="224"/>
      <c r="S26" s="224" t="s">
        <v>144</v>
      </c>
      <c r="T26" s="224" t="s">
        <v>145</v>
      </c>
      <c r="U26" s="224">
        <v>0.42300000000000004</v>
      </c>
      <c r="V26" s="224">
        <f>ROUND(E26*U26,2)</f>
        <v>0.85</v>
      </c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146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41">
        <v>18</v>
      </c>
      <c r="B27" s="242" t="s">
        <v>597</v>
      </c>
      <c r="C27" s="253" t="s">
        <v>598</v>
      </c>
      <c r="D27" s="243" t="s">
        <v>0</v>
      </c>
      <c r="E27" s="244">
        <v>131.35000000000002</v>
      </c>
      <c r="F27" s="245"/>
      <c r="G27" s="246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144</v>
      </c>
      <c r="T27" s="224" t="s">
        <v>145</v>
      </c>
      <c r="U27" s="224">
        <v>0</v>
      </c>
      <c r="V27" s="224">
        <f>ROUND(E27*U27,2)</f>
        <v>0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304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x14ac:dyDescent="0.2">
      <c r="A28" s="229" t="s">
        <v>139</v>
      </c>
      <c r="B28" s="230" t="s">
        <v>90</v>
      </c>
      <c r="C28" s="250" t="s">
        <v>91</v>
      </c>
      <c r="D28" s="231"/>
      <c r="E28" s="232"/>
      <c r="F28" s="233"/>
      <c r="G28" s="234">
        <f>SUMIF(AG29:AG45,"&lt;&gt;NOR",G29:G45)</f>
        <v>0</v>
      </c>
      <c r="H28" s="228"/>
      <c r="I28" s="228">
        <f>SUM(I29:I45)</f>
        <v>0</v>
      </c>
      <c r="J28" s="228"/>
      <c r="K28" s="228">
        <f>SUM(K29:K45)</f>
        <v>0</v>
      </c>
      <c r="L28" s="228"/>
      <c r="M28" s="228">
        <f>SUM(M29:M45)</f>
        <v>0</v>
      </c>
      <c r="N28" s="228"/>
      <c r="O28" s="228">
        <f>SUM(O29:O45)</f>
        <v>0.04</v>
      </c>
      <c r="P28" s="228"/>
      <c r="Q28" s="228">
        <f>SUM(Q29:Q45)</f>
        <v>0</v>
      </c>
      <c r="R28" s="228"/>
      <c r="S28" s="228"/>
      <c r="T28" s="228"/>
      <c r="U28" s="228"/>
      <c r="V28" s="228">
        <f>SUM(V29:V45)</f>
        <v>2.74</v>
      </c>
      <c r="W28" s="228"/>
      <c r="AG28" t="s">
        <v>140</v>
      </c>
    </row>
    <row r="29" spans="1:60" outlineLevel="1" x14ac:dyDescent="0.2">
      <c r="A29" s="235">
        <v>19</v>
      </c>
      <c r="B29" s="236" t="s">
        <v>599</v>
      </c>
      <c r="C29" s="251" t="s">
        <v>600</v>
      </c>
      <c r="D29" s="237" t="s">
        <v>225</v>
      </c>
      <c r="E29" s="238">
        <v>1</v>
      </c>
      <c r="F29" s="239"/>
      <c r="G29" s="240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7.0100000000000006E-3</v>
      </c>
      <c r="O29" s="224">
        <f>ROUND(E29*N29,2)</f>
        <v>0.01</v>
      </c>
      <c r="P29" s="224">
        <v>0</v>
      </c>
      <c r="Q29" s="224">
        <f>ROUND(E29*P29,2)</f>
        <v>0</v>
      </c>
      <c r="R29" s="224"/>
      <c r="S29" s="224" t="s">
        <v>144</v>
      </c>
      <c r="T29" s="224" t="s">
        <v>145</v>
      </c>
      <c r="U29" s="224">
        <v>1.77</v>
      </c>
      <c r="V29" s="224">
        <f>ROUND(E29*U29,2)</f>
        <v>1.77</v>
      </c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146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54" t="s">
        <v>601</v>
      </c>
      <c r="D30" s="247"/>
      <c r="E30" s="247"/>
      <c r="F30" s="247"/>
      <c r="G30" s="247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288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41">
        <v>20</v>
      </c>
      <c r="B31" s="242" t="s">
        <v>602</v>
      </c>
      <c r="C31" s="253" t="s">
        <v>603</v>
      </c>
      <c r="D31" s="243" t="s">
        <v>225</v>
      </c>
      <c r="E31" s="244">
        <v>1</v>
      </c>
      <c r="F31" s="245"/>
      <c r="G31" s="246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15</v>
      </c>
      <c r="M31" s="224">
        <f>G31*(1+L31/100)</f>
        <v>0</v>
      </c>
      <c r="N31" s="224">
        <v>1.2010000000000002E-2</v>
      </c>
      <c r="O31" s="224">
        <f>ROUND(E31*N31,2)</f>
        <v>0.01</v>
      </c>
      <c r="P31" s="224">
        <v>0</v>
      </c>
      <c r="Q31" s="224">
        <f>ROUND(E31*P31,2)</f>
        <v>0</v>
      </c>
      <c r="R31" s="224"/>
      <c r="S31" s="224" t="s">
        <v>144</v>
      </c>
      <c r="T31" s="224" t="s">
        <v>145</v>
      </c>
      <c r="U31" s="224">
        <v>0</v>
      </c>
      <c r="V31" s="224">
        <f>ROUND(E31*U31,2)</f>
        <v>0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304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41">
        <v>21</v>
      </c>
      <c r="B32" s="242" t="s">
        <v>604</v>
      </c>
      <c r="C32" s="253" t="s">
        <v>605</v>
      </c>
      <c r="D32" s="243" t="s">
        <v>225</v>
      </c>
      <c r="E32" s="244">
        <v>1</v>
      </c>
      <c r="F32" s="245"/>
      <c r="G32" s="246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0</v>
      </c>
      <c r="O32" s="224">
        <f>ROUND(E32*N32,2)</f>
        <v>0</v>
      </c>
      <c r="P32" s="224">
        <v>0</v>
      </c>
      <c r="Q32" s="224">
        <f>ROUND(E32*P32,2)</f>
        <v>0</v>
      </c>
      <c r="R32" s="224"/>
      <c r="S32" s="224" t="s">
        <v>144</v>
      </c>
      <c r="T32" s="224" t="s">
        <v>145</v>
      </c>
      <c r="U32" s="224">
        <v>0</v>
      </c>
      <c r="V32" s="224">
        <f>ROUND(E32*U32,2)</f>
        <v>0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304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22.5" outlineLevel="1" x14ac:dyDescent="0.2">
      <c r="A33" s="241">
        <v>22</v>
      </c>
      <c r="B33" s="242" t="s">
        <v>606</v>
      </c>
      <c r="C33" s="253" t="s">
        <v>607</v>
      </c>
      <c r="D33" s="243" t="s">
        <v>209</v>
      </c>
      <c r="E33" s="244">
        <v>1</v>
      </c>
      <c r="F33" s="245"/>
      <c r="G33" s="246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144</v>
      </c>
      <c r="T33" s="224" t="s">
        <v>145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146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41">
        <v>23</v>
      </c>
      <c r="B34" s="242" t="s">
        <v>608</v>
      </c>
      <c r="C34" s="253" t="s">
        <v>609</v>
      </c>
      <c r="D34" s="243" t="s">
        <v>225</v>
      </c>
      <c r="E34" s="244">
        <v>1</v>
      </c>
      <c r="F34" s="245"/>
      <c r="G34" s="246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144</v>
      </c>
      <c r="T34" s="224" t="s">
        <v>145</v>
      </c>
      <c r="U34" s="224">
        <v>0</v>
      </c>
      <c r="V34" s="224">
        <f>ROUND(E34*U34,2)</f>
        <v>0</v>
      </c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304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ht="22.5" outlineLevel="1" x14ac:dyDescent="0.2">
      <c r="A35" s="241">
        <v>24</v>
      </c>
      <c r="B35" s="242" t="s">
        <v>606</v>
      </c>
      <c r="C35" s="253" t="s">
        <v>610</v>
      </c>
      <c r="D35" s="243" t="s">
        <v>209</v>
      </c>
      <c r="E35" s="244">
        <v>1</v>
      </c>
      <c r="F35" s="245"/>
      <c r="G35" s="246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144</v>
      </c>
      <c r="T35" s="224" t="s">
        <v>145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214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41">
        <v>25</v>
      </c>
      <c r="B36" s="242" t="s">
        <v>611</v>
      </c>
      <c r="C36" s="253" t="s">
        <v>612</v>
      </c>
      <c r="D36" s="243" t="s">
        <v>225</v>
      </c>
      <c r="E36" s="244">
        <v>1</v>
      </c>
      <c r="F36" s="245"/>
      <c r="G36" s="246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1.8890000000000001E-2</v>
      </c>
      <c r="O36" s="224">
        <f>ROUND(E36*N36,2)</f>
        <v>0.02</v>
      </c>
      <c r="P36" s="224">
        <v>0</v>
      </c>
      <c r="Q36" s="224">
        <f>ROUND(E36*P36,2)</f>
        <v>0</v>
      </c>
      <c r="R36" s="224"/>
      <c r="S36" s="224" t="s">
        <v>144</v>
      </c>
      <c r="T36" s="224" t="s">
        <v>145</v>
      </c>
      <c r="U36" s="224">
        <v>0.97300000000000009</v>
      </c>
      <c r="V36" s="224">
        <f>ROUND(E36*U36,2)</f>
        <v>0.97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146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41">
        <v>26</v>
      </c>
      <c r="B37" s="242" t="s">
        <v>613</v>
      </c>
      <c r="C37" s="253" t="s">
        <v>614</v>
      </c>
      <c r="D37" s="243" t="s">
        <v>209</v>
      </c>
      <c r="E37" s="244">
        <v>1</v>
      </c>
      <c r="F37" s="245"/>
      <c r="G37" s="246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3.2000000000000003E-4</v>
      </c>
      <c r="O37" s="224">
        <f>ROUND(E37*N37,2)</f>
        <v>0</v>
      </c>
      <c r="P37" s="224">
        <v>0</v>
      </c>
      <c r="Q37" s="224">
        <f>ROUND(E37*P37,2)</f>
        <v>0</v>
      </c>
      <c r="R37" s="224"/>
      <c r="S37" s="224" t="s">
        <v>144</v>
      </c>
      <c r="T37" s="224" t="s">
        <v>145</v>
      </c>
      <c r="U37" s="224">
        <v>0</v>
      </c>
      <c r="V37" s="224">
        <f>ROUND(E37*U37,2)</f>
        <v>0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214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ht="22.5" outlineLevel="1" x14ac:dyDescent="0.2">
      <c r="A38" s="241">
        <v>27</v>
      </c>
      <c r="B38" s="242" t="s">
        <v>615</v>
      </c>
      <c r="C38" s="253" t="s">
        <v>616</v>
      </c>
      <c r="D38" s="243" t="s">
        <v>209</v>
      </c>
      <c r="E38" s="244">
        <v>1</v>
      </c>
      <c r="F38" s="245"/>
      <c r="G38" s="246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0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144</v>
      </c>
      <c r="T38" s="224" t="s">
        <v>145</v>
      </c>
      <c r="U38" s="224">
        <v>0</v>
      </c>
      <c r="V38" s="224">
        <f>ROUND(E38*U38,2)</f>
        <v>0</v>
      </c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304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41">
        <v>28</v>
      </c>
      <c r="B39" s="242" t="s">
        <v>617</v>
      </c>
      <c r="C39" s="253" t="s">
        <v>618</v>
      </c>
      <c r="D39" s="243" t="s">
        <v>209</v>
      </c>
      <c r="E39" s="244">
        <v>1</v>
      </c>
      <c r="F39" s="245"/>
      <c r="G39" s="246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144</v>
      </c>
      <c r="T39" s="224" t="s">
        <v>145</v>
      </c>
      <c r="U39" s="224">
        <v>0</v>
      </c>
      <c r="V39" s="224">
        <f>ROUND(E39*U39,2)</f>
        <v>0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304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41">
        <v>29</v>
      </c>
      <c r="B40" s="242" t="s">
        <v>619</v>
      </c>
      <c r="C40" s="253" t="s">
        <v>620</v>
      </c>
      <c r="D40" s="243" t="s">
        <v>209</v>
      </c>
      <c r="E40" s="244">
        <v>1</v>
      </c>
      <c r="F40" s="245"/>
      <c r="G40" s="246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144</v>
      </c>
      <c r="T40" s="224" t="s">
        <v>145</v>
      </c>
      <c r="U40" s="224">
        <v>0</v>
      </c>
      <c r="V40" s="224">
        <f>ROUND(E40*U40,2)</f>
        <v>0</v>
      </c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304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2.5" outlineLevel="1" x14ac:dyDescent="0.2">
      <c r="A41" s="241">
        <v>30</v>
      </c>
      <c r="B41" s="242" t="s">
        <v>621</v>
      </c>
      <c r="C41" s="253" t="s">
        <v>622</v>
      </c>
      <c r="D41" s="243" t="s">
        <v>209</v>
      </c>
      <c r="E41" s="244">
        <v>1</v>
      </c>
      <c r="F41" s="245"/>
      <c r="G41" s="246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144</v>
      </c>
      <c r="T41" s="224" t="s">
        <v>145</v>
      </c>
      <c r="U41" s="224">
        <v>0</v>
      </c>
      <c r="V41" s="224">
        <f>ROUND(E41*U41,2)</f>
        <v>0</v>
      </c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344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41">
        <v>31</v>
      </c>
      <c r="B42" s="242" t="s">
        <v>623</v>
      </c>
      <c r="C42" s="253" t="s">
        <v>624</v>
      </c>
      <c r="D42" s="243" t="s">
        <v>209</v>
      </c>
      <c r="E42" s="244">
        <v>1</v>
      </c>
      <c r="F42" s="245"/>
      <c r="G42" s="246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144</v>
      </c>
      <c r="T42" s="224" t="s">
        <v>145</v>
      </c>
      <c r="U42" s="224">
        <v>0</v>
      </c>
      <c r="V42" s="224">
        <f>ROUND(E42*U42,2)</f>
        <v>0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304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41">
        <v>32</v>
      </c>
      <c r="B43" s="242" t="s">
        <v>625</v>
      </c>
      <c r="C43" s="253" t="s">
        <v>626</v>
      </c>
      <c r="D43" s="243" t="s">
        <v>209</v>
      </c>
      <c r="E43" s="244">
        <v>1</v>
      </c>
      <c r="F43" s="245"/>
      <c r="G43" s="246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144</v>
      </c>
      <c r="T43" s="224" t="s">
        <v>145</v>
      </c>
      <c r="U43" s="224">
        <v>0</v>
      </c>
      <c r="V43" s="224">
        <f>ROUND(E43*U43,2)</f>
        <v>0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304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41">
        <v>33</v>
      </c>
      <c r="B44" s="242" t="s">
        <v>627</v>
      </c>
      <c r="C44" s="253" t="s">
        <v>628</v>
      </c>
      <c r="D44" s="243" t="s">
        <v>209</v>
      </c>
      <c r="E44" s="244">
        <v>1</v>
      </c>
      <c r="F44" s="245"/>
      <c r="G44" s="246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144</v>
      </c>
      <c r="T44" s="224" t="s">
        <v>145</v>
      </c>
      <c r="U44" s="224">
        <v>0</v>
      </c>
      <c r="V44" s="224">
        <f>ROUND(E44*U44,2)</f>
        <v>0</v>
      </c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304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41">
        <v>34</v>
      </c>
      <c r="B45" s="242" t="s">
        <v>629</v>
      </c>
      <c r="C45" s="253" t="s">
        <v>630</v>
      </c>
      <c r="D45" s="243" t="s">
        <v>0</v>
      </c>
      <c r="E45" s="244">
        <v>443.83600000000001</v>
      </c>
      <c r="F45" s="245"/>
      <c r="G45" s="246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144</v>
      </c>
      <c r="T45" s="224" t="s">
        <v>145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304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x14ac:dyDescent="0.2">
      <c r="A46" s="229" t="s">
        <v>139</v>
      </c>
      <c r="B46" s="230" t="s">
        <v>92</v>
      </c>
      <c r="C46" s="250" t="s">
        <v>93</v>
      </c>
      <c r="D46" s="231"/>
      <c r="E46" s="232"/>
      <c r="F46" s="233"/>
      <c r="G46" s="234">
        <f>SUMIF(AG47:AG57,"&lt;&gt;NOR",G47:G57)</f>
        <v>0</v>
      </c>
      <c r="H46" s="228"/>
      <c r="I46" s="228">
        <f>SUM(I47:I57)</f>
        <v>0</v>
      </c>
      <c r="J46" s="228"/>
      <c r="K46" s="228">
        <f>SUM(K47:K57)</f>
        <v>0</v>
      </c>
      <c r="L46" s="228"/>
      <c r="M46" s="228">
        <f>SUM(M47:M57)</f>
        <v>0</v>
      </c>
      <c r="N46" s="228"/>
      <c r="O46" s="228">
        <f>SUM(O47:O57)</f>
        <v>0.02</v>
      </c>
      <c r="P46" s="228"/>
      <c r="Q46" s="228">
        <f>SUM(Q47:Q57)</f>
        <v>0</v>
      </c>
      <c r="R46" s="228"/>
      <c r="S46" s="228"/>
      <c r="T46" s="228"/>
      <c r="U46" s="228"/>
      <c r="V46" s="228">
        <f>SUM(V47:V57)</f>
        <v>0.99</v>
      </c>
      <c r="W46" s="228"/>
      <c r="AG46" t="s">
        <v>140</v>
      </c>
    </row>
    <row r="47" spans="1:60" ht="22.5" outlineLevel="1" x14ac:dyDescent="0.2">
      <c r="A47" s="241">
        <v>35</v>
      </c>
      <c r="B47" s="242" t="s">
        <v>631</v>
      </c>
      <c r="C47" s="253" t="s">
        <v>632</v>
      </c>
      <c r="D47" s="243" t="s">
        <v>209</v>
      </c>
      <c r="E47" s="244">
        <v>1</v>
      </c>
      <c r="F47" s="245"/>
      <c r="G47" s="246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1.66E-2</v>
      </c>
      <c r="O47" s="224">
        <f>ROUND(E47*N47,2)</f>
        <v>0.02</v>
      </c>
      <c r="P47" s="224">
        <v>0</v>
      </c>
      <c r="Q47" s="224">
        <f>ROUND(E47*P47,2)</f>
        <v>0</v>
      </c>
      <c r="R47" s="224"/>
      <c r="S47" s="224" t="s">
        <v>144</v>
      </c>
      <c r="T47" s="224" t="s">
        <v>145</v>
      </c>
      <c r="U47" s="224">
        <v>0.9880000000000001</v>
      </c>
      <c r="V47" s="224">
        <f>ROUND(E47*U47,2)</f>
        <v>0.99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304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ht="22.5" outlineLevel="1" x14ac:dyDescent="0.2">
      <c r="A48" s="241">
        <v>36</v>
      </c>
      <c r="B48" s="242" t="s">
        <v>621</v>
      </c>
      <c r="C48" s="253" t="s">
        <v>633</v>
      </c>
      <c r="D48" s="243" t="s">
        <v>209</v>
      </c>
      <c r="E48" s="244">
        <v>1</v>
      </c>
      <c r="F48" s="245"/>
      <c r="G48" s="246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0</v>
      </c>
      <c r="O48" s="224">
        <f>ROUND(E48*N48,2)</f>
        <v>0</v>
      </c>
      <c r="P48" s="224">
        <v>0</v>
      </c>
      <c r="Q48" s="224">
        <f>ROUND(E48*P48,2)</f>
        <v>0</v>
      </c>
      <c r="R48" s="224"/>
      <c r="S48" s="224" t="s">
        <v>144</v>
      </c>
      <c r="T48" s="224" t="s">
        <v>145</v>
      </c>
      <c r="U48" s="224">
        <v>0</v>
      </c>
      <c r="V48" s="224">
        <f>ROUND(E48*U48,2)</f>
        <v>0</v>
      </c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344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41">
        <v>37</v>
      </c>
      <c r="B49" s="242" t="s">
        <v>634</v>
      </c>
      <c r="C49" s="253" t="s">
        <v>635</v>
      </c>
      <c r="D49" s="243" t="s">
        <v>209</v>
      </c>
      <c r="E49" s="244">
        <v>4</v>
      </c>
      <c r="F49" s="245"/>
      <c r="G49" s="246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144</v>
      </c>
      <c r="T49" s="224" t="s">
        <v>145</v>
      </c>
      <c r="U49" s="224">
        <v>0</v>
      </c>
      <c r="V49" s="224">
        <f>ROUND(E49*U49,2)</f>
        <v>0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304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2.5" outlineLevel="1" x14ac:dyDescent="0.2">
      <c r="A50" s="241">
        <v>38</v>
      </c>
      <c r="B50" s="242" t="s">
        <v>621</v>
      </c>
      <c r="C50" s="253" t="s">
        <v>636</v>
      </c>
      <c r="D50" s="243" t="s">
        <v>209</v>
      </c>
      <c r="E50" s="244">
        <v>1</v>
      </c>
      <c r="F50" s="245"/>
      <c r="G50" s="246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144</v>
      </c>
      <c r="T50" s="224" t="s">
        <v>145</v>
      </c>
      <c r="U50" s="224">
        <v>0</v>
      </c>
      <c r="V50" s="224">
        <f>ROUND(E50*U50,2)</f>
        <v>0</v>
      </c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344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41">
        <v>39</v>
      </c>
      <c r="B51" s="242" t="s">
        <v>637</v>
      </c>
      <c r="C51" s="253" t="s">
        <v>638</v>
      </c>
      <c r="D51" s="243" t="s">
        <v>161</v>
      </c>
      <c r="E51" s="244">
        <v>2</v>
      </c>
      <c r="F51" s="245"/>
      <c r="G51" s="246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144</v>
      </c>
      <c r="T51" s="224" t="s">
        <v>145</v>
      </c>
      <c r="U51" s="224">
        <v>0</v>
      </c>
      <c r="V51" s="224">
        <f>ROUND(E51*U51,2)</f>
        <v>0</v>
      </c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304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ht="22.5" outlineLevel="1" x14ac:dyDescent="0.2">
      <c r="A52" s="241">
        <v>40</v>
      </c>
      <c r="B52" s="242" t="s">
        <v>639</v>
      </c>
      <c r="C52" s="253" t="s">
        <v>640</v>
      </c>
      <c r="D52" s="243" t="s">
        <v>161</v>
      </c>
      <c r="E52" s="244">
        <v>2</v>
      </c>
      <c r="F52" s="245"/>
      <c r="G52" s="246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144</v>
      </c>
      <c r="T52" s="224" t="s">
        <v>145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304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41">
        <v>41</v>
      </c>
      <c r="B53" s="242" t="s">
        <v>49</v>
      </c>
      <c r="C53" s="253" t="s">
        <v>641</v>
      </c>
      <c r="D53" s="243" t="s">
        <v>225</v>
      </c>
      <c r="E53" s="244">
        <v>1</v>
      </c>
      <c r="F53" s="245"/>
      <c r="G53" s="246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144</v>
      </c>
      <c r="T53" s="224" t="s">
        <v>145</v>
      </c>
      <c r="U53" s="224">
        <v>0</v>
      </c>
      <c r="V53" s="224">
        <f>ROUND(E53*U53,2)</f>
        <v>0</v>
      </c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312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41">
        <v>42</v>
      </c>
      <c r="B54" s="242" t="s">
        <v>51</v>
      </c>
      <c r="C54" s="253" t="s">
        <v>642</v>
      </c>
      <c r="D54" s="243" t="s">
        <v>444</v>
      </c>
      <c r="E54" s="244">
        <v>3</v>
      </c>
      <c r="F54" s="245"/>
      <c r="G54" s="246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144</v>
      </c>
      <c r="T54" s="224" t="s">
        <v>145</v>
      </c>
      <c r="U54" s="224">
        <v>0</v>
      </c>
      <c r="V54" s="224">
        <f>ROUND(E54*U54,2)</f>
        <v>0</v>
      </c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146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41">
        <v>43</v>
      </c>
      <c r="B55" s="242" t="s">
        <v>643</v>
      </c>
      <c r="C55" s="253" t="s">
        <v>644</v>
      </c>
      <c r="D55" s="243" t="s">
        <v>225</v>
      </c>
      <c r="E55" s="244">
        <v>1</v>
      </c>
      <c r="F55" s="245"/>
      <c r="G55" s="246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144</v>
      </c>
      <c r="T55" s="224" t="s">
        <v>145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146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41">
        <v>44</v>
      </c>
      <c r="B56" s="242" t="s">
        <v>645</v>
      </c>
      <c r="C56" s="253" t="s">
        <v>646</v>
      </c>
      <c r="D56" s="243" t="s">
        <v>225</v>
      </c>
      <c r="E56" s="244">
        <v>1</v>
      </c>
      <c r="F56" s="245"/>
      <c r="G56" s="246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144</v>
      </c>
      <c r="T56" s="224" t="s">
        <v>145</v>
      </c>
      <c r="U56" s="224">
        <v>0</v>
      </c>
      <c r="V56" s="224">
        <f>ROUND(E56*U56,2)</f>
        <v>0</v>
      </c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146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41">
        <v>45</v>
      </c>
      <c r="B57" s="242" t="s">
        <v>647</v>
      </c>
      <c r="C57" s="253" t="s">
        <v>648</v>
      </c>
      <c r="D57" s="243" t="s">
        <v>0</v>
      </c>
      <c r="E57" s="244">
        <v>312.71000000000004</v>
      </c>
      <c r="F57" s="245"/>
      <c r="G57" s="246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144</v>
      </c>
      <c r="T57" s="224" t="s">
        <v>145</v>
      </c>
      <c r="U57" s="224">
        <v>0</v>
      </c>
      <c r="V57" s="224">
        <f>ROUND(E57*U57,2)</f>
        <v>0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304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x14ac:dyDescent="0.2">
      <c r="A58" s="229" t="s">
        <v>139</v>
      </c>
      <c r="B58" s="230" t="s">
        <v>108</v>
      </c>
      <c r="C58" s="250" t="s">
        <v>109</v>
      </c>
      <c r="D58" s="231"/>
      <c r="E58" s="232"/>
      <c r="F58" s="233"/>
      <c r="G58" s="234">
        <f>SUMIF(AG59:AG61,"&lt;&gt;NOR",G59:G61)</f>
        <v>0</v>
      </c>
      <c r="H58" s="228"/>
      <c r="I58" s="228">
        <f>SUM(I59:I61)</f>
        <v>0</v>
      </c>
      <c r="J58" s="228"/>
      <c r="K58" s="228">
        <f>SUM(K59:K61)</f>
        <v>0</v>
      </c>
      <c r="L58" s="228"/>
      <c r="M58" s="228">
        <f>SUM(M59:M61)</f>
        <v>0</v>
      </c>
      <c r="N58" s="228"/>
      <c r="O58" s="228">
        <f>SUM(O59:O61)</f>
        <v>0</v>
      </c>
      <c r="P58" s="228"/>
      <c r="Q58" s="228">
        <f>SUM(Q59:Q61)</f>
        <v>0</v>
      </c>
      <c r="R58" s="228"/>
      <c r="S58" s="228"/>
      <c r="T58" s="228"/>
      <c r="U58" s="228"/>
      <c r="V58" s="228">
        <f>SUM(V59:V61)</f>
        <v>0</v>
      </c>
      <c r="W58" s="228"/>
      <c r="AG58" t="s">
        <v>140</v>
      </c>
    </row>
    <row r="59" spans="1:60" ht="33.75" outlineLevel="1" x14ac:dyDescent="0.2">
      <c r="A59" s="241">
        <v>46</v>
      </c>
      <c r="B59" s="242" t="s">
        <v>649</v>
      </c>
      <c r="C59" s="253" t="s">
        <v>650</v>
      </c>
      <c r="D59" s="243" t="s">
        <v>209</v>
      </c>
      <c r="E59" s="244">
        <v>2</v>
      </c>
      <c r="F59" s="245"/>
      <c r="G59" s="246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0</v>
      </c>
      <c r="O59" s="224">
        <f>ROUND(E59*N59,2)</f>
        <v>0</v>
      </c>
      <c r="P59" s="224">
        <v>0</v>
      </c>
      <c r="Q59" s="224">
        <f>ROUND(E59*P59,2)</f>
        <v>0</v>
      </c>
      <c r="R59" s="224"/>
      <c r="S59" s="224" t="s">
        <v>144</v>
      </c>
      <c r="T59" s="224" t="s">
        <v>145</v>
      </c>
      <c r="U59" s="224">
        <v>0</v>
      </c>
      <c r="V59" s="224">
        <f>ROUND(E59*U59,2)</f>
        <v>0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146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41">
        <v>47</v>
      </c>
      <c r="B60" s="242" t="s">
        <v>651</v>
      </c>
      <c r="C60" s="253" t="s">
        <v>652</v>
      </c>
      <c r="D60" s="243" t="s">
        <v>161</v>
      </c>
      <c r="E60" s="244">
        <v>10</v>
      </c>
      <c r="F60" s="245"/>
      <c r="G60" s="246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144</v>
      </c>
      <c r="T60" s="224" t="s">
        <v>145</v>
      </c>
      <c r="U60" s="224">
        <v>0</v>
      </c>
      <c r="V60" s="224">
        <f>ROUND(E60*U60,2)</f>
        <v>0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146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41">
        <v>48</v>
      </c>
      <c r="B61" s="242" t="s">
        <v>653</v>
      </c>
      <c r="C61" s="253" t="s">
        <v>654</v>
      </c>
      <c r="D61" s="243" t="s">
        <v>209</v>
      </c>
      <c r="E61" s="244">
        <v>1</v>
      </c>
      <c r="F61" s="245"/>
      <c r="G61" s="246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144</v>
      </c>
      <c r="T61" s="224" t="s">
        <v>145</v>
      </c>
      <c r="U61" s="224">
        <v>0</v>
      </c>
      <c r="V61" s="224">
        <f>ROUND(E61*U61,2)</f>
        <v>0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146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x14ac:dyDescent="0.2">
      <c r="A62" s="229" t="s">
        <v>139</v>
      </c>
      <c r="B62" s="230" t="s">
        <v>67</v>
      </c>
      <c r="C62" s="250" t="s">
        <v>68</v>
      </c>
      <c r="D62" s="231"/>
      <c r="E62" s="232"/>
      <c r="F62" s="233"/>
      <c r="G62" s="234">
        <f>SUMIF(AG63:AG66,"&lt;&gt;NOR",G63:G66)</f>
        <v>0</v>
      </c>
      <c r="H62" s="228"/>
      <c r="I62" s="228">
        <f>SUM(I63:I66)</f>
        <v>0</v>
      </c>
      <c r="J62" s="228"/>
      <c r="K62" s="228">
        <f>SUM(K63:K66)</f>
        <v>0</v>
      </c>
      <c r="L62" s="228"/>
      <c r="M62" s="228">
        <f>SUM(M63:M66)</f>
        <v>0</v>
      </c>
      <c r="N62" s="228"/>
      <c r="O62" s="228">
        <f>SUM(O63:O66)</f>
        <v>0</v>
      </c>
      <c r="P62" s="228"/>
      <c r="Q62" s="228">
        <f>SUM(Q63:Q66)</f>
        <v>0</v>
      </c>
      <c r="R62" s="228"/>
      <c r="S62" s="228"/>
      <c r="T62" s="228"/>
      <c r="U62" s="228"/>
      <c r="V62" s="228">
        <f>SUM(V63:V66)</f>
        <v>0</v>
      </c>
      <c r="W62" s="228"/>
      <c r="AG62" t="s">
        <v>140</v>
      </c>
    </row>
    <row r="63" spans="1:60" ht="22.5" outlineLevel="1" x14ac:dyDescent="0.2">
      <c r="A63" s="241">
        <v>49</v>
      </c>
      <c r="B63" s="242" t="s">
        <v>655</v>
      </c>
      <c r="C63" s="253" t="s">
        <v>656</v>
      </c>
      <c r="D63" s="243" t="s">
        <v>225</v>
      </c>
      <c r="E63" s="244">
        <v>1</v>
      </c>
      <c r="F63" s="245"/>
      <c r="G63" s="246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144</v>
      </c>
      <c r="T63" s="224" t="s">
        <v>145</v>
      </c>
      <c r="U63" s="224">
        <v>0</v>
      </c>
      <c r="V63" s="224">
        <f>ROUND(E63*U63,2)</f>
        <v>0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429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41">
        <v>50</v>
      </c>
      <c r="B64" s="242" t="s">
        <v>657</v>
      </c>
      <c r="C64" s="253" t="s">
        <v>658</v>
      </c>
      <c r="D64" s="243" t="s">
        <v>225</v>
      </c>
      <c r="E64" s="244">
        <v>1</v>
      </c>
      <c r="F64" s="245"/>
      <c r="G64" s="246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144</v>
      </c>
      <c r="T64" s="224" t="s">
        <v>145</v>
      </c>
      <c r="U64" s="224">
        <v>0</v>
      </c>
      <c r="V64" s="224">
        <f>ROUND(E64*U64,2)</f>
        <v>0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429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41">
        <v>51</v>
      </c>
      <c r="B65" s="242" t="s">
        <v>659</v>
      </c>
      <c r="C65" s="253" t="s">
        <v>660</v>
      </c>
      <c r="D65" s="243" t="s">
        <v>225</v>
      </c>
      <c r="E65" s="244">
        <v>1</v>
      </c>
      <c r="F65" s="245"/>
      <c r="G65" s="246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144</v>
      </c>
      <c r="T65" s="224" t="s">
        <v>145</v>
      </c>
      <c r="U65" s="224">
        <v>0</v>
      </c>
      <c r="V65" s="224">
        <f>ROUND(E65*U65,2)</f>
        <v>0</v>
      </c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146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ht="22.5" outlineLevel="1" x14ac:dyDescent="0.2">
      <c r="A66" s="235">
        <v>52</v>
      </c>
      <c r="B66" s="236" t="s">
        <v>661</v>
      </c>
      <c r="C66" s="251" t="s">
        <v>662</v>
      </c>
      <c r="D66" s="237" t="s">
        <v>225</v>
      </c>
      <c r="E66" s="238">
        <v>1</v>
      </c>
      <c r="F66" s="239"/>
      <c r="G66" s="240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144</v>
      </c>
      <c r="T66" s="224" t="s">
        <v>145</v>
      </c>
      <c r="U66" s="224">
        <v>0</v>
      </c>
      <c r="V66" s="224">
        <f>ROUND(E66*U66,2)</f>
        <v>0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146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x14ac:dyDescent="0.2">
      <c r="A67" s="5"/>
      <c r="B67" s="6"/>
      <c r="C67" s="255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AE67">
        <v>15</v>
      </c>
      <c r="AF67">
        <v>21</v>
      </c>
    </row>
    <row r="68" spans="1:60" x14ac:dyDescent="0.2">
      <c r="A68" s="208"/>
      <c r="B68" s="209" t="s">
        <v>31</v>
      </c>
      <c r="C68" s="256"/>
      <c r="D68" s="210"/>
      <c r="E68" s="211"/>
      <c r="F68" s="211"/>
      <c r="G68" s="249">
        <f>G8+G17+G28+G46+G58+G62</f>
        <v>0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AE68">
        <f>SUMIF(L7:L66,AE67,G7:G66)</f>
        <v>0</v>
      </c>
      <c r="AF68">
        <f>SUMIF(L7:L66,AF67,G7:G66)</f>
        <v>0</v>
      </c>
      <c r="AG68" t="s">
        <v>436</v>
      </c>
    </row>
    <row r="69" spans="1:60" x14ac:dyDescent="0.2">
      <c r="A69" s="5"/>
      <c r="B69" s="6"/>
      <c r="C69" s="255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60" x14ac:dyDescent="0.2">
      <c r="A70" s="5"/>
      <c r="B70" s="6"/>
      <c r="C70" s="255"/>
      <c r="D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60" x14ac:dyDescent="0.2">
      <c r="A71" s="212" t="s">
        <v>437</v>
      </c>
      <c r="B71" s="212"/>
      <c r="C71" s="257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60" x14ac:dyDescent="0.2">
      <c r="A72" s="213"/>
      <c r="B72" s="214"/>
      <c r="C72" s="258"/>
      <c r="D72" s="214"/>
      <c r="E72" s="214"/>
      <c r="F72" s="214"/>
      <c r="G72" s="21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AG72" t="s">
        <v>438</v>
      </c>
    </row>
    <row r="73" spans="1:60" x14ac:dyDescent="0.2">
      <c r="A73" s="216"/>
      <c r="B73" s="217"/>
      <c r="C73" s="259"/>
      <c r="D73" s="217"/>
      <c r="E73" s="217"/>
      <c r="F73" s="217"/>
      <c r="G73" s="218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16"/>
      <c r="B74" s="217"/>
      <c r="C74" s="259"/>
      <c r="D74" s="217"/>
      <c r="E74" s="217"/>
      <c r="F74" s="217"/>
      <c r="G74" s="218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16"/>
      <c r="B75" s="217"/>
      <c r="C75" s="259"/>
      <c r="D75" s="217"/>
      <c r="E75" s="217"/>
      <c r="F75" s="217"/>
      <c r="G75" s="218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19"/>
      <c r="B76" s="220"/>
      <c r="C76" s="260"/>
      <c r="D76" s="220"/>
      <c r="E76" s="220"/>
      <c r="F76" s="220"/>
      <c r="G76" s="221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5"/>
      <c r="B77" s="6"/>
      <c r="C77" s="255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C78" s="261"/>
      <c r="D78" s="189"/>
      <c r="AG78" t="s">
        <v>439</v>
      </c>
    </row>
    <row r="79" spans="1:60" x14ac:dyDescent="0.2">
      <c r="D79" s="189"/>
    </row>
    <row r="80" spans="1:60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7">
    <mergeCell ref="A1:G1"/>
    <mergeCell ref="C2:G2"/>
    <mergeCell ref="C3:G3"/>
    <mergeCell ref="C4:G4"/>
    <mergeCell ref="A71:C71"/>
    <mergeCell ref="A72:G76"/>
    <mergeCell ref="C30:G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2019-06-05T09:39:28Z</dcterms:modified>
</cp:coreProperties>
</file>