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A_PRÁCE SAMÁ PRÁCE D\0_Autocad+Word-prostě práce\MŠ Vinařská\Vytápění\Odevzdáno\souhrný rzopočet\"/>
    </mc:Choice>
  </mc:AlternateContent>
  <bookViews>
    <workbookView xWindow="360" yWindow="270" windowWidth="18735" windowHeight="12210" firstSheet="1" activeTab="1"/>
  </bookViews>
  <sheets>
    <sheet name="Pokyny pro vyplnění" sheetId="11" state="hidden" r:id="rId1"/>
    <sheet name="Stavba" sheetId="1" r:id="rId2"/>
    <sheet name="VzorPolozky" sheetId="10" state="hidden" r:id="rId3"/>
  </sheets>
  <externalReferences>
    <externalReference r:id="rId4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1">Stavba!$A$1:$J$59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5251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53" i="1" l="1"/>
  <c r="I17" i="1" s="1"/>
  <c r="I21" i="1" s="1"/>
  <c r="G25" i="1" s="1"/>
  <c r="G26" i="1" s="1"/>
  <c r="G29" i="1" s="1"/>
  <c r="AZ44" i="1"/>
  <c r="AZ43" i="1"/>
  <c r="F40" i="1"/>
  <c r="G40" i="1"/>
  <c r="H40" i="1"/>
  <c r="I40" i="1"/>
  <c r="J39" i="1" s="1"/>
  <c r="J40" i="1" s="1"/>
  <c r="J28" i="1"/>
  <c r="J26" i="1"/>
  <c r="G38" i="1"/>
  <c r="F38" i="1"/>
  <c r="H32" i="1"/>
  <c r="J23" i="1"/>
  <c r="J24" i="1"/>
  <c r="J25" i="1"/>
  <c r="J27" i="1"/>
  <c r="E24" i="1"/>
  <c r="E26" i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<sst xmlns="http://schemas.openxmlformats.org/spreadsheetml/2006/main" count="83" uniqueCount="63">
  <si>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</si>
  <si>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</si>
  <si>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</si>
  <si>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</si>
  <si>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</si>
  <si>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</si>
  <si>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</si>
  <si>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</si>
  <si>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</si>
  <si>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</si>
  <si>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</si>
  <si>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</si>
  <si>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</si>
  <si>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</si>
  <si>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</si>
  <si>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</si>
  <si>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</si>
  <si>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</si>
  <si>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</si>
  <si>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</si>
  <si>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</si>
  <si>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</si>
  <si>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</si>
  <si>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</si>
  <si>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</si>
  <si>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</si>
  <si>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</si>
  <si>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</si>
  <si>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</si>
  <si>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</si>
  <si>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</si>
  <si>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</si>
  <si>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</si>
  <si>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</si>
  <si>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</si>
  <si>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</si>
  <si>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</si>
  <si>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</si>
  <si>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</si>
  <si>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</si>
  <si>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p.o. - rekonstrukce kotelny, PD</t>
  </si>
  <si>
    <t>Rozpočet:</t>
  </si>
  <si>
    <t>Misto</t>
  </si>
  <si>
    <t>MŠ Brno, Vinařská 4</t>
  </si>
  <si>
    <t>Vinařská 4</t>
  </si>
  <si>
    <t>Brno</t>
  </si>
  <si>
    <t>60200</t>
  </si>
  <si>
    <t>Celkem za stavbu</t>
  </si>
  <si>
    <t>CZK</t>
  </si>
  <si>
    <t xml:space="preserve">Popis rozpočtu:  - </t>
  </si>
  <si>
    <t>Nedílnou součástí pro ocenění díla je technická zpráva a kompletní výkresová dokumentace včetně příloh.</t>
  </si>
  <si>
    <t>.Projektová dokumentace je zpracována na základě cenové soustavy RTS STAVITEL, zpracovatel vycházel z dostupných katalogů popisů a cen. Položka soupisu prací obsahuje popis položky jednoznačně vymezující druh a kvalitu prací, dodávky nebo služby, s případným odkazem na jiné dokumenty, jimiž jsou technické zprávy, výkresové části projektové dokumentace, technické podmínky a ostatní dokumenty dle vyhl. 499/2006 Sb. o dokumentaci staveb.</t>
  </si>
  <si>
    <t>Rekapitulace dílů</t>
  </si>
  <si>
    <t>Typ dílu</t>
  </si>
  <si>
    <t>VN</t>
  </si>
  <si>
    <t>ON</t>
  </si>
  <si>
    <t>Souhrnný rozpočet</t>
  </si>
  <si>
    <t>Vytápění</t>
  </si>
  <si>
    <t>Rozvod plynu</t>
  </si>
  <si>
    <t>Elektroinstalaca, MaR</t>
  </si>
  <si>
    <t>01</t>
  </si>
  <si>
    <t>02</t>
  </si>
  <si>
    <t>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</si>
</sst>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indexed="9"/>
      <name val="Arial CE"/>
      <charset val="238"/>
    </font>
    <font>
      <b/>
      <sz val="9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CC"/>
        <bgColor indexed="64"/>
      </patternFill>
    </fill>
  </fills>
  <borders count="3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88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4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4" borderId="30" xfId="0" applyNumberFormat="1" applyFill="1" applyBorder="1" applyAlignment="1">
      <alignment wrapText="1" shrinkToFit="1"/>
    </xf>
    <xf numFmtId="3" fontId="0" fillId="4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15" fillId="0" borderId="0" xfId="0" applyNumberFormat="1" applyFont="1" applyAlignment="1">
      <alignment wrapText="1"/>
    </xf>
    <xf numFmtId="0" fontId="6" fillId="0" borderId="0" xfId="0" applyFon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6" fillId="3" borderId="35" xfId="0" applyFont="1" applyFill="1" applyBorder="1" applyAlignment="1">
      <alignment horizontal="center" vertical="center" wrapText="1"/>
    </xf>
    <xf numFmtId="0" fontId="16" fillId="3" borderId="18" xfId="0" applyFont="1" applyFill="1" applyBorder="1" applyAlignment="1">
      <alignment horizontal="center" vertical="center" wrapText="1"/>
    </xf>
    <xf numFmtId="0" fontId="7" fillId="4" borderId="10" xfId="0" applyFont="1" applyFill="1" applyBorder="1"/>
    <xf numFmtId="0" fontId="7" fillId="4" borderId="6" xfId="0" applyFont="1" applyFill="1" applyBorder="1"/>
    <xf numFmtId="0" fontId="16" fillId="3" borderId="34" xfId="0" applyFont="1" applyFill="1" applyBorder="1" applyAlignment="1">
      <alignment horizontal="center" vertical="center" wrapText="1"/>
    </xf>
    <xf numFmtId="49" fontId="7" fillId="0" borderId="35" xfId="0" applyNumberFormat="1" applyFont="1" applyBorder="1" applyAlignment="1">
      <alignment vertical="center"/>
    </xf>
    <xf numFmtId="4" fontId="7" fillId="0" borderId="34" xfId="0" applyNumberFormat="1" applyFont="1" applyBorder="1" applyAlignment="1">
      <alignment horizontal="center" vertical="center"/>
    </xf>
    <xf numFmtId="4" fontId="7" fillId="0" borderId="34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4" borderId="36" xfId="0" applyNumberFormat="1" applyFont="1" applyFill="1" applyBorder="1" applyAlignment="1">
      <alignment horizontal="center"/>
    </xf>
    <xf numFmtId="4" fontId="7" fillId="4" borderId="36" xfId="0" applyNumberFormat="1" applyFont="1" applyFill="1" applyBorder="1" applyAlignmen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3" fillId="2" borderId="0" xfId="0" applyFont="1" applyFill="1" applyAlignment="1">
      <alignment horizontal="left" wrapText="1"/>
    </xf>
    <xf numFmtId="4" fontId="7" fillId="0" borderId="33" xfId="0" applyNumberFormat="1" applyFont="1" applyBorder="1" applyAlignment="1">
      <alignment vertical="center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4" fontId="7" fillId="4" borderId="36" xfId="0" applyNumberFormat="1" applyFont="1" applyFill="1" applyBorder="1" applyAlignment="1"/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4" borderId="31" xfId="0" applyNumberFormat="1" applyFill="1" applyBorder="1"/>
    <xf numFmtId="3" fontId="0" fillId="4" borderId="12" xfId="0" applyNumberFormat="1" applyFill="1" applyBorder="1"/>
    <xf numFmtId="3" fontId="0" fillId="4" borderId="32" xfId="0" applyNumberFormat="1" applyFill="1" applyBorder="1"/>
    <xf numFmtId="0" fontId="0" fillId="0" borderId="0" xfId="0" applyNumberFormat="1" applyAlignment="1">
      <alignment wrapText="1"/>
    </xf>
    <xf numFmtId="0" fontId="16" fillId="3" borderId="34" xfId="0" applyFont="1" applyFill="1" applyBorder="1" applyAlignment="1">
      <alignment horizontal="center" vertical="center" wrapText="1"/>
    </xf>
    <xf numFmtId="4" fontId="7" fillId="0" borderId="34" xfId="0" applyNumberFormat="1" applyFont="1" applyBorder="1" applyAlignment="1">
      <alignment vertical="center"/>
    </xf>
    <xf numFmtId="49" fontId="7" fillId="0" borderId="35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49" fontId="8" fillId="0" borderId="18" xfId="0" applyNumberFormat="1" applyFont="1" applyBorder="1" applyAlignment="1">
      <alignment horizontal="left" vertical="center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left" vertical="center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tavitel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7" t="s">
        <v>36</v>
      </c>
    </row>
    <row r="2" spans="1:7" ht="57.75" customHeight="1" x14ac:dyDescent="0.2">
      <c r="A2" s="138" t="s">
        <v>37</v>
      </c>
      <c r="B2" s="138"/>
      <c r="C2" s="138"/>
      <c r="D2" s="138"/>
      <c r="E2" s="138"/>
      <c r="F2" s="138"/>
      <c r="G2" s="138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AZ59"/>
  <sheetViews>
    <sheetView showGridLines="0" tabSelected="1" topLeftCell="B1" zoomScaleNormal="100" zoomScaleSheetLayoutView="75" workbookViewId="0">
      <selection activeCell="G29" sqref="G29:I29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  <col min="52" max="52" width="93.140625" customWidth="1"/>
  </cols>
  <sheetData>
    <row r="1" spans="1:15" ht="33.75" customHeight="1" x14ac:dyDescent="0.2">
      <c r="A1" s="73" t="s">
        <v>34</v>
      </c>
      <c r="B1" s="168" t="s">
        <v>56</v>
      </c>
      <c r="C1" s="169"/>
      <c r="D1" s="169"/>
      <c r="E1" s="169"/>
      <c r="F1" s="169"/>
      <c r="G1" s="169"/>
      <c r="H1" s="169"/>
      <c r="I1" s="169"/>
      <c r="J1" s="170"/>
    </row>
    <row r="2" spans="1:15" ht="23.25" customHeight="1" x14ac:dyDescent="0.2">
      <c r="A2" s="4"/>
      <c r="B2" s="81" t="s">
        <v>38</v>
      </c>
      <c r="C2" s="82"/>
      <c r="D2" s="153" t="s">
        <v>43</v>
      </c>
      <c r="E2" s="154"/>
      <c r="F2" s="154"/>
      <c r="G2" s="154"/>
      <c r="H2" s="154"/>
      <c r="I2" s="154"/>
      <c r="J2" s="155"/>
      <c r="O2" s="2"/>
    </row>
    <row r="3" spans="1:15" ht="23.25" customHeight="1" x14ac:dyDescent="0.2">
      <c r="A3" s="4"/>
      <c r="B3" s="83" t="s">
        <v>42</v>
      </c>
      <c r="C3" s="84"/>
      <c r="D3" s="181" t="s">
        <v>40</v>
      </c>
      <c r="E3" s="182"/>
      <c r="F3" s="182"/>
      <c r="G3" s="182"/>
      <c r="H3" s="182"/>
      <c r="I3" s="182"/>
      <c r="J3" s="183"/>
    </row>
    <row r="4" spans="1:15" ht="23.25" hidden="1" customHeight="1" x14ac:dyDescent="0.2">
      <c r="A4" s="4"/>
      <c r="B4" s="85" t="s">
        <v>41</v>
      </c>
      <c r="C4" s="86"/>
      <c r="D4" s="87"/>
      <c r="E4" s="87"/>
      <c r="F4" s="88"/>
      <c r="G4" s="89"/>
      <c r="H4" s="88"/>
      <c r="I4" s="89"/>
      <c r="J4" s="90"/>
    </row>
    <row r="5" spans="1:15" ht="24" customHeight="1" x14ac:dyDescent="0.2">
      <c r="A5" s="4"/>
      <c r="B5" s="47" t="s">
        <v>21</v>
      </c>
      <c r="C5" s="5"/>
      <c r="D5" s="91" t="s">
        <v>43</v>
      </c>
      <c r="E5" s="26"/>
      <c r="F5" s="26"/>
      <c r="G5" s="26"/>
      <c r="H5" s="28" t="s">
        <v>31</v>
      </c>
      <c r="I5" s="91"/>
      <c r="J5" s="11"/>
    </row>
    <row r="6" spans="1:15" ht="15.75" customHeight="1" x14ac:dyDescent="0.2">
      <c r="A6" s="4"/>
      <c r="B6" s="41"/>
      <c r="C6" s="26"/>
      <c r="D6" s="91" t="s">
        <v>44</v>
      </c>
      <c r="E6" s="26"/>
      <c r="F6" s="26"/>
      <c r="G6" s="26"/>
      <c r="H6" s="28" t="s">
        <v>32</v>
      </c>
      <c r="I6" s="91"/>
      <c r="J6" s="11"/>
    </row>
    <row r="7" spans="1:15" ht="15.75" customHeight="1" x14ac:dyDescent="0.2">
      <c r="A7" s="4"/>
      <c r="B7" s="42"/>
      <c r="C7" s="92" t="s">
        <v>46</v>
      </c>
      <c r="D7" s="80" t="s">
        <v>45</v>
      </c>
      <c r="E7" s="34"/>
      <c r="F7" s="34"/>
      <c r="G7" s="34"/>
      <c r="H7" s="36"/>
      <c r="I7" s="34"/>
      <c r="J7" s="51"/>
    </row>
    <row r="8" spans="1:15" ht="24" hidden="1" customHeight="1" x14ac:dyDescent="0.2">
      <c r="A8" s="4"/>
      <c r="B8" s="47" t="s">
        <v>19</v>
      </c>
      <c r="C8" s="5"/>
      <c r="D8" s="35"/>
      <c r="E8" s="5"/>
      <c r="F8" s="5"/>
      <c r="G8" s="45"/>
      <c r="H8" s="28" t="s">
        <v>31</v>
      </c>
      <c r="I8" s="33"/>
      <c r="J8" s="11"/>
    </row>
    <row r="9" spans="1:15" ht="15.75" hidden="1" customHeight="1" x14ac:dyDescent="0.2">
      <c r="A9" s="4"/>
      <c r="B9" s="4"/>
      <c r="C9" s="5"/>
      <c r="D9" s="35"/>
      <c r="E9" s="5"/>
      <c r="F9" s="5"/>
      <c r="G9" s="45"/>
      <c r="H9" s="28" t="s">
        <v>32</v>
      </c>
      <c r="I9" s="33"/>
      <c r="J9" s="11"/>
    </row>
    <row r="10" spans="1:15" ht="15.75" hidden="1" customHeight="1" x14ac:dyDescent="0.2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4"/>
      <c r="B11" s="47" t="s">
        <v>18</v>
      </c>
      <c r="C11" s="5"/>
      <c r="D11" s="160"/>
      <c r="E11" s="160"/>
      <c r="F11" s="160"/>
      <c r="G11" s="160"/>
      <c r="H11" s="28" t="s">
        <v>31</v>
      </c>
      <c r="I11" s="91"/>
      <c r="J11" s="11"/>
    </row>
    <row r="12" spans="1:15" ht="15.75" customHeight="1" x14ac:dyDescent="0.2">
      <c r="A12" s="4"/>
      <c r="B12" s="41"/>
      <c r="C12" s="26"/>
      <c r="D12" s="179"/>
      <c r="E12" s="179"/>
      <c r="F12" s="179"/>
      <c r="G12" s="179"/>
      <c r="H12" s="28" t="s">
        <v>32</v>
      </c>
      <c r="I12" s="91"/>
      <c r="J12" s="11"/>
    </row>
    <row r="13" spans="1:15" ht="15.75" customHeight="1" x14ac:dyDescent="0.2">
      <c r="A13" s="4"/>
      <c r="B13" s="42"/>
      <c r="C13" s="92"/>
      <c r="D13" s="180"/>
      <c r="E13" s="180"/>
      <c r="F13" s="180"/>
      <c r="G13" s="180"/>
      <c r="H13" s="29"/>
      <c r="I13" s="34"/>
      <c r="J13" s="51"/>
    </row>
    <row r="14" spans="1:15" ht="24" customHeight="1" x14ac:dyDescent="0.2">
      <c r="A14" s="4"/>
      <c r="B14" s="66" t="s">
        <v>20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 x14ac:dyDescent="0.2">
      <c r="A15" s="4"/>
      <c r="B15" s="52" t="s">
        <v>29</v>
      </c>
      <c r="C15" s="72"/>
      <c r="D15" s="53"/>
      <c r="E15" s="159"/>
      <c r="F15" s="159"/>
      <c r="G15" s="177"/>
      <c r="H15" s="177"/>
      <c r="I15" s="177" t="s">
        <v>28</v>
      </c>
      <c r="J15" s="178"/>
    </row>
    <row r="16" spans="1:15" ht="23.25" customHeight="1" x14ac:dyDescent="0.2">
      <c r="A16" s="136" t="s">
        <v>23</v>
      </c>
      <c r="B16" s="137" t="s">
        <v>23</v>
      </c>
      <c r="C16" s="58"/>
      <c r="D16" s="59"/>
      <c r="E16" s="156"/>
      <c r="F16" s="157"/>
      <c r="G16" s="156"/>
      <c r="H16" s="157"/>
      <c r="I16" s="156">
        <v>0</v>
      </c>
      <c r="J16" s="158"/>
    </row>
    <row r="17" spans="1:10" ht="23.25" customHeight="1" x14ac:dyDescent="0.2">
      <c r="A17" s="136" t="s">
        <v>24</v>
      </c>
      <c r="B17" s="137" t="s">
        <v>24</v>
      </c>
      <c r="C17" s="58"/>
      <c r="D17" s="59"/>
      <c r="E17" s="156"/>
      <c r="F17" s="157"/>
      <c r="G17" s="156"/>
      <c r="H17" s="157"/>
      <c r="I17" s="156">
        <f>I53</f>
        <v>0</v>
      </c>
      <c r="J17" s="158"/>
    </row>
    <row r="18" spans="1:10" ht="23.25" customHeight="1" x14ac:dyDescent="0.2">
      <c r="A18" s="136" t="s">
        <v>25</v>
      </c>
      <c r="B18" s="137" t="s">
        <v>25</v>
      </c>
      <c r="C18" s="58"/>
      <c r="D18" s="59"/>
      <c r="E18" s="156"/>
      <c r="F18" s="157"/>
      <c r="G18" s="156"/>
      <c r="H18" s="157"/>
      <c r="I18" s="156">
        <v>0</v>
      </c>
      <c r="J18" s="158"/>
    </row>
    <row r="19" spans="1:10" ht="23.25" customHeight="1" x14ac:dyDescent="0.2">
      <c r="A19" s="136" t="s">
        <v>54</v>
      </c>
      <c r="B19" s="137" t="s">
        <v>26</v>
      </c>
      <c r="C19" s="58"/>
      <c r="D19" s="59"/>
      <c r="E19" s="156"/>
      <c r="F19" s="157"/>
      <c r="G19" s="156"/>
      <c r="H19" s="157"/>
      <c r="I19" s="156">
        <v>0</v>
      </c>
      <c r="J19" s="158"/>
    </row>
    <row r="20" spans="1:10" ht="23.25" customHeight="1" x14ac:dyDescent="0.2">
      <c r="A20" s="136" t="s">
        <v>55</v>
      </c>
      <c r="B20" s="137" t="s">
        <v>27</v>
      </c>
      <c r="C20" s="58"/>
      <c r="D20" s="59"/>
      <c r="E20" s="156"/>
      <c r="F20" s="157"/>
      <c r="G20" s="156"/>
      <c r="H20" s="157"/>
      <c r="I20" s="156">
        <v>0</v>
      </c>
      <c r="J20" s="158"/>
    </row>
    <row r="21" spans="1:10" ht="23.25" customHeight="1" x14ac:dyDescent="0.2">
      <c r="A21" s="4"/>
      <c r="B21" s="74" t="s">
        <v>28</v>
      </c>
      <c r="C21" s="75"/>
      <c r="D21" s="76"/>
      <c r="E21" s="166"/>
      <c r="F21" s="175"/>
      <c r="G21" s="166"/>
      <c r="H21" s="175"/>
      <c r="I21" s="166">
        <f>SUM(I16:J20)</f>
        <v>0</v>
      </c>
      <c r="J21" s="167"/>
    </row>
    <row r="22" spans="1:10" ht="33" customHeight="1" x14ac:dyDescent="0.2">
      <c r="A22" s="4"/>
      <c r="B22" s="65" t="s">
        <v>30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4"/>
      <c r="B23" s="57" t="s">
        <v>11</v>
      </c>
      <c r="C23" s="58"/>
      <c r="D23" s="59"/>
      <c r="E23" s="60">
        <v>15</v>
      </c>
      <c r="F23" s="61" t="s">
        <v>0</v>
      </c>
      <c r="G23" s="164">
        <v>0</v>
      </c>
      <c r="H23" s="165"/>
      <c r="I23" s="165"/>
      <c r="J23" s="62" t="str">
        <f t="shared" ref="J23:J28" si="0">Mena</f>
        <v>CZK</v>
      </c>
    </row>
    <row r="24" spans="1:10" ht="23.25" customHeight="1" x14ac:dyDescent="0.2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162">
        <v>0</v>
      </c>
      <c r="H24" s="163"/>
      <c r="I24" s="163"/>
      <c r="J24" s="62" t="str">
        <f t="shared" si="0"/>
        <v>CZK</v>
      </c>
    </row>
    <row r="25" spans="1:10" ht="23.25" customHeight="1" x14ac:dyDescent="0.2">
      <c r="A25" s="4"/>
      <c r="B25" s="57" t="s">
        <v>13</v>
      </c>
      <c r="C25" s="58"/>
      <c r="D25" s="59"/>
      <c r="E25" s="60">
        <v>21</v>
      </c>
      <c r="F25" s="61" t="s">
        <v>0</v>
      </c>
      <c r="G25" s="164">
        <f>I21</f>
        <v>0</v>
      </c>
      <c r="H25" s="165"/>
      <c r="I25" s="165"/>
      <c r="J25" s="62" t="str">
        <f t="shared" si="0"/>
        <v>CZK</v>
      </c>
    </row>
    <row r="26" spans="1:10" ht="23.25" customHeight="1" x14ac:dyDescent="0.2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171">
        <f>ZakladDPHZakl*1.21</f>
        <v>0</v>
      </c>
      <c r="H26" s="172"/>
      <c r="I26" s="172"/>
      <c r="J26" s="56" t="str">
        <f t="shared" si="0"/>
        <v>CZK</v>
      </c>
    </row>
    <row r="27" spans="1:10" ht="23.25" customHeight="1" thickBot="1" x14ac:dyDescent="0.25">
      <c r="A27" s="4"/>
      <c r="B27" s="48" t="s">
        <v>4</v>
      </c>
      <c r="C27" s="20"/>
      <c r="D27" s="23"/>
      <c r="E27" s="20"/>
      <c r="F27" s="21"/>
      <c r="G27" s="173">
        <v>0</v>
      </c>
      <c r="H27" s="173"/>
      <c r="I27" s="173"/>
      <c r="J27" s="63" t="str">
        <f t="shared" si="0"/>
        <v>CZK</v>
      </c>
    </row>
    <row r="28" spans="1:10" ht="27.75" hidden="1" customHeight="1" thickBot="1" x14ac:dyDescent="0.25">
      <c r="A28" s="4"/>
      <c r="B28" s="111" t="s">
        <v>22</v>
      </c>
      <c r="C28" s="112"/>
      <c r="D28" s="112"/>
      <c r="E28" s="113"/>
      <c r="F28" s="114"/>
      <c r="G28" s="174">
        <v>915992.03</v>
      </c>
      <c r="H28" s="176"/>
      <c r="I28" s="176"/>
      <c r="J28" s="115" t="str">
        <f t="shared" si="0"/>
        <v>CZK</v>
      </c>
    </row>
    <row r="29" spans="1:10" ht="27.75" customHeight="1" thickBot="1" x14ac:dyDescent="0.25">
      <c r="A29" s="4"/>
      <c r="B29" s="111" t="s">
        <v>33</v>
      </c>
      <c r="C29" s="116"/>
      <c r="D29" s="116"/>
      <c r="E29" s="116"/>
      <c r="F29" s="116"/>
      <c r="G29" s="174">
        <f>DPHZakl+Zaokrouhleni</f>
        <v>0</v>
      </c>
      <c r="H29" s="174"/>
      <c r="I29" s="174"/>
      <c r="J29" s="117" t="s">
        <v>48</v>
      </c>
    </row>
    <row r="30" spans="1:10" ht="12.75" customHeight="1" x14ac:dyDescent="0.2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">
      <c r="A32" s="4"/>
      <c r="B32" s="24"/>
      <c r="C32" s="19" t="s">
        <v>10</v>
      </c>
      <c r="D32" s="39"/>
      <c r="E32" s="39"/>
      <c r="F32" s="19" t="s">
        <v>9</v>
      </c>
      <c r="G32" s="39"/>
      <c r="H32" s="40">
        <f ca="1">TODAY()</f>
        <v>43626</v>
      </c>
      <c r="I32" s="39"/>
      <c r="J32" s="12"/>
    </row>
    <row r="33" spans="1:52" ht="47.25" customHeight="1" x14ac:dyDescent="0.2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52" s="37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52" ht="12.75" customHeight="1" x14ac:dyDescent="0.2">
      <c r="A35" s="4"/>
      <c r="B35" s="4"/>
      <c r="C35" s="5"/>
      <c r="D35" s="161" t="s">
        <v>2</v>
      </c>
      <c r="E35" s="161"/>
      <c r="F35" s="5"/>
      <c r="G35" s="45"/>
      <c r="H35" s="13" t="s">
        <v>3</v>
      </c>
      <c r="I35" s="45"/>
      <c r="J35" s="12"/>
    </row>
    <row r="36" spans="1:52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52" ht="27" hidden="1" customHeight="1" x14ac:dyDescent="0.25">
      <c r="B37" s="77" t="s">
        <v>15</v>
      </c>
      <c r="C37" s="3"/>
      <c r="D37" s="3"/>
      <c r="E37" s="3"/>
      <c r="F37" s="103"/>
      <c r="G37" s="103"/>
      <c r="H37" s="103"/>
      <c r="I37" s="103"/>
      <c r="J37" s="3"/>
    </row>
    <row r="38" spans="1:52" ht="25.5" hidden="1" customHeight="1" x14ac:dyDescent="0.2">
      <c r="A38" s="95" t="s">
        <v>35</v>
      </c>
      <c r="B38" s="97" t="s">
        <v>16</v>
      </c>
      <c r="C38" s="98" t="s">
        <v>5</v>
      </c>
      <c r="D38" s="99"/>
      <c r="E38" s="99"/>
      <c r="F38" s="104" t="str">
        <f>B23</f>
        <v>Základ pro sníženou DPH</v>
      </c>
      <c r="G38" s="104" t="str">
        <f>B25</f>
        <v>Základ pro základní DPH</v>
      </c>
      <c r="H38" s="105" t="s">
        <v>17</v>
      </c>
      <c r="I38" s="105" t="s">
        <v>1</v>
      </c>
      <c r="J38" s="100" t="s">
        <v>0</v>
      </c>
    </row>
    <row r="39" spans="1:52" ht="25.5" hidden="1" customHeight="1" x14ac:dyDescent="0.2">
      <c r="A39" s="95">
        <v>1</v>
      </c>
      <c r="B39" s="101"/>
      <c r="C39" s="143"/>
      <c r="D39" s="144"/>
      <c r="E39" s="144"/>
      <c r="F39" s="106">
        <v>0</v>
      </c>
      <c r="G39" s="107">
        <v>915992.03</v>
      </c>
      <c r="H39" s="108">
        <v>192358</v>
      </c>
      <c r="I39" s="108">
        <v>1108350.03</v>
      </c>
      <c r="J39" s="102">
        <f>IF(CenaCelkemVypocet=0,"",I39/CenaCelkemVypocet*100)</f>
        <v>100</v>
      </c>
    </row>
    <row r="40" spans="1:52" ht="25.5" hidden="1" customHeight="1" x14ac:dyDescent="0.2">
      <c r="A40" s="95"/>
      <c r="B40" s="145" t="s">
        <v>47</v>
      </c>
      <c r="C40" s="146"/>
      <c r="D40" s="146"/>
      <c r="E40" s="147"/>
      <c r="F40" s="109">
        <f>SUMIF(A39:A39,"=1",F39:F39)</f>
        <v>0</v>
      </c>
      <c r="G40" s="110">
        <f>SUMIF(A39:A39,"=1",G39:G39)</f>
        <v>915992.03</v>
      </c>
      <c r="H40" s="110">
        <f>SUMIF(A39:A39,"=1",H39:H39)</f>
        <v>192358</v>
      </c>
      <c r="I40" s="110">
        <f>SUMIF(A39:A39,"=1",I39:I39)</f>
        <v>1108350.03</v>
      </c>
      <c r="J40" s="96">
        <f>SUMIF(A39:A39,"=1",J39:J39)</f>
        <v>100</v>
      </c>
    </row>
    <row r="42" spans="1:52" x14ac:dyDescent="0.2">
      <c r="B42" t="s">
        <v>49</v>
      </c>
    </row>
    <row r="43" spans="1:52" x14ac:dyDescent="0.2">
      <c r="B43" s="148" t="s">
        <v>50</v>
      </c>
      <c r="C43" s="148"/>
      <c r="D43" s="148"/>
      <c r="E43" s="148"/>
      <c r="F43" s="148"/>
      <c r="G43" s="148"/>
      <c r="H43" s="148"/>
      <c r="I43" s="148"/>
      <c r="J43" s="148"/>
      <c r="AZ43" s="118" t="str">
        <f>B43</f>
        <v>Nedílnou součástí pro ocenění díla je technická zpráva a kompletní výkresová dokumentace včetně příloh.</v>
      </c>
    </row>
    <row r="44" spans="1:52" ht="63.75" x14ac:dyDescent="0.2">
      <c r="B44" s="148" t="s">
        <v>51</v>
      </c>
      <c r="C44" s="148"/>
      <c r="D44" s="148"/>
      <c r="E44" s="148"/>
      <c r="F44" s="148"/>
      <c r="G44" s="148"/>
      <c r="H44" s="148"/>
      <c r="I44" s="148"/>
      <c r="J44" s="148"/>
      <c r="AZ44" s="118" t="str">
        <f>B44</f>
        <v>.Projektová dokumentace je zpracována na základě cenové soustavy RTS STAVITEL, zpracovatel vycházel z dostupných katalogů popisů a cen. Položka soupisu prací obsahuje popis položky jednoznačně vymezující druh a kvalitu prací, dodávky nebo služby, s případným odkazem na jiné dokumenty, jimiž jsou technické zprávy, výkresové části projektové dokumentace, technické podmínky a ostatní dokumenty dle vyhl. 499/2006 Sb. o dokumentaci staveb.</v>
      </c>
    </row>
    <row r="47" spans="1:52" ht="15.75" x14ac:dyDescent="0.25">
      <c r="B47" s="119" t="s">
        <v>52</v>
      </c>
    </row>
    <row r="49" spans="1:10" ht="25.5" customHeight="1" x14ac:dyDescent="0.2">
      <c r="A49" s="120"/>
      <c r="B49" s="124" t="s">
        <v>16</v>
      </c>
      <c r="C49" s="124" t="s">
        <v>5</v>
      </c>
      <c r="D49" s="125"/>
      <c r="E49" s="125"/>
      <c r="F49" s="128" t="s">
        <v>53</v>
      </c>
      <c r="G49" s="128"/>
      <c r="H49" s="128"/>
      <c r="I49" s="149" t="s">
        <v>28</v>
      </c>
      <c r="J49" s="149"/>
    </row>
    <row r="50" spans="1:10" ht="25.5" customHeight="1" x14ac:dyDescent="0.2">
      <c r="A50" s="121"/>
      <c r="B50" s="129" t="s">
        <v>60</v>
      </c>
      <c r="C50" s="151" t="s">
        <v>57</v>
      </c>
      <c r="D50" s="152"/>
      <c r="E50" s="152"/>
      <c r="F50" s="130" t="s">
        <v>24</v>
      </c>
      <c r="G50" s="131"/>
      <c r="H50" s="131"/>
      <c r="I50" s="150">
        <v>0</v>
      </c>
      <c r="J50" s="150"/>
    </row>
    <row r="51" spans="1:10" ht="25.5" customHeight="1" x14ac:dyDescent="0.2">
      <c r="A51" s="121"/>
      <c r="B51" s="123" t="s">
        <v>61</v>
      </c>
      <c r="C51" s="140" t="s">
        <v>58</v>
      </c>
      <c r="D51" s="141"/>
      <c r="E51" s="141"/>
      <c r="F51" s="132" t="s">
        <v>24</v>
      </c>
      <c r="G51" s="133"/>
      <c r="H51" s="133"/>
      <c r="I51" s="139">
        <v>0</v>
      </c>
      <c r="J51" s="139"/>
    </row>
    <row r="52" spans="1:10" ht="25.5" customHeight="1" x14ac:dyDescent="0.2">
      <c r="A52" s="121"/>
      <c r="B52" s="123" t="s">
        <v>62</v>
      </c>
      <c r="C52" s="140" t="s">
        <v>59</v>
      </c>
      <c r="D52" s="141"/>
      <c r="E52" s="141"/>
      <c r="F52" s="132" t="s">
        <v>24</v>
      </c>
      <c r="G52" s="133"/>
      <c r="H52" s="133"/>
      <c r="I52" s="139">
        <v>0</v>
      </c>
      <c r="J52" s="139"/>
    </row>
    <row r="53" spans="1:10" ht="25.5" customHeight="1" x14ac:dyDescent="0.2">
      <c r="A53" s="121"/>
      <c r="B53" s="126" t="s">
        <v>1</v>
      </c>
      <c r="C53" s="126"/>
      <c r="D53" s="127"/>
      <c r="E53" s="127"/>
      <c r="F53" s="134"/>
      <c r="G53" s="135"/>
      <c r="H53" s="135"/>
      <c r="I53" s="142">
        <f>SUM(I50:I52)</f>
        <v>0</v>
      </c>
      <c r="J53" s="142"/>
    </row>
    <row r="54" spans="1:10" ht="25.5" customHeight="1" x14ac:dyDescent="0.2">
      <c r="A54" s="121"/>
      <c r="F54" s="93"/>
      <c r="G54" s="94"/>
      <c r="H54" s="93"/>
      <c r="I54" s="94"/>
      <c r="J54" s="94"/>
    </row>
    <row r="55" spans="1:10" ht="25.5" customHeight="1" x14ac:dyDescent="0.2">
      <c r="A55" s="121"/>
      <c r="F55" s="93"/>
      <c r="G55" s="94"/>
      <c r="H55" s="93"/>
      <c r="I55" s="94"/>
      <c r="J55" s="94"/>
    </row>
    <row r="56" spans="1:10" ht="25.5" customHeight="1" x14ac:dyDescent="0.2">
      <c r="A56" s="121"/>
      <c r="F56" s="93"/>
      <c r="G56" s="94"/>
      <c r="H56" s="93"/>
      <c r="I56" s="94"/>
      <c r="J56" s="94"/>
    </row>
    <row r="57" spans="1:10" ht="25.5" customHeight="1" x14ac:dyDescent="0.2">
      <c r="A57" s="121"/>
    </row>
    <row r="58" spans="1:10" ht="25.5" customHeight="1" x14ac:dyDescent="0.2">
      <c r="A58" s="121"/>
    </row>
    <row r="59" spans="1:10" ht="25.5" customHeight="1" x14ac:dyDescent="0.2">
      <c r="A59" s="122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7"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G15:H15"/>
    <mergeCell ref="I15:J15"/>
    <mergeCell ref="E16:F16"/>
    <mergeCell ref="D12:G12"/>
    <mergeCell ref="D13:G13"/>
    <mergeCell ref="D3:J3"/>
    <mergeCell ref="E20:F20"/>
    <mergeCell ref="I20:J20"/>
    <mergeCell ref="I21:J21"/>
    <mergeCell ref="G19:H19"/>
    <mergeCell ref="G20:H20"/>
    <mergeCell ref="I50:J50"/>
    <mergeCell ref="C50:E50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D11:G11"/>
    <mergeCell ref="D35:E35"/>
    <mergeCell ref="G24:I24"/>
    <mergeCell ref="G23:I23"/>
    <mergeCell ref="E19:F19"/>
    <mergeCell ref="C39:E39"/>
    <mergeCell ref="B40:E40"/>
    <mergeCell ref="B43:J43"/>
    <mergeCell ref="B44:J44"/>
    <mergeCell ref="I49:J49"/>
    <mergeCell ref="I51:J51"/>
    <mergeCell ref="C51:E51"/>
    <mergeCell ref="I52:J52"/>
    <mergeCell ref="C52:E52"/>
    <mergeCell ref="I53:J53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2" manualBreakCount="2">
    <brk id="36" max="9" man="1"/>
    <brk id="44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184" t="s">
        <v>6</v>
      </c>
      <c r="B1" s="184"/>
      <c r="C1" s="185"/>
      <c r="D1" s="184"/>
      <c r="E1" s="184"/>
      <c r="F1" s="184"/>
      <c r="G1" s="184"/>
    </row>
    <row r="2" spans="1:7" ht="24.95" customHeight="1" x14ac:dyDescent="0.2">
      <c r="A2" s="79" t="s">
        <v>39</v>
      </c>
      <c r="B2" s="78"/>
      <c r="C2" s="186"/>
      <c r="D2" s="186"/>
      <c r="E2" s="186"/>
      <c r="F2" s="186"/>
      <c r="G2" s="187"/>
    </row>
    <row r="3" spans="1:7" ht="24.95" hidden="1" customHeight="1" x14ac:dyDescent="0.2">
      <c r="A3" s="79" t="s">
        <v>7</v>
      </c>
      <c r="B3" s="78"/>
      <c r="C3" s="186"/>
      <c r="D3" s="186"/>
      <c r="E3" s="186"/>
      <c r="F3" s="186"/>
      <c r="G3" s="187"/>
    </row>
    <row r="4" spans="1:7" ht="24.95" hidden="1" customHeight="1" x14ac:dyDescent="0.2">
      <c r="A4" s="79" t="s">
        <v>8</v>
      </c>
      <c r="B4" s="78"/>
      <c r="C4" s="186"/>
      <c r="D4" s="186"/>
      <c r="E4" s="186"/>
      <c r="F4" s="186"/>
      <c r="G4" s="187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44</vt:i4>
      </vt:variant>
    </vt:vector>
  </HeadingPairs>
  <TitlesOfParts>
    <vt:vector size="47" baseType="lpstr">
      <vt:lpstr>Pokyny pro vyplnění</vt:lpstr>
      <vt:lpstr>Stavba</vt:lpstr>
      <vt:lpstr>VzorPolozky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2019-06-10T05:52:20Z</cp:lastPrinted>
  <dcterms:created xsi:type="dcterms:W3CDTF">2009-04-08T07:15:50Z</dcterms:created>
  <dcterms:modified xsi:type="dcterms:W3CDTF">2019-06-10T06:04:44Z</dcterms:modified>
</cp:coreProperties>
</file>