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25" yWindow="330" windowWidth="19785" windowHeight="9585" activeTab="0"/>
  </bookViews>
  <sheets>
    <sheet name="rekapitulace" sheetId="1" r:id="rId1"/>
    <sheet name="položky" sheetId="3" r:id="rId2"/>
    <sheet name="přehled zařízení" sheetId="5" r:id="rId3"/>
    <sheet name="specifikace" sheetId="4" r:id="rId4"/>
  </sheets>
  <definedNames>
    <definedName name="_Key1" localSheetId="2" hidden="1">#REF!</definedName>
    <definedName name="_Key1" localSheetId="3" hidden="1">#REF!</definedName>
    <definedName name="_Key1" hidden="1">#REF!</definedName>
    <definedName name="_Key2" localSheetId="2" hidden="1">#REF!</definedName>
    <definedName name="_Key2" localSheetId="3" hidden="1">#REF!</definedName>
    <definedName name="_Key2" hidden="1">#REF!</definedName>
    <definedName name="_Order1" localSheetId="0" hidden="1">255</definedName>
    <definedName name="_Order1" hidden="1">255</definedName>
    <definedName name="_Order2" localSheetId="0" hidden="1">255</definedName>
    <definedName name="_Order2" hidden="1">255</definedName>
    <definedName name="G___P__" localSheetId="1">#N/A</definedName>
    <definedName name="G___P__" localSheetId="2">#N/A</definedName>
    <definedName name="G___P__" localSheetId="3">#N/A</definedName>
    <definedName name="G___P__">'rekapitulace'!#REF!</definedName>
    <definedName name="_xlnm.Print_Area" localSheetId="0">'rekapitulace'!$A:$E</definedName>
  </definedNames>
  <calcPr calcId="152511"/>
</workbook>
</file>

<file path=xl/sharedStrings.xml><?xml version="1.0" encoding="utf-8"?>
<sst xmlns="http://schemas.openxmlformats.org/spreadsheetml/2006/main" count="353" uniqueCount="211">
  <si>
    <t>Cena</t>
  </si>
  <si>
    <t>Celkem</t>
  </si>
  <si>
    <t>Položka</t>
  </si>
  <si>
    <t>Základní rozpočtové náklady</t>
  </si>
  <si>
    <t>h</t>
  </si>
  <si>
    <t xml:space="preserve">       předběžná obhlídka</t>
  </si>
  <si>
    <t xml:space="preserve">       nezměřitelné montážní práce</t>
  </si>
  <si>
    <t xml:space="preserve">       dozor</t>
  </si>
  <si>
    <t>3.   Montáž</t>
  </si>
  <si>
    <t>kpl</t>
  </si>
  <si>
    <t>4.   Materiál nosný délkový</t>
  </si>
  <si>
    <t>5.   Materiál nosný kusový</t>
  </si>
  <si>
    <t>6.   Svítidla a světelné zdroje</t>
  </si>
  <si>
    <t>7.   Prořez délkového materiálu (5 %)</t>
  </si>
  <si>
    <t>10.  Součet montáž + materiál</t>
  </si>
  <si>
    <t>11.  Podíl přidružených výkonů (6 %)</t>
  </si>
  <si>
    <t>9.    Materiál podružný (3 % )</t>
  </si>
  <si>
    <t>8.   Součet materiál nosný</t>
  </si>
  <si>
    <t>12.  Zemní práce</t>
  </si>
  <si>
    <t>1.    Zařízení</t>
  </si>
  <si>
    <t>2.    Přeprava (5 % )</t>
  </si>
  <si>
    <t>Všeobecně:</t>
  </si>
  <si>
    <t xml:space="preserve">   - drobný instalační materiál a podružné trasy jsou stanoveny odborným odhadem</t>
  </si>
  <si>
    <t xml:space="preserve">   - rozváděče jsou kalkulovány výčtem hlavního materiálu, k tomu je pak započtena</t>
  </si>
  <si>
    <t xml:space="preserve">     jako celková položka montáž a sestavení rozváděče u výrobce rozváděčů, stanovená</t>
  </si>
  <si>
    <t xml:space="preserve">     podílem ze součtu hlavních položek daného rozváděče, včetně doplňkového drobného</t>
  </si>
  <si>
    <t xml:space="preserve">     materiálu, celková předpokládaná cena je pak zaokrouhlena směrem nahoru</t>
  </si>
  <si>
    <t xml:space="preserve">   - specifické dodávky zařízení jsou oceněny referenční nabídkou možného dodavatele</t>
  </si>
  <si>
    <t xml:space="preserve">     běžně dostupné ceníky, ceny jsou dostupné pouze na základě poptávky)</t>
  </si>
  <si>
    <t xml:space="preserve">   - drobné stavební práce v rámci řemesla elektro jsou kalkulovány jako přidružené výkony</t>
  </si>
  <si>
    <t>3. Výměry jsou u jednotlivých položek stanoveny takto:</t>
  </si>
  <si>
    <t xml:space="preserve">    materiálové položky představují referenční standard (nezbytné pro ocenění zakázky),</t>
  </si>
  <si>
    <t xml:space="preserve">    nejsou uvažovány rabaty pro konkrétní dodavatele</t>
  </si>
  <si>
    <t xml:space="preserve">    montážní položky jsou odvozeny ze systému rts (bývalý ceník 21-M 1989),</t>
  </si>
  <si>
    <t xml:space="preserve">    - kabely a vodiče pro elektrické obvody kabely dle tabulky obvodů, délky obvodů</t>
  </si>
  <si>
    <t xml:space="preserve">      z výkresů + započten je odborně odhadnutý přídavek na ukončení, zapojení, místní</t>
  </si>
  <si>
    <t xml:space="preserve">      změny trasy a na svislé úseky rozvodů</t>
  </si>
  <si>
    <t xml:space="preserve">   - kusový materiál + napájecí trasy jsou na výkresech</t>
  </si>
  <si>
    <t>1. Zpracování rozpočtu je systémem projektanta, v uspořádání pro veřejné zakázky,</t>
  </si>
  <si>
    <t>13.  Práce účtované hodinovou sazbou</t>
  </si>
  <si>
    <t>14. Odborné činnosti</t>
  </si>
  <si>
    <t>15.   Celkem základní rozpočtové náklady</t>
  </si>
  <si>
    <t xml:space="preserve">    (jednotkové ceny položek jsou nastaveny "0") - standardní varianta</t>
  </si>
  <si>
    <t xml:space="preserve">    (sloupce ceny položek a celkem jsou smazány) - varianta pouze na přání</t>
  </si>
  <si>
    <t>Popis položky</t>
  </si>
  <si>
    <t>Množství</t>
  </si>
  <si>
    <t>Jedn.</t>
  </si>
  <si>
    <t>Domovní přístroje</t>
  </si>
  <si>
    <t>přístroje jsou sestaveny z jednotlivých dílů, položka obsahuje kompletní sestavu,</t>
  </si>
  <si>
    <t>u přístrojů do rámečků je v položce započten jednonásobný rámeček</t>
  </si>
  <si>
    <t>domovní spínače  jsou v provedení 10AX ~250V</t>
  </si>
  <si>
    <t>domovní zásuvky jsou v provedení 16A ~250V</t>
  </si>
  <si>
    <t>referenční designová řada je ABB Tango (zapuštěné), ABB Praktik (nástěnné)</t>
  </si>
  <si>
    <t>ks</t>
  </si>
  <si>
    <t>spínací prvek relé, 3 vodičové připojení</t>
  </si>
  <si>
    <t>Materiál nosný kusový</t>
  </si>
  <si>
    <t>Materiál nosný délkový</t>
  </si>
  <si>
    <t>Svítidla</t>
  </si>
  <si>
    <t>Kabel CYKY 2x1,5</t>
  </si>
  <si>
    <t>m</t>
  </si>
  <si>
    <t>Kabel CYKY 3x1,5</t>
  </si>
  <si>
    <t>Kabel CYKY 3x2,5</t>
  </si>
  <si>
    <t xml:space="preserve">       nastavení pohybových čidel</t>
  </si>
  <si>
    <t>Montáž</t>
  </si>
  <si>
    <t>210111021</t>
  </si>
  <si>
    <t>2. Pro výběrové řízení je rozpočet upraven jako "slepý" - tzv. "Výkaz výměr"</t>
  </si>
  <si>
    <t>Rozváděčový systém stavebnicový oceloplechové konstrukce,</t>
  </si>
  <si>
    <t>určený převážně pro modulové přístroje s montáží na nosné lišty,</t>
  </si>
  <si>
    <t>skříň je kompletně vybavená originálními doplňky od výrobce,</t>
  </si>
  <si>
    <t>hloubka skříně zvětšená s velkým prostorem k vyvedení kabelů za lištami,</t>
  </si>
  <si>
    <t>obsahuje přístrojový rošt s kryty pro přístroje, svorkovnice N a PE.</t>
  </si>
  <si>
    <t>Skříň je určená k nástěnné nebo k zapuštěné montáži, pro zapuštěnou montáž</t>
  </si>
  <si>
    <t>se doporučuje použít krycí rám k překrytí spáry do stavební konstrukce.</t>
  </si>
  <si>
    <t>Chránič proudový PF7-40/4/003</t>
  </si>
  <si>
    <t>Jistič instalační, 10kA, 10C/1</t>
  </si>
  <si>
    <t>Jistič instalační, 10kA, 16C/1</t>
  </si>
  <si>
    <t>Součet</t>
  </si>
  <si>
    <t>Montáž, kompletace, doplňkový materiál</t>
  </si>
  <si>
    <t>Zaokrouhleno</t>
  </si>
  <si>
    <t xml:space="preserve">       práce spojené s úpravou ve stávajících rozvaděčích</t>
  </si>
  <si>
    <t>Specifikace zařízení</t>
  </si>
  <si>
    <t>Rozpočet</t>
  </si>
  <si>
    <t>Spínač domovní zapuštěný IP44, řaz. 1</t>
  </si>
  <si>
    <t>Zásuvka domovní zapuštěná</t>
  </si>
  <si>
    <t>Zásuvka domovní zapuštěná IP44</t>
  </si>
  <si>
    <t>Přehled zařízení</t>
  </si>
  <si>
    <t>Zasuvka modulová vestavná 16A/1+N+PE</t>
  </si>
  <si>
    <t>Vypracoval  Ing. Vladimír Geyer</t>
  </si>
  <si>
    <t>Krabice přístrojová zapuštěná</t>
  </si>
  <si>
    <t>Krabice rozvodná zapuštěná</t>
  </si>
  <si>
    <t>210110041</t>
  </si>
  <si>
    <t>210110044</t>
  </si>
  <si>
    <t>210111011</t>
  </si>
  <si>
    <t>Krabice přístrojová, zapuštěná</t>
  </si>
  <si>
    <t>210010301</t>
  </si>
  <si>
    <t>Krabice rozvodná, zapuštěná</t>
  </si>
  <si>
    <t>210010321</t>
  </si>
  <si>
    <t>Vodič H07V-U (CY) 4</t>
  </si>
  <si>
    <t xml:space="preserve">     (jedná se o podlahové topení svobodáren, kde nejsou k dispozici</t>
  </si>
  <si>
    <t>Kabel CYKY 5x2,5</t>
  </si>
  <si>
    <t>Kabelový úchyt plast, 8x kabel 3x1,5</t>
  </si>
  <si>
    <t>210810041</t>
  </si>
  <si>
    <t>210810045</t>
  </si>
  <si>
    <t>210810046</t>
  </si>
  <si>
    <t>210810056</t>
  </si>
  <si>
    <t>210810054</t>
  </si>
  <si>
    <t>210800546</t>
  </si>
  <si>
    <t>210800549</t>
  </si>
  <si>
    <t>210020912</t>
  </si>
  <si>
    <t>210100258</t>
  </si>
  <si>
    <t>210100259</t>
  </si>
  <si>
    <t>Vodič FeZn 8</t>
  </si>
  <si>
    <t>Podpěra vedení do zdiva</t>
  </si>
  <si>
    <t>210220301</t>
  </si>
  <si>
    <t>Přípojnice pro ochranné pospojování nástěnná 10 svorek</t>
  </si>
  <si>
    <t>210192011</t>
  </si>
  <si>
    <t>Drát 8, FeZn</t>
  </si>
  <si>
    <t>210220002</t>
  </si>
  <si>
    <t>(při seskupení několika přístrojů do jednoho místa budou použity přednostně</t>
  </si>
  <si>
    <t>dvoj nebo trojrámečky s příslušnou dvojitou nebo trojitou přístrojovou krabicí)</t>
  </si>
  <si>
    <t>D.1.4b Silnoproudá elektrotechnika</t>
  </si>
  <si>
    <t>Spínač  domovní zapuštěný 1/0</t>
  </si>
  <si>
    <t>Zásuvka domovní zapuštěná, s přepěťovou ochranou</t>
  </si>
  <si>
    <t>Svorka k pospojování potrubí, včetně pásku</t>
  </si>
  <si>
    <t>Podpěra FeZn 8 do zdiva se zateplením</t>
  </si>
  <si>
    <t>Bleskosvod</t>
  </si>
  <si>
    <t>Svorkovnice EP pro ochranné pospojování, 10 svorek</t>
  </si>
  <si>
    <t>Vodič 1-YY 25</t>
  </si>
  <si>
    <t>Rozvaděč RS</t>
  </si>
  <si>
    <t>Jmenovitý proud systému: do 125A</t>
  </si>
  <si>
    <t>Přípojnice L1,L2,L3, PEN, Cu 12/5</t>
  </si>
  <si>
    <t>Svorkovnice přídavná PE/N, 2x13</t>
  </si>
  <si>
    <t>Spínač  domovní zapuštěný, řaz. 1/0</t>
  </si>
  <si>
    <t>Vodič 1-YY25</t>
  </si>
  <si>
    <t>ZŠ a MŠ Brno, Křídlovická 30b</t>
  </si>
  <si>
    <t>Rekonstrukce ŠD v pavilonu D vč. zateplení</t>
  </si>
  <si>
    <t>Spímač domovní zapuštěný IP44, řaz. 1/0</t>
  </si>
  <si>
    <t>Zásuvka datová zapuštěná, dvojitá RJ45</t>
  </si>
  <si>
    <t>Snímač pohybu vestavný do pohledu, IP23,</t>
  </si>
  <si>
    <t>oblast zachycení kuželová</t>
  </si>
  <si>
    <t>Požární ucpávka protipožární pěna,
kalkulovaný rozměr 100x200, tl. 150</t>
  </si>
  <si>
    <t>Kabel CYKY 5x1,5</t>
  </si>
  <si>
    <t>Kabel CYKY-O 2x1,5</t>
  </si>
  <si>
    <t>Kabel CYKY-O 3x1,5</t>
  </si>
  <si>
    <t>Kabel CYKY-J 3x1,5</t>
  </si>
  <si>
    <t>Kabel CYKY-J 5x1,5</t>
  </si>
  <si>
    <t>Kabel CYKY-J 3x2,5</t>
  </si>
  <si>
    <t>Kabel CYKY-J 5x2,5</t>
  </si>
  <si>
    <t>Kabel CYKY-J 5x10</t>
  </si>
  <si>
    <t>Datový kabel UTP cat.5E, 24 AWG</t>
  </si>
  <si>
    <t>Telefonní kabel, 4p4c/RJ10, 26 AWG</t>
  </si>
  <si>
    <t>Kabelový žlab drátěný 35x50</t>
  </si>
  <si>
    <t>Kabelový žlab drátěný 60x100</t>
  </si>
  <si>
    <t>Trubka ohebná plast 1520 vč.mont.příslušenství</t>
  </si>
  <si>
    <t>Svítidla včetně světelných zdrojů a dalšího příslušenství</t>
  </si>
  <si>
    <t>jsou předmětem dodávky a montáže světelné firmy -</t>
  </si>
  <si>
    <t>viz. Soupis svítidel podle návrhu a nabídky firmy MyLight</t>
  </si>
  <si>
    <t>Rozvaděč RS1</t>
  </si>
  <si>
    <t>Rozvodnice plechová zapuštěná, 600x800x180mm, IP40/20</t>
  </si>
  <si>
    <t>Jistič instalační, spínací blok, 10kA, 40A/3</t>
  </si>
  <si>
    <t>Časové relé, 230VAC/16A, 6-60min</t>
  </si>
  <si>
    <t>Příprava pro instalaci přístrojů dodavatele svítidel okruhu -14</t>
  </si>
  <si>
    <t>sada</t>
  </si>
  <si>
    <t>Přepěťová ochrana typ T2</t>
  </si>
  <si>
    <t>Jistič 25B/3 do stávajícího rozváděče PRB1</t>
  </si>
  <si>
    <t>Jistič 10C/1 do stávajícího rozváděče MŠ</t>
  </si>
  <si>
    <t>Spínač domovní zapuštěný IP44, řaz. 1/0</t>
  </si>
  <si>
    <t>Snímač pohybu vestavný do pohledu</t>
  </si>
  <si>
    <t>210220321</t>
  </si>
  <si>
    <t>Montáž instalačního jističe 1P</t>
  </si>
  <si>
    <t>210120401</t>
  </si>
  <si>
    <t>Montáž instalačního jističe 3P</t>
  </si>
  <si>
    <t>210120451</t>
  </si>
  <si>
    <t>210810055</t>
  </si>
  <si>
    <t>Kabel CYKY 5x10</t>
  </si>
  <si>
    <t>Datový kabel UTP cat.5E</t>
  </si>
  <si>
    <t>Trubka ohebná plast 1520</t>
  </si>
  <si>
    <t>Ukončení kabelu do 5x4</t>
  </si>
  <si>
    <t>Ukončení kabelu do 5x10</t>
  </si>
  <si>
    <t>Kabelový žlab drátěný do 60x100</t>
  </si>
  <si>
    <t>V Brně 26.4.2020</t>
  </si>
  <si>
    <t xml:space="preserve">       příprava kabelových tras</t>
  </si>
  <si>
    <t xml:space="preserve">       revize stávajícího bleskosvodu, revizní zpráva</t>
  </si>
  <si>
    <t xml:space="preserve">       výchozí revize silnoproudých rozvodů, revizní zpráva</t>
  </si>
  <si>
    <t xml:space="preserve">       spolupráce dodavatele elektro s dodavatelem svítidel</t>
  </si>
  <si>
    <t>sv. přisazené, LED 71W, 3000K, l=2310mm, hliníkové těleso, opálové plexi, IP54, různé barevné provedení- dle architekta</t>
  </si>
  <si>
    <t>sv. přisazené, LED 30W, 3000K, d=500mm, h=80mm, hliníkové těleso, opálové plexi, různé barevné provedení- dle architekta, stmívatelné DALI přívod CYKY 5x1,5mm</t>
  </si>
  <si>
    <t>sv. přisazené, LED 19W, 3000K, d=400mm, h=80mm, hliníkové těleso, opálové plexi, různé barevné provedení, dle architekta,stmívatelné DALI přívod CYKY 5x1,5mm</t>
  </si>
  <si>
    <t>sv. přisazené, LED 12W, 3000K, d=300mm, h=80mm, hliníkové těleso, opálové plexi, různé barevné provedení, dle architekta, stmívatelné DALI přívod CYKY 5x1,5mm</t>
  </si>
  <si>
    <t>sv. přisazené LED 78W, 3000K, d=950, h=80mm, hliník, opálové plexi, různé barevné provedení, stmívatelné DALI přívod CYKY 5x1,5mm</t>
  </si>
  <si>
    <t>sv. vestavné LED 12W3000K, těleso sv. Al slitina, barva bílá, čirá optika, 230V</t>
  </si>
  <si>
    <t>3f lišta barva bílá, délka 2000mm,</t>
  </si>
  <si>
    <t>sv. přisazené do 3f lišty, 33,5W/3000K, 50°, barva bílá matná</t>
  </si>
  <si>
    <t>koncový napaječ, bílý</t>
  </si>
  <si>
    <t>koncovka bílá</t>
  </si>
  <si>
    <t>sv. LED vestavné do kazet 600x600mm, 36W EVG 840K 4300lm UGR19 stmívatelné DALI, těleso AL slitina povrch bílý lak matný, dIfuzor OPAL</t>
  </si>
  <si>
    <t>sv. nouzové LED 2,1W, značící směr úniku, přisazené svítící 1hod po výpadku, autotest</t>
  </si>
  <si>
    <t>sv. nouzové LED 2W, protipanické, optika area, 1h, autotest</t>
  </si>
  <si>
    <t>příslušenství pro vestabu</t>
  </si>
  <si>
    <t>sv. LED velkoformátové VECTA design, včetně instalace a podružného materiálu, stmívatelné DALI, 840K, trafo umístěné externě, rozměry dle projektu</t>
  </si>
  <si>
    <t>LED podsvětlení obvodové 218W 4000K,  trafa externě</t>
  </si>
  <si>
    <t>centrální napaječ</t>
  </si>
  <si>
    <t>DALI převodník - LED stmívač PWM , 1 kanál, 10A, 12-24V DC 175 x 45 x 27 mm</t>
  </si>
  <si>
    <t>DALI řízení, synchronizace tlačítek, přívod 5x1,5mm</t>
  </si>
  <si>
    <t>Jednotka DALI Solo, vstup 2x tl., 230V, 1x senzor, výstup 2x DALI</t>
  </si>
  <si>
    <t>kit pro vestavbu</t>
  </si>
  <si>
    <t xml:space="preserve">       dokumentace skutečného provedení</t>
  </si>
  <si>
    <t>Umístění a provedení svítidel viz přílohy k STZ B.2.10b a B.2.10c</t>
  </si>
  <si>
    <t>infra přijímač</t>
  </si>
  <si>
    <t xml:space="preserve">        bez DPH</t>
  </si>
  <si>
    <t>neobsazeno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</si>
</sst>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dd/mm/yy"/>
    <numFmt numFmtId="165" formatCode="0.00_)"/>
    <numFmt numFmtId="166" formatCode="0.0"/>
  </numFmts>
  <fonts count="55">
    <font>
      <sz val="10"/>
      <name val="Courie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Courier New"/>
      <family val="3"/>
    </font>
    <font>
      <sz val="10"/>
      <name val="Arial CE"/>
      <family val="2"/>
    </font>
    <font>
      <sz val="12"/>
      <name val="Times New Roman CE"/>
      <family val="1"/>
    </font>
    <font>
      <sz val="8"/>
      <name val="Times New Roman"/>
      <family val="1"/>
    </font>
    <font>
      <sz val="8"/>
      <name val="Courier"/>
      <family val="1"/>
    </font>
    <font>
      <sz val="10"/>
      <name val="Helv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8"/>
      <color indexed="8"/>
      <name val="Arial CE"/>
      <family val="2"/>
    </font>
    <font>
      <b/>
      <sz val="10"/>
      <color indexed="52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9"/>
      <color indexed="39"/>
      <name val="Arial CE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1"/>
      <name val="Arial"/>
      <family val="2"/>
    </font>
    <font>
      <b/>
      <sz val="10"/>
      <color indexed="63"/>
      <name val="Arial"/>
      <family val="2"/>
    </font>
    <font>
      <sz val="11"/>
      <color indexed="52"/>
      <name val="Calibri"/>
      <family val="2"/>
    </font>
    <font>
      <b/>
      <sz val="10"/>
      <color indexed="10"/>
      <name val="Arial CE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9"/>
      <name val="Arial CE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43" fontId="1" fillId="0" borderId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8" fillId="0" borderId="0" applyFon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>
      <protection/>
    </xf>
    <xf numFmtId="0" fontId="19" fillId="20" borderId="1" applyNumberFormat="0" applyAlignment="0" applyProtection="0"/>
    <xf numFmtId="0" fontId="20" fillId="0" borderId="2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6" applyNumberFormat="0" applyAlignment="0" applyProtection="0"/>
    <xf numFmtId="0" fontId="27" fillId="3" borderId="0" applyNumberFormat="0" applyBorder="0" applyAlignment="0" applyProtection="0"/>
    <xf numFmtId="0" fontId="28" fillId="7" borderId="1" applyNumberFormat="0" applyAlignment="0" applyProtection="0"/>
    <xf numFmtId="0" fontId="29" fillId="21" borderId="6" applyNumberFormat="0" applyAlignment="0" applyProtection="0"/>
    <xf numFmtId="0" fontId="30" fillId="0" borderId="7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>
      <alignment/>
      <protection/>
    </xf>
    <xf numFmtId="0" fontId="36" fillId="22" borderId="0" applyNumberFormat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3" borderId="8" applyNumberFormat="0" applyFont="0" applyAlignment="0" applyProtection="0"/>
    <xf numFmtId="0" fontId="39" fillId="20" borderId="9" applyNumberFormat="0" applyAlignment="0" applyProtection="0"/>
    <xf numFmtId="0" fontId="8" fillId="23" borderId="8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>
      <alignment/>
      <protection/>
    </xf>
    <xf numFmtId="0" fontId="42" fillId="4" borderId="0" applyNumberFormat="0" applyBorder="0" applyAlignment="0" applyProtection="0"/>
    <xf numFmtId="0" fontId="12" fillId="0" borderId="0">
      <alignment/>
      <protection/>
    </xf>
    <xf numFmtId="0" fontId="4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7" borderId="1" applyNumberFormat="0" applyAlignment="0" applyProtection="0"/>
    <xf numFmtId="0" fontId="46" fillId="20" borderId="1" applyNumberFormat="0" applyAlignment="0" applyProtection="0"/>
    <xf numFmtId="0" fontId="47" fillId="2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8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</cellStyleXfs>
  <cellXfs count="14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5" fillId="0" borderId="0" xfId="0" applyFont="1" applyBorder="1"/>
    <xf numFmtId="0" fontId="6" fillId="0" borderId="0" xfId="0" applyFont="1"/>
    <xf numFmtId="4" fontId="3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4" fontId="3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4" fontId="10" fillId="0" borderId="0" xfId="0" applyNumberFormat="1" applyFont="1" applyAlignment="1" applyProtection="1">
      <alignment horizontal="right"/>
      <protection/>
    </xf>
    <xf numFmtId="0" fontId="11" fillId="0" borderId="0" xfId="0" applyFont="1"/>
    <xf numFmtId="0" fontId="10" fillId="0" borderId="0" xfId="0" applyFont="1" applyAlignment="1">
      <alignment horizontal="left" wrapText="1"/>
    </xf>
    <xf numFmtId="164" fontId="10" fillId="0" borderId="0" xfId="0" applyNumberFormat="1" applyFont="1" applyAlignment="1" applyProtection="1">
      <alignment horizontal="right" wrapText="1"/>
      <protection/>
    </xf>
    <xf numFmtId="0" fontId="10" fillId="0" borderId="0" xfId="0" applyFont="1"/>
    <xf numFmtId="4" fontId="0" fillId="0" borderId="0" xfId="0" applyNumberFormat="1" applyAlignment="1">
      <alignment horizontal="right"/>
    </xf>
    <xf numFmtId="0" fontId="3" fillId="0" borderId="0" xfId="0" applyFont="1" applyAlignment="1" applyProtection="1">
      <alignment horizontal="left"/>
      <protection/>
    </xf>
    <xf numFmtId="4" fontId="3" fillId="0" borderId="0" xfId="0" applyNumberFormat="1" applyFont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64" fontId="3" fillId="0" borderId="0" xfId="0" applyNumberFormat="1" applyFont="1"/>
    <xf numFmtId="0" fontId="5" fillId="0" borderId="0" xfId="0" applyFont="1"/>
    <xf numFmtId="0" fontId="3" fillId="0" borderId="0" xfId="59" applyFont="1" applyAlignment="1" applyProtection="1">
      <alignment horizontal="left"/>
      <protection/>
    </xf>
    <xf numFmtId="4" fontId="3" fillId="0" borderId="0" xfId="643" applyNumberFormat="1" applyFont="1" applyFill="1" applyBorder="1" applyAlignment="1">
      <alignment horizontal="right"/>
      <protection/>
    </xf>
    <xf numFmtId="0" fontId="5" fillId="0" borderId="0" xfId="59" applyFont="1" applyAlignment="1" applyProtection="1">
      <alignment horizontal="left"/>
      <protection/>
    </xf>
    <xf numFmtId="1" fontId="3" fillId="0" borderId="0" xfId="0" applyNumberFormat="1" applyFont="1" applyAlignment="1">
      <alignment horizontal="right"/>
    </xf>
    <xf numFmtId="4" fontId="3" fillId="0" borderId="0" xfId="644" applyNumberFormat="1" applyFont="1" applyFill="1" applyBorder="1" applyAlignment="1">
      <alignment horizontal="right"/>
      <protection/>
    </xf>
    <xf numFmtId="0" fontId="3" fillId="0" borderId="0" xfId="36" applyFont="1">
      <alignment/>
      <protection/>
    </xf>
    <xf numFmtId="4" fontId="3" fillId="0" borderId="0" xfId="36" applyNumberFormat="1" applyFont="1" applyAlignment="1">
      <alignment horizontal="right"/>
      <protection/>
    </xf>
    <xf numFmtId="4" fontId="5" fillId="0" borderId="0" xfId="36" applyNumberFormat="1" applyFont="1" applyAlignment="1">
      <alignment horizontal="right"/>
      <protection/>
    </xf>
    <xf numFmtId="0" fontId="51" fillId="0" borderId="0" xfId="0" applyFont="1"/>
    <xf numFmtId="0" fontId="52" fillId="0" borderId="0" xfId="0" applyFont="1"/>
    <xf numFmtId="0" fontId="53" fillId="0" borderId="0" xfId="645" applyFont="1">
      <alignment/>
      <protection/>
    </xf>
    <xf numFmtId="164" fontId="3" fillId="0" borderId="0" xfId="0" applyNumberFormat="1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 horizontal="right"/>
      <protection locked="0"/>
    </xf>
    <xf numFmtId="4" fontId="5" fillId="0" borderId="0" xfId="0" applyNumberFormat="1" applyFont="1" applyAlignment="1">
      <alignment horizontal="right"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 locked="0"/>
    </xf>
    <xf numFmtId="4" fontId="6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>
      <alignment horizontal="left"/>
    </xf>
    <xf numFmtId="4" fontId="3" fillId="0" borderId="0" xfId="0" applyNumberFormat="1" applyFont="1" applyBorder="1" applyAlignment="1">
      <alignment horizontal="right" vertical="top" shrinkToFit="1"/>
    </xf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 applyProtection="1">
      <alignment horizontal="left"/>
      <protection/>
    </xf>
    <xf numFmtId="4" fontId="3" fillId="0" borderId="0" xfId="0" applyNumberFormat="1" applyFont="1" applyFill="1" applyAlignment="1" applyProtection="1">
      <alignment horizontal="right"/>
      <protection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4" fontId="3" fillId="0" borderId="0" xfId="0" applyNumberFormat="1" applyFont="1" applyFill="1" applyAlignment="1" applyProtection="1">
      <alignment horizontal="right"/>
      <protection/>
    </xf>
    <xf numFmtId="165" fontId="6" fillId="0" borderId="0" xfId="0" applyNumberFormat="1" applyFont="1" applyFill="1" applyAlignment="1" applyProtection="1">
      <alignment horizontal="right"/>
      <protection locked="0"/>
    </xf>
    <xf numFmtId="164" fontId="3" fillId="0" borderId="0" xfId="0" applyNumberFormat="1" applyFont="1" applyFill="1" applyAlignment="1">
      <alignment horizontal="right"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 locked="0"/>
    </xf>
    <xf numFmtId="4" fontId="6" fillId="0" borderId="0" xfId="0" applyNumberFormat="1" applyFont="1" applyFill="1" applyAlignment="1" applyProtection="1">
      <alignment horizontal="right"/>
      <protection locked="0"/>
    </xf>
    <xf numFmtId="166" fontId="3" fillId="0" borderId="0" xfId="0" applyNumberFormat="1" applyFont="1"/>
    <xf numFmtId="0" fontId="10" fillId="0" borderId="0" xfId="0" applyFont="1" applyFill="1" applyAlignment="1" applyProtection="1">
      <alignment horizontal="right"/>
      <protection/>
    </xf>
    <xf numFmtId="0" fontId="11" fillId="0" borderId="0" xfId="0" applyFont="1" applyFill="1"/>
    <xf numFmtId="0" fontId="10" fillId="0" borderId="0" xfId="0" applyFont="1" applyFill="1" applyAlignment="1">
      <alignment horizontal="left" wrapText="1"/>
    </xf>
    <xf numFmtId="164" fontId="10" fillId="0" borderId="0" xfId="0" applyNumberFormat="1" applyFont="1" applyFill="1" applyAlignment="1" applyProtection="1">
      <alignment horizontal="right" wrapText="1"/>
      <protection/>
    </xf>
    <xf numFmtId="0" fontId="10" fillId="0" borderId="0" xfId="0" applyFont="1" applyFill="1"/>
    <xf numFmtId="0" fontId="3" fillId="0" borderId="0" xfId="36" applyFont="1" applyFill="1">
      <alignment/>
      <protection/>
    </xf>
    <xf numFmtId="4" fontId="5" fillId="0" borderId="0" xfId="36" applyNumberFormat="1" applyFont="1" applyFill="1" applyAlignment="1">
      <alignment horizontal="right"/>
      <protection/>
    </xf>
    <xf numFmtId="0" fontId="3" fillId="0" borderId="0" xfId="0" applyFont="1"/>
    <xf numFmtId="2" fontId="3" fillId="0" borderId="0" xfId="0" applyNumberFormat="1" applyFont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right"/>
      <protection/>
    </xf>
    <xf numFmtId="2" fontId="3" fillId="0" borderId="0" xfId="0" applyNumberFormat="1" applyFont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4" fontId="3" fillId="0" borderId="0" xfId="0" applyNumberFormat="1" applyFont="1" applyAlignment="1">
      <alignment horizontal="right"/>
    </xf>
    <xf numFmtId="0" fontId="6" fillId="0" borderId="0" xfId="0" applyFont="1" applyFill="1"/>
    <xf numFmtId="0" fontId="3" fillId="0" borderId="0" xfId="0" applyFont="1" applyFill="1"/>
    <xf numFmtId="0" fontId="5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>
      <alignment wrapText="1"/>
    </xf>
    <xf numFmtId="0" fontId="3" fillId="0" borderId="0" xfId="59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 horizontal="left"/>
      <protection/>
    </xf>
    <xf numFmtId="0" fontId="6" fillId="0" borderId="0" xfId="0" applyFont="1"/>
    <xf numFmtId="164" fontId="3" fillId="0" borderId="0" xfId="0" applyNumberFormat="1" applyFont="1" applyAlignment="1" applyProtection="1">
      <alignment horizontal="right"/>
      <protection/>
    </xf>
    <xf numFmtId="164" fontId="3" fillId="0" borderId="0" xfId="0" applyNumberFormat="1" applyFont="1"/>
    <xf numFmtId="0" fontId="3" fillId="0" borderId="0" xfId="0" applyFont="1" applyAlignment="1">
      <alignment horizontal="right"/>
    </xf>
    <xf numFmtId="4" fontId="3" fillId="0" borderId="0" xfId="0" applyNumberFormat="1" applyFont="1" applyAlignment="1" applyProtection="1">
      <alignment horizontal="right"/>
      <protection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Alignment="1" applyProtection="1">
      <alignment horizontal="left"/>
      <protection/>
    </xf>
    <xf numFmtId="0" fontId="6" fillId="0" borderId="0" xfId="0" applyFont="1"/>
    <xf numFmtId="164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Alignment="1" applyProtection="1">
      <alignment horizontal="left"/>
      <protection/>
    </xf>
    <xf numFmtId="0" fontId="6" fillId="0" borderId="0" xfId="0" applyFont="1"/>
    <xf numFmtId="164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4" fontId="3" fillId="0" borderId="0" xfId="0" applyNumberFormat="1" applyFont="1" applyAlignment="1" applyProtection="1">
      <alignment horizontal="right"/>
      <protection/>
    </xf>
    <xf numFmtId="4" fontId="3" fillId="0" borderId="0" xfId="0" applyNumberFormat="1" applyFont="1" applyAlignment="1">
      <alignment horizontal="right"/>
    </xf>
    <xf numFmtId="0" fontId="11" fillId="0" borderId="0" xfId="0" applyFont="1"/>
    <xf numFmtId="0" fontId="10" fillId="0" borderId="0" xfId="0" applyFont="1" applyAlignment="1" applyProtection="1">
      <alignment horizontal="right"/>
      <protection/>
    </xf>
    <xf numFmtId="4" fontId="10" fillId="0" borderId="0" xfId="0" applyNumberFormat="1" applyFont="1" applyAlignment="1" applyProtection="1">
      <alignment horizontal="right"/>
      <protection/>
    </xf>
    <xf numFmtId="0" fontId="10" fillId="0" borderId="0" xfId="0" applyFont="1"/>
    <xf numFmtId="0" fontId="10" fillId="0" borderId="0" xfId="0" applyFont="1" applyAlignment="1">
      <alignment horizontal="left" wrapText="1"/>
    </xf>
    <xf numFmtId="164" fontId="10" fillId="0" borderId="0" xfId="0" applyNumberFormat="1" applyFont="1" applyAlignment="1" applyProtection="1">
      <alignment horizontal="right" wrapText="1"/>
      <protection/>
    </xf>
    <xf numFmtId="4" fontId="3" fillId="0" borderId="0" xfId="32" applyNumberFormat="1" applyFont="1" applyAlignment="1">
      <alignment horizontal="right"/>
      <protection/>
    </xf>
    <xf numFmtId="0" fontId="3" fillId="0" borderId="0" xfId="32" applyFont="1" applyAlignment="1" applyProtection="1">
      <alignment horizontal="left"/>
      <protection/>
    </xf>
    <xf numFmtId="0" fontId="6" fillId="0" borderId="0" xfId="32" applyFont="1">
      <alignment/>
      <protection/>
    </xf>
    <xf numFmtId="4" fontId="3" fillId="0" borderId="0" xfId="32" applyNumberFormat="1" applyFont="1" applyAlignment="1">
      <alignment horizontal="right"/>
      <protection/>
    </xf>
    <xf numFmtId="0" fontId="3" fillId="0" borderId="0" xfId="32" applyFont="1" applyAlignment="1" applyProtection="1">
      <alignment horizontal="right"/>
      <protection/>
    </xf>
    <xf numFmtId="0" fontId="3" fillId="0" borderId="0" xfId="32" applyFont="1" applyFill="1" applyAlignment="1" applyProtection="1">
      <alignment horizontal="left"/>
      <protection/>
    </xf>
    <xf numFmtId="0" fontId="6" fillId="0" borderId="0" xfId="766" applyFont="1" applyFill="1" applyBorder="1" applyAlignment="1">
      <alignment wrapText="1"/>
      <protection/>
    </xf>
    <xf numFmtId="2" fontId="6" fillId="0" borderId="0" xfId="766" applyNumberFormat="1" applyFont="1" applyFill="1" applyBorder="1" applyAlignment="1">
      <alignment horizontal="right" wrapText="1"/>
      <protection/>
    </xf>
    <xf numFmtId="43" fontId="6" fillId="0" borderId="0" xfId="766" applyNumberFormat="1" applyFont="1" applyFill="1" applyBorder="1" applyAlignment="1">
      <alignment horizontal="right" wrapText="1"/>
      <protection/>
    </xf>
    <xf numFmtId="43" fontId="3" fillId="0" borderId="0" xfId="0" applyNumberFormat="1" applyFont="1"/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4" fontId="54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6" fillId="0" borderId="0" xfId="766" applyNumberFormat="1" applyFont="1" applyFill="1" applyBorder="1" applyAlignment="1">
      <alignment wrapText="1"/>
      <protection/>
    </xf>
    <xf numFmtId="0" fontId="3" fillId="0" borderId="0" xfId="0" applyFont="1" applyBorder="1" applyAlignment="1">
      <alignment/>
    </xf>
    <xf numFmtId="0" fontId="6" fillId="0" borderId="0" xfId="766" applyNumberFormat="1" applyFont="1" applyFill="1" applyBorder="1" applyAlignment="1">
      <alignment horizontal="right" wrapText="1"/>
      <protection/>
    </xf>
  </cellXfs>
  <cellStyles count="7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4" xfId="20"/>
    <cellStyle name="TableStyleLight1" xfId="21"/>
    <cellStyle name="normální 4" xfId="22"/>
    <cellStyle name="Normální 2" xfId="23"/>
    <cellStyle name="Čárka 2" xfId="24"/>
    <cellStyle name="rozpočet" xfId="25"/>
    <cellStyle name="Normální 3" xfId="26"/>
    <cellStyle name="normální 5" xfId="27"/>
    <cellStyle name="normální 6" xfId="28"/>
    <cellStyle name="normální 7" xfId="29"/>
    <cellStyle name="normální 8" xfId="30"/>
    <cellStyle name="normální 9" xfId="31"/>
    <cellStyle name="normální 10" xfId="32"/>
    <cellStyle name="Excel Built-in Normal" xfId="33"/>
    <cellStyle name="Normální 2 2" xfId="34"/>
    <cellStyle name="normální 11" xfId="35"/>
    <cellStyle name="Normální 2 3" xfId="36"/>
    <cellStyle name="normální 5 4" xfId="37"/>
    <cellStyle name="Normální 2 2 2" xfId="38"/>
    <cellStyle name="normální 5 3" xfId="39"/>
    <cellStyle name="normální 6 4" xfId="40"/>
    <cellStyle name="normální 6 3" xfId="41"/>
    <cellStyle name="Normální 3 2" xfId="42"/>
    <cellStyle name="normální 5 2" xfId="43"/>
    <cellStyle name="normální 6 2" xfId="44"/>
    <cellStyle name="normální 7 2" xfId="45"/>
    <cellStyle name="normální 8 2" xfId="46"/>
    <cellStyle name="normální 9 2" xfId="47"/>
    <cellStyle name="normální 10 2" xfId="48"/>
    <cellStyle name="Normální 3 3" xfId="49"/>
    <cellStyle name="normální 7 3" xfId="50"/>
    <cellStyle name="normální 8 3" xfId="51"/>
    <cellStyle name="normální 9 3" xfId="52"/>
    <cellStyle name="normální 10 3" xfId="53"/>
    <cellStyle name="Normální 3 4" xfId="54"/>
    <cellStyle name="normální 7 4" xfId="55"/>
    <cellStyle name="normální 8 4" xfId="56"/>
    <cellStyle name="normální 9 4" xfId="57"/>
    <cellStyle name="normální 10 4" xfId="58"/>
    <cellStyle name="Normální 3 5" xfId="59"/>
    <cellStyle name="Normální 12" xfId="60"/>
    <cellStyle name="Normální 3 6" xfId="61"/>
    <cellStyle name="Normální 13" xfId="62"/>
    <cellStyle name="Normální 4 2" xfId="63"/>
    <cellStyle name="Normální 2 2 3" xfId="64"/>
    <cellStyle name="Normální 15" xfId="65"/>
    <cellStyle name="Normální 16" xfId="66"/>
    <cellStyle name="Normální 17" xfId="67"/>
    <cellStyle name="Normální 18" xfId="68"/>
    <cellStyle name="Normální 19" xfId="69"/>
    <cellStyle name="Normální 20" xfId="70"/>
    <cellStyle name="Normální 25" xfId="71"/>
    <cellStyle name="Normální 26" xfId="72"/>
    <cellStyle name="Normální 21" xfId="73"/>
    <cellStyle name="Normální 22" xfId="74"/>
    <cellStyle name="Normální 23" xfId="75"/>
    <cellStyle name="Normální 24" xfId="76"/>
    <cellStyle name="Normální 27" xfId="77"/>
    <cellStyle name="Normální 32" xfId="78"/>
    <cellStyle name="Normální 33" xfId="79"/>
    <cellStyle name="Normální 28" xfId="80"/>
    <cellStyle name="Normální 29" xfId="81"/>
    <cellStyle name="Normální 30" xfId="82"/>
    <cellStyle name="Normální 31" xfId="83"/>
    <cellStyle name="Normální 34" xfId="84"/>
    <cellStyle name="Normální 35" xfId="85"/>
    <cellStyle name="Normální 36" xfId="86"/>
    <cellStyle name="Normální 44" xfId="87"/>
    <cellStyle name="Normální 45" xfId="88"/>
    <cellStyle name="Normální 37" xfId="89"/>
    <cellStyle name="Normální 38" xfId="90"/>
    <cellStyle name="Normální 39" xfId="91"/>
    <cellStyle name="Normální 40" xfId="92"/>
    <cellStyle name="Normální 41" xfId="93"/>
    <cellStyle name="Normální 42" xfId="94"/>
    <cellStyle name="Normální 43" xfId="95"/>
    <cellStyle name="Normální 46" xfId="96"/>
    <cellStyle name="Normální 47" xfId="97"/>
    <cellStyle name="Normální 48" xfId="98"/>
    <cellStyle name="Normální 49" xfId="99"/>
    <cellStyle name="Normální 50" xfId="100"/>
    <cellStyle name="Normální 51" xfId="101"/>
    <cellStyle name="Normální 55" xfId="102"/>
    <cellStyle name="Normální 56" xfId="103"/>
    <cellStyle name="Normální 52" xfId="104"/>
    <cellStyle name="Normální 53" xfId="105"/>
    <cellStyle name="Normální 54" xfId="106"/>
    <cellStyle name="Normální 69" xfId="107"/>
    <cellStyle name="Normální 70" xfId="108"/>
    <cellStyle name="Normální 57" xfId="109"/>
    <cellStyle name="Normální 58" xfId="110"/>
    <cellStyle name="Normální 59" xfId="111"/>
    <cellStyle name="Normální 60" xfId="112"/>
    <cellStyle name="Normální 61" xfId="113"/>
    <cellStyle name="Normální 62" xfId="114"/>
    <cellStyle name="Normální 63" xfId="115"/>
    <cellStyle name="Normální 64" xfId="116"/>
    <cellStyle name="Normální 65" xfId="117"/>
    <cellStyle name="Normální 66" xfId="118"/>
    <cellStyle name="Normální 67" xfId="119"/>
    <cellStyle name="Normální 68" xfId="120"/>
    <cellStyle name="Normální 71" xfId="121"/>
    <cellStyle name="Normální 72" xfId="122"/>
    <cellStyle name="Normální 73" xfId="123"/>
    <cellStyle name="Normální 74" xfId="124"/>
    <cellStyle name="Normální 75" xfId="125"/>
    <cellStyle name="Normální 76" xfId="126"/>
    <cellStyle name="Normální 79" xfId="127"/>
    <cellStyle name="Normální 78" xfId="128"/>
    <cellStyle name="Normální 77" xfId="129"/>
    <cellStyle name="Normální 80" xfId="130"/>
    <cellStyle name="Normální 81" xfId="131"/>
    <cellStyle name="Normální 82" xfId="132"/>
    <cellStyle name="Normální 83" xfId="133"/>
    <cellStyle name="Normální 84" xfId="134"/>
    <cellStyle name="Normální 85" xfId="135"/>
    <cellStyle name="Normální 86" xfId="136"/>
    <cellStyle name="Normální 87" xfId="137"/>
    <cellStyle name="Normální 88" xfId="138"/>
    <cellStyle name="Normální 89" xfId="139"/>
    <cellStyle name="Normální 90" xfId="140"/>
    <cellStyle name="Normální 91" xfId="141"/>
    <cellStyle name="Normální 92" xfId="142"/>
    <cellStyle name="Normální 93" xfId="143"/>
    <cellStyle name="Normální 94" xfId="144"/>
    <cellStyle name="Normální 95" xfId="145"/>
    <cellStyle name="Normální 96" xfId="146"/>
    <cellStyle name="Normální 97" xfId="147"/>
    <cellStyle name="Normální 98" xfId="148"/>
    <cellStyle name="Normální 99" xfId="149"/>
    <cellStyle name="Normální 100" xfId="150"/>
    <cellStyle name="Normální 101" xfId="151"/>
    <cellStyle name="Normální 102" xfId="152"/>
    <cellStyle name="Normální 103" xfId="153"/>
    <cellStyle name="Normální 104" xfId="154"/>
    <cellStyle name="Normální 105" xfId="155"/>
    <cellStyle name="Normální 106" xfId="156"/>
    <cellStyle name="Normální 107" xfId="157"/>
    <cellStyle name="Normální 108" xfId="158"/>
    <cellStyle name="Normální 109" xfId="159"/>
    <cellStyle name="Normální 110" xfId="160"/>
    <cellStyle name="Normální 111" xfId="161"/>
    <cellStyle name="Normální 112" xfId="162"/>
    <cellStyle name="Normální 113" xfId="163"/>
    <cellStyle name="Normální 114" xfId="164"/>
    <cellStyle name="Normální 115" xfId="165"/>
    <cellStyle name="Normální 116" xfId="166"/>
    <cellStyle name="Normální 117" xfId="167"/>
    <cellStyle name="Normální 118" xfId="168"/>
    <cellStyle name="Normální 119" xfId="169"/>
    <cellStyle name="Normální 120" xfId="170"/>
    <cellStyle name="Normální 121" xfId="171"/>
    <cellStyle name="Normální 122" xfId="172"/>
    <cellStyle name="Normální 123" xfId="173"/>
    <cellStyle name="Normální 124" xfId="174"/>
    <cellStyle name="Normální 125" xfId="175"/>
    <cellStyle name="Normální 126" xfId="176"/>
    <cellStyle name="Normální 127" xfId="177"/>
    <cellStyle name="Normální 128" xfId="178"/>
    <cellStyle name="Normální 129" xfId="179"/>
    <cellStyle name="Normální 130" xfId="180"/>
    <cellStyle name="Normální 131" xfId="181"/>
    <cellStyle name="Normální 132" xfId="182"/>
    <cellStyle name="Normální 133" xfId="183"/>
    <cellStyle name="Normální 134" xfId="184"/>
    <cellStyle name="Normální 135" xfId="185"/>
    <cellStyle name="Normální 136" xfId="186"/>
    <cellStyle name="Normální 137" xfId="187"/>
    <cellStyle name="Normální 138" xfId="188"/>
    <cellStyle name="Normální 139" xfId="189"/>
    <cellStyle name="Normální 140" xfId="190"/>
    <cellStyle name="Normální 141" xfId="191"/>
    <cellStyle name="Normální 142" xfId="192"/>
    <cellStyle name="Normální 143" xfId="193"/>
    <cellStyle name="Normální 144" xfId="194"/>
    <cellStyle name="Normální 145" xfId="195"/>
    <cellStyle name="Normální 146" xfId="196"/>
    <cellStyle name="Normální 147" xfId="197"/>
    <cellStyle name="Normální 148" xfId="198"/>
    <cellStyle name="Normální 149" xfId="199"/>
    <cellStyle name="Normální 150" xfId="200"/>
    <cellStyle name="Normální 151" xfId="201"/>
    <cellStyle name="Normální 152" xfId="202"/>
    <cellStyle name="Normální 153" xfId="203"/>
    <cellStyle name="Normální 154" xfId="204"/>
    <cellStyle name="Normální 155" xfId="205"/>
    <cellStyle name="Normální 156" xfId="206"/>
    <cellStyle name="Normální 157" xfId="207"/>
    <cellStyle name="Normální 158" xfId="208"/>
    <cellStyle name="Normální 159" xfId="209"/>
    <cellStyle name="Normální 160" xfId="210"/>
    <cellStyle name="Normální 161" xfId="211"/>
    <cellStyle name="Normální 162" xfId="212"/>
    <cellStyle name="Normální 163" xfId="213"/>
    <cellStyle name="Normální 164" xfId="214"/>
    <cellStyle name="Normální 165" xfId="215"/>
    <cellStyle name="Normální 166" xfId="216"/>
    <cellStyle name="Normální 167" xfId="217"/>
    <cellStyle name="Normální 168" xfId="218"/>
    <cellStyle name="Normální 169" xfId="219"/>
    <cellStyle name="Normální 170" xfId="220"/>
    <cellStyle name="Normální 171" xfId="221"/>
    <cellStyle name="Normální 172" xfId="222"/>
    <cellStyle name="Normální 173" xfId="223"/>
    <cellStyle name="Normální 174" xfId="224"/>
    <cellStyle name="Normální 175" xfId="225"/>
    <cellStyle name="Normální 176" xfId="226"/>
    <cellStyle name="Normální 177" xfId="227"/>
    <cellStyle name="Normální 178" xfId="228"/>
    <cellStyle name="Normální 179" xfId="229"/>
    <cellStyle name="Normální 180" xfId="230"/>
    <cellStyle name="Normální 183" xfId="231"/>
    <cellStyle name="Normální 182" xfId="232"/>
    <cellStyle name="Normální 181" xfId="233"/>
    <cellStyle name="Normální 184" xfId="234"/>
    <cellStyle name="Normální 185" xfId="235"/>
    <cellStyle name="Normální 186" xfId="236"/>
    <cellStyle name="Normální 187" xfId="237"/>
    <cellStyle name="Normální 188" xfId="238"/>
    <cellStyle name="Normální 189" xfId="239"/>
    <cellStyle name="Normální 190" xfId="240"/>
    <cellStyle name="Normální 191" xfId="241"/>
    <cellStyle name="Normální 192" xfId="242"/>
    <cellStyle name="Normální 193" xfId="243"/>
    <cellStyle name="Normální 194" xfId="244"/>
    <cellStyle name="Normální 195" xfId="245"/>
    <cellStyle name="Normální 196" xfId="246"/>
    <cellStyle name="Normální 197" xfId="247"/>
    <cellStyle name="Normální 198" xfId="248"/>
    <cellStyle name="Normální 199" xfId="249"/>
    <cellStyle name="Normální 200" xfId="250"/>
    <cellStyle name="Normální 201" xfId="251"/>
    <cellStyle name="Normální 202" xfId="252"/>
    <cellStyle name="Normální 203" xfId="253"/>
    <cellStyle name="Normální 204" xfId="254"/>
    <cellStyle name="Normální 205" xfId="255"/>
    <cellStyle name="Normální 206" xfId="256"/>
    <cellStyle name="Normální 207" xfId="257"/>
    <cellStyle name="Normální 208" xfId="258"/>
    <cellStyle name="Normální 209" xfId="259"/>
    <cellStyle name="Normální 210" xfId="260"/>
    <cellStyle name="Normální 211" xfId="261"/>
    <cellStyle name="Normální 212" xfId="262"/>
    <cellStyle name="Normální 213" xfId="263"/>
    <cellStyle name="Normální 214" xfId="264"/>
    <cellStyle name="Normální 215" xfId="265"/>
    <cellStyle name="Normální 216" xfId="266"/>
    <cellStyle name="Normální 217" xfId="267"/>
    <cellStyle name="Normální 218" xfId="268"/>
    <cellStyle name="Normální 219" xfId="269"/>
    <cellStyle name="Normální 220" xfId="270"/>
    <cellStyle name="Normální 221" xfId="271"/>
    <cellStyle name="Normální 222" xfId="272"/>
    <cellStyle name="Normální 223" xfId="273"/>
    <cellStyle name="Normální 224" xfId="274"/>
    <cellStyle name="Normální 225" xfId="275"/>
    <cellStyle name="Normální 226" xfId="276"/>
    <cellStyle name="Normální 227" xfId="277"/>
    <cellStyle name="Normální 228" xfId="278"/>
    <cellStyle name="Normální 229" xfId="279"/>
    <cellStyle name="Normální 230" xfId="280"/>
    <cellStyle name="Normální 231" xfId="281"/>
    <cellStyle name="Normální 232" xfId="282"/>
    <cellStyle name="Normální 233" xfId="283"/>
    <cellStyle name="Normální 234" xfId="284"/>
    <cellStyle name="Normální 235" xfId="285"/>
    <cellStyle name="Normální 236" xfId="286"/>
    <cellStyle name="Normální 237" xfId="287"/>
    <cellStyle name="Normální 238" xfId="288"/>
    <cellStyle name="Normální 239" xfId="289"/>
    <cellStyle name="Normální 240" xfId="290"/>
    <cellStyle name="Normální 241" xfId="291"/>
    <cellStyle name="Normální 242" xfId="292"/>
    <cellStyle name="Normální 243" xfId="293"/>
    <cellStyle name="Normální 244" xfId="294"/>
    <cellStyle name="Normální 245" xfId="295"/>
    <cellStyle name="Normální 246" xfId="296"/>
    <cellStyle name="Normální 247" xfId="297"/>
    <cellStyle name="Normální 248" xfId="298"/>
    <cellStyle name="Normální 249" xfId="299"/>
    <cellStyle name="Normální 250" xfId="300"/>
    <cellStyle name="Normální 3 7" xfId="301"/>
    <cellStyle name="Normální 3 2 2" xfId="302"/>
    <cellStyle name="Normální 3 3 2" xfId="303"/>
    <cellStyle name="Normální 3 4 2" xfId="304"/>
    <cellStyle name="Normální 12 2" xfId="305"/>
    <cellStyle name="Normální 3 6 2" xfId="306"/>
    <cellStyle name="Normální 251" xfId="307"/>
    <cellStyle name="Normální 252" xfId="308"/>
    <cellStyle name="Normální 3 8" xfId="309"/>
    <cellStyle name="Normální 3 2 3" xfId="310"/>
    <cellStyle name="Normální 3 3 3" xfId="311"/>
    <cellStyle name="Normální 3 4 3" xfId="312"/>
    <cellStyle name="Normální 254" xfId="313"/>
    <cellStyle name="Normální 12 3" xfId="314"/>
    <cellStyle name="Normální 3 6 3" xfId="315"/>
    <cellStyle name="Normální 253" xfId="316"/>
    <cellStyle name="Normální 255" xfId="317"/>
    <cellStyle name="Normální 256" xfId="318"/>
    <cellStyle name="Normální 257" xfId="319"/>
    <cellStyle name="Normální 258" xfId="320"/>
    <cellStyle name="Normální 259" xfId="321"/>
    <cellStyle name="Normální 260" xfId="322"/>
    <cellStyle name="Normální 261" xfId="323"/>
    <cellStyle name="Normální 262" xfId="324"/>
    <cellStyle name="Normální 263" xfId="325"/>
    <cellStyle name="Normální 264" xfId="326"/>
    <cellStyle name="Normální 265" xfId="327"/>
    <cellStyle name="Normální 266" xfId="328"/>
    <cellStyle name="Normální 267" xfId="329"/>
    <cellStyle name="Normální 268" xfId="330"/>
    <cellStyle name="Normální 269" xfId="331"/>
    <cellStyle name="Normální 270" xfId="332"/>
    <cellStyle name="Normální 271" xfId="333"/>
    <cellStyle name="Normální 272" xfId="334"/>
    <cellStyle name="Normální 273" xfId="335"/>
    <cellStyle name="Normální 274" xfId="336"/>
    <cellStyle name="Normální 275" xfId="337"/>
    <cellStyle name="Normální 276" xfId="338"/>
    <cellStyle name="Normální 277" xfId="339"/>
    <cellStyle name="Normální 278" xfId="340"/>
    <cellStyle name="Normální 279" xfId="341"/>
    <cellStyle name="Normální 280" xfId="342"/>
    <cellStyle name="Normální 281" xfId="343"/>
    <cellStyle name="Normální 282" xfId="344"/>
    <cellStyle name="Normální 283" xfId="345"/>
    <cellStyle name="Normální 284" xfId="346"/>
    <cellStyle name="Normální 285" xfId="347"/>
    <cellStyle name="Normální 286" xfId="348"/>
    <cellStyle name="Normální 287" xfId="349"/>
    <cellStyle name="Normální 288" xfId="350"/>
    <cellStyle name="Normální 289" xfId="351"/>
    <cellStyle name="Normální 290" xfId="352"/>
    <cellStyle name="Normální 291" xfId="353"/>
    <cellStyle name="Normální 292" xfId="354"/>
    <cellStyle name="Normální 293" xfId="355"/>
    <cellStyle name="Normální 294" xfId="356"/>
    <cellStyle name="Normální 295" xfId="357"/>
    <cellStyle name="Normální 296" xfId="358"/>
    <cellStyle name="Normální 297" xfId="359"/>
    <cellStyle name="Normální 298" xfId="360"/>
    <cellStyle name="Normální 299" xfId="361"/>
    <cellStyle name="Normální 300" xfId="362"/>
    <cellStyle name="Normální 301" xfId="363"/>
    <cellStyle name="Normální 302" xfId="364"/>
    <cellStyle name="Normální 303" xfId="365"/>
    <cellStyle name="Normální 304" xfId="366"/>
    <cellStyle name="Normální 305" xfId="367"/>
    <cellStyle name="Normální 306" xfId="368"/>
    <cellStyle name="Normální 307" xfId="369"/>
    <cellStyle name="Normální 308" xfId="370"/>
    <cellStyle name="Normální 309" xfId="371"/>
    <cellStyle name="Normální 310" xfId="372"/>
    <cellStyle name="Normální 311" xfId="373"/>
    <cellStyle name="Normální 312" xfId="374"/>
    <cellStyle name="Normální 313" xfId="375"/>
    <cellStyle name="Normální 314" xfId="376"/>
    <cellStyle name="Normální 315" xfId="377"/>
    <cellStyle name="Normální 316" xfId="378"/>
    <cellStyle name="Normální 317" xfId="379"/>
    <cellStyle name="Normální 318" xfId="380"/>
    <cellStyle name="Normální 319" xfId="381"/>
    <cellStyle name="Normální 320" xfId="382"/>
    <cellStyle name="Normální 321" xfId="383"/>
    <cellStyle name="Normální 322" xfId="384"/>
    <cellStyle name="Normální 323" xfId="385"/>
    <cellStyle name="Normální 324" xfId="386"/>
    <cellStyle name="Normální 325" xfId="387"/>
    <cellStyle name="Normální 326" xfId="388"/>
    <cellStyle name="Normální 327" xfId="389"/>
    <cellStyle name="Normální 328" xfId="390"/>
    <cellStyle name="Normální 329" xfId="391"/>
    <cellStyle name="Normální 330" xfId="392"/>
    <cellStyle name="Normální 331" xfId="393"/>
    <cellStyle name="Normální 332" xfId="394"/>
    <cellStyle name="Normální 333" xfId="395"/>
    <cellStyle name="Normální 334" xfId="396"/>
    <cellStyle name="Normální 335" xfId="397"/>
    <cellStyle name="Normální 336" xfId="398"/>
    <cellStyle name="Normální 337" xfId="399"/>
    <cellStyle name="Normální 338" xfId="400"/>
    <cellStyle name="Normální 339" xfId="401"/>
    <cellStyle name="Normální 340" xfId="402"/>
    <cellStyle name="Normální 341" xfId="403"/>
    <cellStyle name="Normální 342" xfId="404"/>
    <cellStyle name="Normální 343" xfId="405"/>
    <cellStyle name="Normální 344" xfId="406"/>
    <cellStyle name="Normální 360" xfId="407"/>
    <cellStyle name="Normální 359" xfId="408"/>
    <cellStyle name="Normální 345" xfId="409"/>
    <cellStyle name="Normální 346" xfId="410"/>
    <cellStyle name="Normální 347" xfId="411"/>
    <cellStyle name="Normální 348" xfId="412"/>
    <cellStyle name="Normální 349" xfId="413"/>
    <cellStyle name="Normální 350" xfId="414"/>
    <cellStyle name="Normální 351" xfId="415"/>
    <cellStyle name="Normální 352" xfId="416"/>
    <cellStyle name="Normální 353" xfId="417"/>
    <cellStyle name="Normální 354" xfId="418"/>
    <cellStyle name="Normální 355" xfId="419"/>
    <cellStyle name="Normální 356" xfId="420"/>
    <cellStyle name="Normální 357" xfId="421"/>
    <cellStyle name="Normální 358" xfId="422"/>
    <cellStyle name="Normální 395" xfId="423"/>
    <cellStyle name="Normální 394" xfId="424"/>
    <cellStyle name="Normální 361" xfId="425"/>
    <cellStyle name="Normální 362" xfId="426"/>
    <cellStyle name="Normální 363" xfId="427"/>
    <cellStyle name="Normální 364" xfId="428"/>
    <cellStyle name="Normální 365" xfId="429"/>
    <cellStyle name="Normální 366" xfId="430"/>
    <cellStyle name="Normální 367" xfId="431"/>
    <cellStyle name="Normální 368" xfId="432"/>
    <cellStyle name="Normální 369" xfId="433"/>
    <cellStyle name="Normální 370" xfId="434"/>
    <cellStyle name="Normální 371" xfId="435"/>
    <cellStyle name="Normální 372" xfId="436"/>
    <cellStyle name="Normální 373" xfId="437"/>
    <cellStyle name="Normální 374" xfId="438"/>
    <cellStyle name="Normální 375" xfId="439"/>
    <cellStyle name="Normální 376" xfId="440"/>
    <cellStyle name="Normální 377" xfId="441"/>
    <cellStyle name="Normální 378" xfId="442"/>
    <cellStyle name="Normální 379" xfId="443"/>
    <cellStyle name="Normální 380" xfId="444"/>
    <cellStyle name="Normální 381" xfId="445"/>
    <cellStyle name="Normální 382" xfId="446"/>
    <cellStyle name="Normální 383" xfId="447"/>
    <cellStyle name="Normální 384" xfId="448"/>
    <cellStyle name="Normální 385" xfId="449"/>
    <cellStyle name="Normální 386" xfId="450"/>
    <cellStyle name="Normální 387" xfId="451"/>
    <cellStyle name="Normální 388" xfId="452"/>
    <cellStyle name="Normální 389" xfId="453"/>
    <cellStyle name="Normální 390" xfId="454"/>
    <cellStyle name="Normální 391" xfId="455"/>
    <cellStyle name="Normální 392" xfId="456"/>
    <cellStyle name="Normální 393" xfId="457"/>
    <cellStyle name="Normální 396" xfId="458"/>
    <cellStyle name="Normální 397" xfId="459"/>
    <cellStyle name="Normální 473" xfId="460"/>
    <cellStyle name="Normální 472" xfId="461"/>
    <cellStyle name="Normální 398" xfId="462"/>
    <cellStyle name="Normální 399" xfId="463"/>
    <cellStyle name="Normální 400" xfId="464"/>
    <cellStyle name="Normální 401" xfId="465"/>
    <cellStyle name="Normální 402" xfId="466"/>
    <cellStyle name="Normální 403" xfId="467"/>
    <cellStyle name="Normální 404" xfId="468"/>
    <cellStyle name="Normální 405" xfId="469"/>
    <cellStyle name="Normální 406" xfId="470"/>
    <cellStyle name="Normální 407" xfId="471"/>
    <cellStyle name="Normální 408" xfId="472"/>
    <cellStyle name="Normální 409" xfId="473"/>
    <cellStyle name="Normální 410" xfId="474"/>
    <cellStyle name="Normální 411" xfId="475"/>
    <cellStyle name="Normální 412" xfId="476"/>
    <cellStyle name="Normální 413" xfId="477"/>
    <cellStyle name="Normální 414" xfId="478"/>
    <cellStyle name="Normální 415" xfId="479"/>
    <cellStyle name="Normální 416" xfId="480"/>
    <cellStyle name="Normální 417" xfId="481"/>
    <cellStyle name="Normální 418" xfId="482"/>
    <cellStyle name="Normální 419" xfId="483"/>
    <cellStyle name="Normální 420" xfId="484"/>
    <cellStyle name="Normální 421" xfId="485"/>
    <cellStyle name="Normální 422" xfId="486"/>
    <cellStyle name="Normální 423" xfId="487"/>
    <cellStyle name="Normální 424" xfId="488"/>
    <cellStyle name="Normální 425" xfId="489"/>
    <cellStyle name="Normální 426" xfId="490"/>
    <cellStyle name="Normální 427" xfId="491"/>
    <cellStyle name="Normální 428" xfId="492"/>
    <cellStyle name="Normální 429" xfId="493"/>
    <cellStyle name="Normální 430" xfId="494"/>
    <cellStyle name="Normální 431" xfId="495"/>
    <cellStyle name="Normální 432" xfId="496"/>
    <cellStyle name="Normální 433" xfId="497"/>
    <cellStyle name="Normální 434" xfId="498"/>
    <cellStyle name="Normální 435" xfId="499"/>
    <cellStyle name="Normální 436" xfId="500"/>
    <cellStyle name="Normální 437" xfId="501"/>
    <cellStyle name="Normální 438" xfId="502"/>
    <cellStyle name="Normální 439" xfId="503"/>
    <cellStyle name="Normální 440" xfId="504"/>
    <cellStyle name="Normální 441" xfId="505"/>
    <cellStyle name="Normální 442" xfId="506"/>
    <cellStyle name="Normální 443" xfId="507"/>
    <cellStyle name="Normální 444" xfId="508"/>
    <cellStyle name="Normální 445" xfId="509"/>
    <cellStyle name="Normální 446" xfId="510"/>
    <cellStyle name="Normální 447" xfId="511"/>
    <cellStyle name="Normální 448" xfId="512"/>
    <cellStyle name="Normální 449" xfId="513"/>
    <cellStyle name="Normální 450" xfId="514"/>
    <cellStyle name="Normální 451" xfId="515"/>
    <cellStyle name="Normální 452" xfId="516"/>
    <cellStyle name="Normální 453" xfId="517"/>
    <cellStyle name="Normální 454" xfId="518"/>
    <cellStyle name="Normální 455" xfId="519"/>
    <cellStyle name="Normální 456" xfId="520"/>
    <cellStyle name="Normální 457" xfId="521"/>
    <cellStyle name="Normální 458" xfId="522"/>
    <cellStyle name="Normální 459" xfId="523"/>
    <cellStyle name="Normální 460" xfId="524"/>
    <cellStyle name="Normální 461" xfId="525"/>
    <cellStyle name="Normální 462" xfId="526"/>
    <cellStyle name="Normální 463" xfId="527"/>
    <cellStyle name="Normální 464" xfId="528"/>
    <cellStyle name="Normální 465" xfId="529"/>
    <cellStyle name="Normální 466" xfId="530"/>
    <cellStyle name="Normální 467" xfId="531"/>
    <cellStyle name="Normální 468" xfId="532"/>
    <cellStyle name="Normální 469" xfId="533"/>
    <cellStyle name="Normální 470" xfId="534"/>
    <cellStyle name="Normální 471" xfId="535"/>
    <cellStyle name="Normální 474" xfId="536"/>
    <cellStyle name="Normální 475" xfId="537"/>
    <cellStyle name="Normální 476" xfId="538"/>
    <cellStyle name="Normální 477" xfId="539"/>
    <cellStyle name="Normální 478" xfId="540"/>
    <cellStyle name="Normální 479" xfId="541"/>
    <cellStyle name="Normální 480" xfId="542"/>
    <cellStyle name="Normální 481" xfId="543"/>
    <cellStyle name="Normální 482" xfId="544"/>
    <cellStyle name="Normální 483" xfId="545"/>
    <cellStyle name="Normální 484" xfId="546"/>
    <cellStyle name="Normální 485" xfId="547"/>
    <cellStyle name="Normální 486" xfId="548"/>
    <cellStyle name="_List1" xfId="549"/>
    <cellStyle name="20 % – Zvýraznění1 2" xfId="550"/>
    <cellStyle name="20 % – Zvýraznění2 2" xfId="551"/>
    <cellStyle name="20 % – Zvýraznění3 2" xfId="552"/>
    <cellStyle name="20 % – Zvýraznění4 2" xfId="553"/>
    <cellStyle name="20 % – Zvýraznění5 2" xfId="554"/>
    <cellStyle name="20 % – Zvýraznění6 2" xfId="555"/>
    <cellStyle name="20% - Accent1" xfId="556"/>
    <cellStyle name="20% - Accent2" xfId="557"/>
    <cellStyle name="20% - Accent3" xfId="558"/>
    <cellStyle name="20% - Accent4" xfId="559"/>
    <cellStyle name="20% - Accent5" xfId="560"/>
    <cellStyle name="20% - Accent6" xfId="561"/>
    <cellStyle name="40 % – Zvýraznění1 2" xfId="562"/>
    <cellStyle name="40 % – Zvýraznění2 2" xfId="563"/>
    <cellStyle name="40 % – Zvýraznění3 2" xfId="564"/>
    <cellStyle name="40 % – Zvýraznění4 2" xfId="565"/>
    <cellStyle name="40 % – Zvýraznění5 2" xfId="566"/>
    <cellStyle name="40 % – Zvýraznění6 2" xfId="567"/>
    <cellStyle name="40% - Accent1" xfId="568"/>
    <cellStyle name="40% - Accent2" xfId="569"/>
    <cellStyle name="40% - Accent3" xfId="570"/>
    <cellStyle name="40% - Accent4" xfId="571"/>
    <cellStyle name="40% - Accent5" xfId="572"/>
    <cellStyle name="40% - Accent6" xfId="573"/>
    <cellStyle name="60 % – Zvýraznění1 2" xfId="574"/>
    <cellStyle name="60 % – Zvýraznění2 2" xfId="575"/>
    <cellStyle name="60 % – Zvýraznění3 2" xfId="576"/>
    <cellStyle name="60 % – Zvýraznění4 2" xfId="577"/>
    <cellStyle name="60 % – Zvýraznění5 2" xfId="578"/>
    <cellStyle name="60 % – Zvýraznění6 2" xfId="579"/>
    <cellStyle name="60% - Accent1" xfId="580"/>
    <cellStyle name="60% - Accent2" xfId="581"/>
    <cellStyle name="60% - Accent3" xfId="582"/>
    <cellStyle name="60% - Accent4" xfId="583"/>
    <cellStyle name="60% - Accent5" xfId="584"/>
    <cellStyle name="60% - Accent6" xfId="585"/>
    <cellStyle name="Accent1" xfId="586"/>
    <cellStyle name="Accent2" xfId="587"/>
    <cellStyle name="Accent3" xfId="588"/>
    <cellStyle name="Accent4" xfId="589"/>
    <cellStyle name="Accent5" xfId="590"/>
    <cellStyle name="Accent6" xfId="591"/>
    <cellStyle name="Bad" xfId="592"/>
    <cellStyle name="blokcen" xfId="593"/>
    <cellStyle name="Calculation" xfId="594"/>
    <cellStyle name="Celkem 2" xfId="595"/>
    <cellStyle name="čárky 2" xfId="596"/>
    <cellStyle name="čárky 3" xfId="597"/>
    <cellStyle name="Explanatory Text" xfId="598"/>
    <cellStyle name="Good" xfId="599"/>
    <cellStyle name="Heading 1" xfId="600"/>
    <cellStyle name="Heading 2" xfId="601"/>
    <cellStyle name="Heading 3" xfId="602"/>
    <cellStyle name="Heading 4" xfId="603"/>
    <cellStyle name="Check Cell" xfId="604"/>
    <cellStyle name="Chybně 2" xfId="605"/>
    <cellStyle name="Input" xfId="606"/>
    <cellStyle name="Kontrolní buňka 2" xfId="607"/>
    <cellStyle name="Linked Cell" xfId="608"/>
    <cellStyle name="Nadpis 1 2" xfId="609"/>
    <cellStyle name="Nadpis 2 2" xfId="610"/>
    <cellStyle name="Nadpis 3 2" xfId="611"/>
    <cellStyle name="Nadpis 4 2" xfId="612"/>
    <cellStyle name="Název 2" xfId="613"/>
    <cellStyle name="nazev_skup" xfId="614"/>
    <cellStyle name="Neutral" xfId="615"/>
    <cellStyle name="Neutrální 2" xfId="616"/>
    <cellStyle name="Normální 2 4" xfId="617"/>
    <cellStyle name="Normální 2 5" xfId="618"/>
    <cellStyle name="Note" xfId="619"/>
    <cellStyle name="Output" xfId="620"/>
    <cellStyle name="Poznámka 2" xfId="621"/>
    <cellStyle name="procent 2" xfId="622"/>
    <cellStyle name="procent 3" xfId="623"/>
    <cellStyle name="Procenta 2" xfId="624"/>
    <cellStyle name="Propojená buňka 2" xfId="625"/>
    <cellStyle name="SKP" xfId="626"/>
    <cellStyle name="Správně 2" xfId="627"/>
    <cellStyle name="Styl 1" xfId="628"/>
    <cellStyle name="Text upozornění 2" xfId="629"/>
    <cellStyle name="Title" xfId="630"/>
    <cellStyle name="Total" xfId="631"/>
    <cellStyle name="Vstup 2" xfId="632"/>
    <cellStyle name="Výpočet 2" xfId="633"/>
    <cellStyle name="Výstup 2" xfId="634"/>
    <cellStyle name="Vysvětlující text 2" xfId="635"/>
    <cellStyle name="Warning Text" xfId="636"/>
    <cellStyle name="Zvýraznění 1 2" xfId="637"/>
    <cellStyle name="Zvýraznění 2 2" xfId="638"/>
    <cellStyle name="Zvýraznění 3 2" xfId="639"/>
    <cellStyle name="Zvýraznění 4 2" xfId="640"/>
    <cellStyle name="Zvýraznění 5 2" xfId="641"/>
    <cellStyle name="Zvýraznění 6 2" xfId="642"/>
    <cellStyle name="normální_POL.XLS" xfId="643"/>
    <cellStyle name="normální_Hager2002a-hlp" xfId="644"/>
    <cellStyle name="Normální 3 6 5" xfId="645"/>
    <cellStyle name="Normální 12 3 6" xfId="646"/>
    <cellStyle name="Normální 3 2 6" xfId="647"/>
    <cellStyle name="Normální 3 3 3 4" xfId="648"/>
    <cellStyle name="Normální 12 4" xfId="649"/>
    <cellStyle name="Normální 12 2 4" xfId="650"/>
    <cellStyle name="Normální 12 2 5" xfId="651"/>
    <cellStyle name="Normální 3 3 8" xfId="652"/>
    <cellStyle name="Normální 3 3 3 3" xfId="653"/>
    <cellStyle name="Normální 3 4 4" xfId="654"/>
    <cellStyle name="Normální 3 2 3 6" xfId="655"/>
    <cellStyle name="Normální 3 2 5" xfId="656"/>
    <cellStyle name="Normální 3 2 4" xfId="657"/>
    <cellStyle name="Normální 3 3 4" xfId="658"/>
    <cellStyle name="Normální 3 9" xfId="659"/>
    <cellStyle name="Normální 12 3 7" xfId="660"/>
    <cellStyle name="Normální 3 3 9" xfId="661"/>
    <cellStyle name="Normální 3 6 4" xfId="662"/>
    <cellStyle name="Normální 3 4 2 5" xfId="663"/>
    <cellStyle name="Normální 3 2 3 3" xfId="664"/>
    <cellStyle name="Normální 3 6 3 7" xfId="665"/>
    <cellStyle name="Normální 3 4 2 6" xfId="666"/>
    <cellStyle name="Normální 3 2 3 4" xfId="667"/>
    <cellStyle name="Normální 12 5" xfId="668"/>
    <cellStyle name="Normální 3 6 6" xfId="669"/>
    <cellStyle name="Normální 3 4 5" xfId="670"/>
    <cellStyle name="Normální 3 2 7" xfId="671"/>
    <cellStyle name="Normální 12 2 6" xfId="672"/>
    <cellStyle name="Normální 3 3 5" xfId="673"/>
    <cellStyle name="Normální 3 2 3 7" xfId="674"/>
    <cellStyle name="Normální 12 7" xfId="675"/>
    <cellStyle name="Normální 3 6 8" xfId="676"/>
    <cellStyle name="Normální 3 4 7" xfId="677"/>
    <cellStyle name="Normální 3 2 9" xfId="678"/>
    <cellStyle name="Normální 3 3 7" xfId="679"/>
    <cellStyle name="Normální 12 9" xfId="680"/>
    <cellStyle name="Normální 3 6 10" xfId="681"/>
    <cellStyle name="Normální 3 4 9" xfId="682"/>
    <cellStyle name="normální 2 2 2 2" xfId="683"/>
    <cellStyle name="Normální 3 7 6" xfId="684"/>
    <cellStyle name="Normální 3 2 2 6" xfId="685"/>
    <cellStyle name="Normální 3 3 2 6" xfId="686"/>
    <cellStyle name="Normální 3 6 2 6" xfId="687"/>
    <cellStyle name="Normální 3 7 4" xfId="688"/>
    <cellStyle name="Normální 3 2 2 4" xfId="689"/>
    <cellStyle name="Normální 3 3 2 4" xfId="690"/>
    <cellStyle name="Normální 3 4 2 4" xfId="691"/>
    <cellStyle name="Normální 3 6 2 4" xfId="692"/>
    <cellStyle name="Normální 3 7 2" xfId="693"/>
    <cellStyle name="Normální 3 2 2 2" xfId="694"/>
    <cellStyle name="Normální 3 3 2 2" xfId="695"/>
    <cellStyle name="Normální 3 4 2 2" xfId="696"/>
    <cellStyle name="Normální 12 2 2" xfId="697"/>
    <cellStyle name="Normální 3 6 2 2" xfId="698"/>
    <cellStyle name="Normální 3 8 2" xfId="699"/>
    <cellStyle name="Normální 3 2 3 2" xfId="700"/>
    <cellStyle name="Normální 3 3 3 2" xfId="701"/>
    <cellStyle name="Normální 3 4 3 2" xfId="702"/>
    <cellStyle name="Normální 3 4 3 4" xfId="703"/>
    <cellStyle name="Normální 12 3 2" xfId="704"/>
    <cellStyle name="Normální 3 6 3 2" xfId="705"/>
    <cellStyle name="Normální 3 8 4" xfId="706"/>
    <cellStyle name="Normální 3 4 3 6" xfId="707"/>
    <cellStyle name="Normální 12 3 4" xfId="708"/>
    <cellStyle name="Normální 3 6 3 4" xfId="709"/>
    <cellStyle name="Normální 3 8 6" xfId="710"/>
    <cellStyle name="Normální 3 6 3 6" xfId="711"/>
    <cellStyle name="Normální 3 8 7" xfId="712"/>
    <cellStyle name="Normální 3 6 3 5" xfId="713"/>
    <cellStyle name="Normální 12 3 5" xfId="714"/>
    <cellStyle name="Normální 3 4 3 7" xfId="715"/>
    <cellStyle name="Normální 3 8 5" xfId="716"/>
    <cellStyle name="Normální 3 6 3 3" xfId="717"/>
    <cellStyle name="Normální 12 3 3" xfId="718"/>
    <cellStyle name="Normální 3 4 3 5" xfId="719"/>
    <cellStyle name="Normální 3 4 3 3" xfId="720"/>
    <cellStyle name="Normální 3 8 3" xfId="721"/>
    <cellStyle name="Normální 3 6 2 3" xfId="722"/>
    <cellStyle name="Normální 12 2 3" xfId="723"/>
    <cellStyle name="Normální 3 4 2 3" xfId="724"/>
    <cellStyle name="Normální 3 3 2 3" xfId="725"/>
    <cellStyle name="Normální 3 2 2 3" xfId="726"/>
    <cellStyle name="Normální 3 7 3" xfId="727"/>
    <cellStyle name="Normální 3 6 2 5" xfId="728"/>
    <cellStyle name="Normální 3 3 2 5" xfId="729"/>
    <cellStyle name="Normální 3 2 2 5" xfId="730"/>
    <cellStyle name="Normální 3 7 5" xfId="731"/>
    <cellStyle name="Normální 3 6 2 7" xfId="732"/>
    <cellStyle name="Normální 3 3 2 7" xfId="733"/>
    <cellStyle name="Normální 3 2 2 7" xfId="734"/>
    <cellStyle name="Normální 3 7 7" xfId="735"/>
    <cellStyle name="normální 3 2 10" xfId="736"/>
    <cellStyle name="Normální 3 4 8" xfId="737"/>
    <cellStyle name="Normální 3 6 9" xfId="738"/>
    <cellStyle name="Normální 12 8" xfId="739"/>
    <cellStyle name="Normální 3 3 6" xfId="740"/>
    <cellStyle name="Normální 12 2 7" xfId="741"/>
    <cellStyle name="Normální 3 2 8" xfId="742"/>
    <cellStyle name="Normální 3 4 6" xfId="743"/>
    <cellStyle name="Normální 3 6 7" xfId="744"/>
    <cellStyle name="Normální 12 6" xfId="745"/>
    <cellStyle name="Normální 3 2 3 5" xfId="746"/>
    <cellStyle name="Normální 3 4 2 7" xfId="747"/>
    <cellStyle name="Normální 3 10" xfId="748"/>
    <cellStyle name="Normální 3 3 3 5" xfId="749"/>
    <cellStyle name="Normální 3 6 5 2" xfId="750"/>
    <cellStyle name="Normální 3 11" xfId="751"/>
    <cellStyle name="normální 2 2 4" xfId="752"/>
    <cellStyle name="Normální 3 3 3 6" xfId="753"/>
    <cellStyle name="Normální 3 6 5 3" xfId="754"/>
    <cellStyle name="Normální 3 12" xfId="755"/>
    <cellStyle name="Normální 3 3 3 7" xfId="756"/>
    <cellStyle name="Normální 3 6 5 4" xfId="757"/>
    <cellStyle name="Normální 3 13" xfId="758"/>
    <cellStyle name="Normální 3 6 5 5" xfId="759"/>
    <cellStyle name="Normální 3 14" xfId="760"/>
    <cellStyle name="Normální 3 6 5 6" xfId="761"/>
    <cellStyle name="Normální 4 3" xfId="762"/>
    <cellStyle name="normální 3 16" xfId="763"/>
    <cellStyle name="Normální 3 15" xfId="764"/>
    <cellStyle name="Normální 3 6 5 7" xfId="765"/>
    <cellStyle name="Normální_List1" xfId="7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I99"/>
  <sheetViews>
    <sheetView tabSelected="1" zoomScale="120" zoomScaleNormal="120" workbookViewId="0" topLeftCell="A7">
      <selection activeCell="H30" sqref="H30"/>
    </sheetView>
  </sheetViews>
  <sheetFormatPr defaultColWidth="0" defaultRowHeight="12.75"/>
  <cols>
    <col min="1" max="1" width="40.625" style="1" customWidth="1"/>
    <col min="2" max="2" width="6.625" style="1" customWidth="1"/>
    <col min="3" max="3" width="3.625" style="1" customWidth="1"/>
    <col min="4" max="4" width="8.625" style="16" customWidth="1"/>
    <col min="5" max="5" width="13.625" style="16" customWidth="1"/>
    <col min="6" max="6" width="13.625" style="8" customWidth="1"/>
    <col min="7" max="8" width="8.625" style="18" customWidth="1"/>
    <col min="9" max="9" width="8.625" style="9" customWidth="1"/>
    <col min="10" max="10" width="15.625" style="1" customWidth="1"/>
    <col min="11" max="254" width="10.875" style="1" customWidth="1"/>
    <col min="255" max="16384" width="0" style="1" hidden="1" customWidth="1"/>
  </cols>
  <sheetData>
    <row r="1" spans="1:2" ht="12.75">
      <c r="A1" s="111" t="s">
        <v>134</v>
      </c>
      <c r="B1" s="5"/>
    </row>
    <row r="2" spans="1:2" ht="12.75">
      <c r="A2" s="111" t="s">
        <v>135</v>
      </c>
      <c r="B2" s="5"/>
    </row>
    <row r="3" spans="1:2" ht="12.75">
      <c r="A3" s="111" t="s">
        <v>120</v>
      </c>
      <c r="B3" s="5"/>
    </row>
    <row r="4" ht="12.75">
      <c r="B4" s="5"/>
    </row>
    <row r="5" ht="12.75">
      <c r="B5" s="5"/>
    </row>
    <row r="6" ht="12.75">
      <c r="B6" s="5"/>
    </row>
    <row r="7" spans="2:9" s="13" customFormat="1" ht="12.75">
      <c r="B7" s="15"/>
      <c r="D7" s="16"/>
      <c r="E7" s="16"/>
      <c r="F7" s="18"/>
      <c r="G7" s="18"/>
      <c r="H7" s="18"/>
      <c r="I7" s="19"/>
    </row>
    <row r="8" spans="1:9" s="13" customFormat="1" ht="18.75">
      <c r="A8" s="46" t="s">
        <v>81</v>
      </c>
      <c r="B8" s="15"/>
      <c r="D8" s="16"/>
      <c r="E8" s="16"/>
      <c r="F8" s="18"/>
      <c r="G8" s="18"/>
      <c r="H8" s="18"/>
      <c r="I8" s="19"/>
    </row>
    <row r="9" spans="1:2" ht="15.75">
      <c r="A9" s="45"/>
      <c r="B9" s="5"/>
    </row>
    <row r="10" ht="12.75">
      <c r="B10" s="5"/>
    </row>
    <row r="11" ht="12.75">
      <c r="B11" s="5"/>
    </row>
    <row r="12" spans="1:9" s="2" customFormat="1" ht="15.75">
      <c r="A12" s="2" t="s">
        <v>3</v>
      </c>
      <c r="B12" s="5"/>
      <c r="D12" s="17"/>
      <c r="E12" s="17"/>
      <c r="F12" s="10"/>
      <c r="G12" s="20"/>
      <c r="H12" s="20"/>
      <c r="I12" s="11"/>
    </row>
    <row r="13" ht="12.75">
      <c r="B13" s="5"/>
    </row>
    <row r="14" spans="1:5" ht="12.75">
      <c r="A14" s="1" t="s">
        <v>19</v>
      </c>
      <c r="B14" s="5"/>
      <c r="E14" s="16">
        <f>'přehled zařízení'!$E$15</f>
        <v>0</v>
      </c>
    </row>
    <row r="15" spans="1:5" ht="12.75">
      <c r="A15" s="1" t="s">
        <v>20</v>
      </c>
      <c r="B15" s="5"/>
      <c r="E15" s="16">
        <f>0.05*E14</f>
        <v>0</v>
      </c>
    </row>
    <row r="16" ht="12.75">
      <c r="B16" s="5"/>
    </row>
    <row r="17" spans="1:7" ht="12.75">
      <c r="A17" s="36" t="s">
        <v>8</v>
      </c>
      <c r="B17" s="5"/>
      <c r="E17" s="16">
        <f>položky!$E$144</f>
        <v>0</v>
      </c>
      <c r="G17" s="139"/>
    </row>
    <row r="18" spans="1:7" ht="12.75">
      <c r="A18" s="1" t="s">
        <v>10</v>
      </c>
      <c r="B18" s="5"/>
      <c r="E18" s="16">
        <f>položky!$E$76</f>
        <v>0</v>
      </c>
      <c r="G18" s="139"/>
    </row>
    <row r="19" spans="1:7" ht="12.75">
      <c r="A19" s="1" t="s">
        <v>11</v>
      </c>
      <c r="B19" s="5"/>
      <c r="E19" s="16">
        <f>položky!$E$48</f>
        <v>0</v>
      </c>
      <c r="G19" s="139"/>
    </row>
    <row r="20" spans="1:7" ht="12.75">
      <c r="A20" s="1" t="s">
        <v>12</v>
      </c>
      <c r="B20" s="5"/>
      <c r="E20" s="16">
        <f>položky!E107</f>
        <v>0</v>
      </c>
      <c r="G20" s="139"/>
    </row>
    <row r="21" spans="1:7" ht="12.75">
      <c r="A21" s="1" t="s">
        <v>13</v>
      </c>
      <c r="B21" s="5"/>
      <c r="E21" s="16">
        <f>0.05*E18</f>
        <v>0</v>
      </c>
      <c r="G21" s="139"/>
    </row>
    <row r="22" spans="1:7" ht="12.75">
      <c r="A22" s="36" t="s">
        <v>17</v>
      </c>
      <c r="B22" s="5"/>
      <c r="E22" s="16">
        <f>+E18+E19+E20+E21</f>
        <v>0</v>
      </c>
      <c r="G22" s="139"/>
    </row>
    <row r="23" spans="1:7" ht="12.75">
      <c r="A23" s="1" t="s">
        <v>16</v>
      </c>
      <c r="B23" s="5"/>
      <c r="E23" s="16">
        <f>0.03*E22</f>
        <v>0</v>
      </c>
      <c r="G23" s="139"/>
    </row>
    <row r="24" spans="1:7" ht="12.75">
      <c r="A24" s="4" t="s">
        <v>14</v>
      </c>
      <c r="B24" s="5"/>
      <c r="C24" s="3"/>
      <c r="D24" s="6"/>
      <c r="E24" s="6">
        <f>+E17+E22+E23</f>
        <v>0</v>
      </c>
      <c r="G24" s="140"/>
    </row>
    <row r="25" spans="1:7" ht="12.75">
      <c r="A25" s="1" t="s">
        <v>15</v>
      </c>
      <c r="B25" s="5"/>
      <c r="E25" s="16">
        <f>0.06*E24</f>
        <v>0</v>
      </c>
      <c r="G25" s="139"/>
    </row>
    <row r="26" spans="2:5" ht="12.75">
      <c r="B26" s="5"/>
      <c r="E26" s="141"/>
    </row>
    <row r="27" spans="1:5" ht="12.75">
      <c r="A27" s="1" t="s">
        <v>18</v>
      </c>
      <c r="B27" s="5"/>
      <c r="D27" s="16" t="s">
        <v>210</v>
      </c>
      <c r="E27" s="16" t="s">
        <v>210</v>
      </c>
    </row>
    <row r="28" ht="12.75">
      <c r="B28" s="5"/>
    </row>
    <row r="29" spans="1:2" ht="12.75">
      <c r="A29" s="1" t="s">
        <v>39</v>
      </c>
      <c r="B29" s="5"/>
    </row>
    <row r="30" spans="1:5" ht="12.75">
      <c r="A30" s="1" t="s">
        <v>5</v>
      </c>
      <c r="B30" s="5">
        <v>5</v>
      </c>
      <c r="C30" s="1" t="s">
        <v>4</v>
      </c>
      <c r="D30" s="16">
        <v>0</v>
      </c>
      <c r="E30" s="16">
        <f aca="true" t="shared" si="0" ref="E30:E35">+D30*B30</f>
        <v>0</v>
      </c>
    </row>
    <row r="31" spans="1:5" ht="12.75">
      <c r="A31" s="1" t="s">
        <v>6</v>
      </c>
      <c r="B31" s="5">
        <v>20</v>
      </c>
      <c r="C31" s="1" t="s">
        <v>4</v>
      </c>
      <c r="D31" s="16">
        <v>0</v>
      </c>
      <c r="E31" s="16">
        <f t="shared" si="0"/>
        <v>0</v>
      </c>
    </row>
    <row r="32" spans="1:9" s="13" customFormat="1" ht="12.75">
      <c r="A32" s="13" t="s">
        <v>79</v>
      </c>
      <c r="B32" s="15">
        <v>10</v>
      </c>
      <c r="C32" s="13" t="s">
        <v>4</v>
      </c>
      <c r="D32" s="16">
        <v>0</v>
      </c>
      <c r="E32" s="16">
        <f t="shared" si="0"/>
        <v>0</v>
      </c>
      <c r="F32" s="18"/>
      <c r="G32" s="121"/>
      <c r="H32" s="18"/>
      <c r="I32" s="19"/>
    </row>
    <row r="33" spans="1:9" s="13" customFormat="1" ht="12.75">
      <c r="A33" s="111" t="s">
        <v>62</v>
      </c>
      <c r="B33" s="15">
        <v>5</v>
      </c>
      <c r="C33" s="13" t="s">
        <v>4</v>
      </c>
      <c r="D33" s="16">
        <v>0</v>
      </c>
      <c r="E33" s="16">
        <f t="shared" si="0"/>
        <v>0</v>
      </c>
      <c r="F33" s="18"/>
      <c r="G33" s="121"/>
      <c r="H33" s="18"/>
      <c r="I33" s="19"/>
    </row>
    <row r="34" spans="1:9" s="13" customFormat="1" ht="12.75">
      <c r="A34" s="111" t="s">
        <v>181</v>
      </c>
      <c r="B34" s="15">
        <v>10</v>
      </c>
      <c r="C34" s="13" t="s">
        <v>4</v>
      </c>
      <c r="D34" s="16">
        <v>0</v>
      </c>
      <c r="E34" s="16">
        <f t="shared" si="0"/>
        <v>0</v>
      </c>
      <c r="F34" s="18"/>
      <c r="G34" s="18"/>
      <c r="H34" s="18"/>
      <c r="I34" s="19"/>
    </row>
    <row r="35" spans="1:5" ht="12.75">
      <c r="A35" s="1" t="s">
        <v>7</v>
      </c>
      <c r="B35" s="5">
        <v>5</v>
      </c>
      <c r="C35" s="1" t="s">
        <v>4</v>
      </c>
      <c r="D35" s="16">
        <v>0</v>
      </c>
      <c r="E35" s="16">
        <f t="shared" si="0"/>
        <v>0</v>
      </c>
    </row>
    <row r="36" ht="12.75">
      <c r="B36" s="5"/>
    </row>
    <row r="37" spans="1:2" ht="12.75">
      <c r="A37" s="1" t="s">
        <v>40</v>
      </c>
      <c r="B37" s="5"/>
    </row>
    <row r="38" spans="1:5" ht="12.75">
      <c r="A38" s="111" t="s">
        <v>183</v>
      </c>
      <c r="B38" s="113">
        <v>10</v>
      </c>
      <c r="C38" s="111" t="s">
        <v>4</v>
      </c>
      <c r="D38" s="121">
        <v>0</v>
      </c>
      <c r="E38" s="121">
        <f aca="true" t="shared" si="1" ref="E38:E39">+D38*B38</f>
        <v>0</v>
      </c>
    </row>
    <row r="39" spans="1:9" s="111" customFormat="1" ht="12.75">
      <c r="A39" s="111" t="s">
        <v>182</v>
      </c>
      <c r="B39" s="113">
        <v>5</v>
      </c>
      <c r="C39" s="111" t="s">
        <v>4</v>
      </c>
      <c r="D39" s="121">
        <v>0</v>
      </c>
      <c r="E39" s="121">
        <f t="shared" si="1"/>
        <v>0</v>
      </c>
      <c r="F39" s="115"/>
      <c r="G39" s="115"/>
      <c r="H39" s="115"/>
      <c r="I39" s="116"/>
    </row>
    <row r="40" spans="1:9" s="111" customFormat="1" ht="12.75">
      <c r="A40" s="111" t="s">
        <v>184</v>
      </c>
      <c r="B40" s="113">
        <v>5</v>
      </c>
      <c r="C40" s="111" t="s">
        <v>4</v>
      </c>
      <c r="D40" s="121">
        <v>0</v>
      </c>
      <c r="E40" s="121">
        <f aca="true" t="shared" si="2" ref="E40">+D40*B40</f>
        <v>0</v>
      </c>
      <c r="F40" s="115"/>
      <c r="G40" s="115"/>
      <c r="H40" s="115"/>
      <c r="I40" s="116"/>
    </row>
    <row r="41" spans="1:9" s="111" customFormat="1" ht="12.75">
      <c r="A41" s="111" t="s">
        <v>206</v>
      </c>
      <c r="B41" s="113">
        <v>1</v>
      </c>
      <c r="C41" s="111" t="s">
        <v>9</v>
      </c>
      <c r="D41" s="121">
        <v>0</v>
      </c>
      <c r="E41" s="121">
        <f aca="true" t="shared" si="3" ref="E41">+D41*B41</f>
        <v>0</v>
      </c>
      <c r="F41" s="115"/>
      <c r="G41" s="115"/>
      <c r="H41" s="115"/>
      <c r="I41" s="116"/>
    </row>
    <row r="42" spans="2:5" ht="12.75">
      <c r="B42" s="5"/>
      <c r="E42" s="141"/>
    </row>
    <row r="43" spans="1:5" ht="12.75">
      <c r="A43" s="4" t="s">
        <v>41</v>
      </c>
      <c r="B43" s="5"/>
      <c r="C43" s="4"/>
      <c r="D43" s="7"/>
      <c r="E43" s="7">
        <f>+E14+E15+E24+E25+E27+E30+E31+E32+E33+E34+E35+E38+E39+E40+E41</f>
        <v>0</v>
      </c>
    </row>
    <row r="44" spans="1:5" ht="12.75">
      <c r="A44" s="111" t="s">
        <v>209</v>
      </c>
      <c r="B44" s="5"/>
      <c r="C44" s="4"/>
      <c r="D44" s="7"/>
      <c r="E44" s="7"/>
    </row>
    <row r="45" spans="1:9" s="13" customFormat="1" ht="12.75">
      <c r="A45" s="4"/>
      <c r="B45" s="15"/>
      <c r="C45" s="4"/>
      <c r="D45" s="7"/>
      <c r="E45" s="7"/>
      <c r="F45" s="18"/>
      <c r="G45" s="18"/>
      <c r="H45" s="18"/>
      <c r="I45" s="19"/>
    </row>
    <row r="46" spans="2:9" s="13" customFormat="1" ht="12.75">
      <c r="B46" s="15"/>
      <c r="D46" s="16"/>
      <c r="E46" s="16"/>
      <c r="F46" s="18"/>
      <c r="G46" s="18"/>
      <c r="H46" s="18"/>
      <c r="I46" s="19"/>
    </row>
    <row r="47" spans="2:9" s="13" customFormat="1" ht="12.75">
      <c r="B47" s="15"/>
      <c r="D47" s="16"/>
      <c r="E47" s="16"/>
      <c r="F47" s="18"/>
      <c r="G47" s="18"/>
      <c r="H47" s="18"/>
      <c r="I47" s="19"/>
    </row>
    <row r="48" spans="2:9" s="13" customFormat="1" ht="12.75">
      <c r="B48" s="15"/>
      <c r="D48" s="16"/>
      <c r="E48" s="16"/>
      <c r="F48" s="18"/>
      <c r="G48" s="18"/>
      <c r="H48" s="18"/>
      <c r="I48" s="19"/>
    </row>
    <row r="49" spans="4:9" s="13" customFormat="1" ht="12.75">
      <c r="D49" s="16"/>
      <c r="E49" s="16"/>
      <c r="F49" s="18"/>
      <c r="G49" s="18"/>
      <c r="H49" s="18"/>
      <c r="I49" s="19"/>
    </row>
    <row r="50" spans="4:9" s="13" customFormat="1" ht="12.75">
      <c r="D50" s="16"/>
      <c r="E50" s="16"/>
      <c r="F50" s="18"/>
      <c r="G50" s="18"/>
      <c r="H50" s="18"/>
      <c r="I50" s="19"/>
    </row>
    <row r="53" spans="4:9" s="111" customFormat="1" ht="12.75">
      <c r="D53" s="121"/>
      <c r="E53" s="121"/>
      <c r="F53" s="115"/>
      <c r="G53" s="115"/>
      <c r="H53" s="115"/>
      <c r="I53" s="116"/>
    </row>
    <row r="54" spans="4:9" s="111" customFormat="1" ht="12.75">
      <c r="D54" s="121"/>
      <c r="E54" s="121"/>
      <c r="F54" s="115"/>
      <c r="G54" s="115"/>
      <c r="H54" s="115"/>
      <c r="I54" s="116"/>
    </row>
    <row r="57" spans="4:9" s="13" customFormat="1" ht="12.75">
      <c r="D57" s="16"/>
      <c r="E57" s="16"/>
      <c r="F57" s="18"/>
      <c r="G57" s="18"/>
      <c r="H57" s="18"/>
      <c r="I57" s="19"/>
    </row>
    <row r="58" spans="4:9" s="13" customFormat="1" ht="12.75">
      <c r="D58" s="16"/>
      <c r="E58" s="16"/>
      <c r="F58" s="18"/>
      <c r="G58" s="18"/>
      <c r="H58" s="18"/>
      <c r="I58" s="19"/>
    </row>
    <row r="59" spans="1:9" s="13" customFormat="1" ht="12.75">
      <c r="A59" s="13" t="s">
        <v>87</v>
      </c>
      <c r="D59" s="16"/>
      <c r="E59" s="16"/>
      <c r="F59" s="18"/>
      <c r="G59" s="18"/>
      <c r="H59" s="18"/>
      <c r="I59" s="19"/>
    </row>
    <row r="60" spans="1:9" s="13" customFormat="1" ht="12.75">
      <c r="A60" s="111" t="s">
        <v>180</v>
      </c>
      <c r="D60" s="16"/>
      <c r="E60" s="16"/>
      <c r="F60" s="18"/>
      <c r="G60" s="18"/>
      <c r="H60" s="18"/>
      <c r="I60" s="19"/>
    </row>
    <row r="61" spans="4:9" s="13" customFormat="1" ht="12.75">
      <c r="D61" s="16"/>
      <c r="E61" s="16"/>
      <c r="F61" s="18"/>
      <c r="G61" s="18"/>
      <c r="H61" s="18"/>
      <c r="I61" s="19"/>
    </row>
    <row r="62" spans="4:9" s="13" customFormat="1" ht="12.75">
      <c r="D62" s="16"/>
      <c r="E62" s="16"/>
      <c r="F62" s="18"/>
      <c r="G62" s="18"/>
      <c r="H62" s="18"/>
      <c r="I62" s="19"/>
    </row>
    <row r="63" spans="4:9" s="13" customFormat="1" ht="12.75">
      <c r="D63" s="16"/>
      <c r="E63" s="16"/>
      <c r="F63" s="18"/>
      <c r="G63" s="18"/>
      <c r="H63" s="18"/>
      <c r="I63" s="19"/>
    </row>
    <row r="64" spans="4:9" s="13" customFormat="1" ht="12.75">
      <c r="D64" s="16"/>
      <c r="E64" s="16"/>
      <c r="F64" s="18"/>
      <c r="G64" s="18"/>
      <c r="H64" s="18"/>
      <c r="I64" s="19"/>
    </row>
    <row r="66" ht="12.75">
      <c r="B66" s="5"/>
    </row>
    <row r="67" spans="1:9" ht="15.75">
      <c r="A67" s="14" t="s">
        <v>21</v>
      </c>
      <c r="B67" s="15"/>
      <c r="C67" s="14"/>
      <c r="D67" s="17"/>
      <c r="E67" s="17"/>
      <c r="F67" s="20"/>
      <c r="G67" s="20"/>
      <c r="H67" s="20"/>
      <c r="I67" s="21"/>
    </row>
    <row r="68" spans="1:9" ht="12.75">
      <c r="A68" s="13" t="s">
        <v>38</v>
      </c>
      <c r="B68" s="15"/>
      <c r="C68" s="12"/>
      <c r="D68" s="29"/>
      <c r="E68" s="29"/>
      <c r="F68" s="12"/>
      <c r="G68" s="12"/>
      <c r="H68" s="12"/>
      <c r="I68" s="12"/>
    </row>
    <row r="69" spans="1:2" ht="12.75">
      <c r="A69" s="13" t="s">
        <v>31</v>
      </c>
      <c r="B69" s="15"/>
    </row>
    <row r="70" spans="1:2" ht="12.75">
      <c r="A70" s="13" t="s">
        <v>33</v>
      </c>
      <c r="B70" s="15"/>
    </row>
    <row r="71" spans="1:9" s="13" customFormat="1" ht="12.75">
      <c r="A71" s="13" t="s">
        <v>32</v>
      </c>
      <c r="B71" s="15"/>
      <c r="D71" s="16"/>
      <c r="E71" s="16"/>
      <c r="F71" s="18"/>
      <c r="G71" s="18"/>
      <c r="H71" s="18"/>
      <c r="I71" s="19"/>
    </row>
    <row r="72" spans="1:2" ht="12.75">
      <c r="A72" s="12"/>
      <c r="B72" s="15"/>
    </row>
    <row r="73" spans="1:2" ht="12.75">
      <c r="A73" s="13" t="s">
        <v>65</v>
      </c>
      <c r="B73" s="15"/>
    </row>
    <row r="74" spans="1:2" ht="12.75">
      <c r="A74" s="13" t="s">
        <v>42</v>
      </c>
      <c r="B74" s="15"/>
    </row>
    <row r="75" spans="1:9" s="13" customFormat="1" ht="12.75">
      <c r="A75" s="13" t="s">
        <v>43</v>
      </c>
      <c r="B75" s="15"/>
      <c r="D75" s="16"/>
      <c r="E75" s="16"/>
      <c r="F75" s="18"/>
      <c r="G75" s="18"/>
      <c r="H75" s="18"/>
      <c r="I75" s="19"/>
    </row>
    <row r="76" spans="1:2" ht="12.75">
      <c r="A76" s="12"/>
      <c r="B76" s="15"/>
    </row>
    <row r="77" spans="1:2" ht="12.75">
      <c r="A77" s="13" t="s">
        <v>30</v>
      </c>
      <c r="B77" s="15"/>
    </row>
    <row r="78" spans="2:9" s="13" customFormat="1" ht="12.75">
      <c r="B78" s="15"/>
      <c r="D78" s="16"/>
      <c r="E78" s="16"/>
      <c r="F78" s="18"/>
      <c r="G78" s="18"/>
      <c r="H78" s="18"/>
      <c r="I78" s="19"/>
    </row>
    <row r="79" spans="1:2" ht="12.75">
      <c r="A79" s="13" t="s">
        <v>34</v>
      </c>
      <c r="B79" s="15"/>
    </row>
    <row r="80" spans="1:2" ht="12.75">
      <c r="A80" s="13" t="s">
        <v>35</v>
      </c>
      <c r="B80" s="15"/>
    </row>
    <row r="81" spans="1:2" ht="12.75">
      <c r="A81" s="13" t="s">
        <v>36</v>
      </c>
      <c r="B81" s="15"/>
    </row>
    <row r="82" spans="2:9" s="13" customFormat="1" ht="12.75">
      <c r="B82" s="15"/>
      <c r="D82" s="16"/>
      <c r="E82" s="16"/>
      <c r="F82" s="18"/>
      <c r="G82" s="18"/>
      <c r="H82" s="18"/>
      <c r="I82" s="19"/>
    </row>
    <row r="83" spans="1:2" ht="12.75">
      <c r="A83" s="13" t="s">
        <v>37</v>
      </c>
      <c r="B83" s="15"/>
    </row>
    <row r="84" spans="2:9" s="13" customFormat="1" ht="12.75">
      <c r="B84" s="15"/>
      <c r="D84" s="16"/>
      <c r="E84" s="16"/>
      <c r="F84" s="18"/>
      <c r="G84" s="18"/>
      <c r="H84" s="18"/>
      <c r="I84" s="19"/>
    </row>
    <row r="85" spans="1:2" ht="12.75">
      <c r="A85" s="13" t="s">
        <v>22</v>
      </c>
      <c r="B85" s="15"/>
    </row>
    <row r="86" spans="2:9" s="13" customFormat="1" ht="12.75">
      <c r="B86" s="15"/>
      <c r="D86" s="16"/>
      <c r="E86" s="16"/>
      <c r="F86" s="18"/>
      <c r="G86" s="18"/>
      <c r="H86" s="18"/>
      <c r="I86" s="19"/>
    </row>
    <row r="87" spans="1:2" ht="12.75">
      <c r="A87" s="13" t="s">
        <v>23</v>
      </c>
      <c r="B87" s="15"/>
    </row>
    <row r="88" spans="1:2" ht="12.75">
      <c r="A88" s="13" t="s">
        <v>24</v>
      </c>
      <c r="B88" s="15"/>
    </row>
    <row r="89" spans="1:2" ht="12.75">
      <c r="A89" s="13" t="s">
        <v>25</v>
      </c>
      <c r="B89" s="15"/>
    </row>
    <row r="90" spans="1:9" ht="12.75">
      <c r="A90" s="13" t="s">
        <v>26</v>
      </c>
      <c r="B90" s="15"/>
      <c r="C90" s="12"/>
      <c r="D90" s="29"/>
      <c r="E90" s="29"/>
      <c r="F90" s="12"/>
      <c r="G90" s="12"/>
      <c r="H90" s="12"/>
      <c r="I90" s="12"/>
    </row>
    <row r="91" spans="2:9" s="13" customFormat="1" ht="12.75">
      <c r="B91" s="15"/>
      <c r="C91" s="12"/>
      <c r="D91" s="29"/>
      <c r="E91" s="29"/>
      <c r="F91" s="12"/>
      <c r="G91" s="12"/>
      <c r="H91" s="12"/>
      <c r="I91" s="12"/>
    </row>
    <row r="92" spans="1:9" ht="12.75">
      <c r="A92" s="13" t="s">
        <v>27</v>
      </c>
      <c r="B92" s="15"/>
      <c r="C92" s="12"/>
      <c r="D92" s="29"/>
      <c r="E92" s="29"/>
      <c r="F92" s="12"/>
      <c r="G92" s="12"/>
      <c r="H92" s="12"/>
      <c r="I92" s="12"/>
    </row>
    <row r="93" spans="1:9" ht="12.75">
      <c r="A93" s="13" t="s">
        <v>98</v>
      </c>
      <c r="B93" s="15"/>
      <c r="C93" s="12"/>
      <c r="D93" s="29"/>
      <c r="E93" s="29"/>
      <c r="F93" s="12"/>
      <c r="G93" s="12"/>
      <c r="H93" s="12"/>
      <c r="I93" s="12"/>
    </row>
    <row r="94" spans="1:9" ht="12.75">
      <c r="A94" s="13" t="s">
        <v>28</v>
      </c>
      <c r="B94" s="15"/>
      <c r="C94" s="12"/>
      <c r="D94" s="29"/>
      <c r="E94" s="29"/>
      <c r="F94" s="12"/>
      <c r="G94" s="12"/>
      <c r="H94" s="12"/>
      <c r="I94" s="12"/>
    </row>
    <row r="95" spans="2:9" s="13" customFormat="1" ht="12.75">
      <c r="B95" s="15"/>
      <c r="C95" s="12"/>
      <c r="D95" s="29"/>
      <c r="E95" s="29"/>
      <c r="F95" s="12"/>
      <c r="G95" s="12"/>
      <c r="H95" s="12"/>
      <c r="I95" s="12"/>
    </row>
    <row r="96" spans="1:9" ht="12.75">
      <c r="A96" s="13" t="s">
        <v>29</v>
      </c>
      <c r="B96" s="15"/>
      <c r="C96" s="12"/>
      <c r="D96" s="29"/>
      <c r="E96" s="29"/>
      <c r="F96" s="12"/>
      <c r="G96" s="12"/>
      <c r="H96" s="12"/>
      <c r="I96" s="12"/>
    </row>
    <row r="98" ht="12.75">
      <c r="B98" s="5"/>
    </row>
    <row r="99" ht="12.75">
      <c r="B99" s="5"/>
    </row>
  </sheetData>
  <printOptions/>
  <pageMargins left="0.7874015748031497" right="0.7874015748031497" top="0.984251968503937" bottom="0.984251968503937" header="0.5118110236220472" footer="0.5118110236220472"/>
  <pageSetup firstPageNumber="2" useFirstPageNumber="1" horizontalDpi="300" verticalDpi="3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O316"/>
  <sheetViews>
    <sheetView zoomScale="120" zoomScaleNormal="120" workbookViewId="0" topLeftCell="A127">
      <selection activeCell="D144" sqref="D144"/>
    </sheetView>
  </sheetViews>
  <sheetFormatPr defaultColWidth="0" defaultRowHeight="12.75"/>
  <cols>
    <col min="1" max="1" width="40.625" style="13" customWidth="1"/>
    <col min="2" max="2" width="6.625" style="13" customWidth="1"/>
    <col min="3" max="3" width="3.625" style="13" customWidth="1"/>
    <col min="4" max="4" width="9.625" style="16" customWidth="1"/>
    <col min="5" max="5" width="13.625" style="16" customWidth="1"/>
    <col min="6" max="6" width="13.625" style="19" customWidth="1"/>
    <col min="7" max="7" width="8.625" style="19" customWidth="1"/>
    <col min="8" max="8" width="8.625" style="13" customWidth="1"/>
    <col min="9" max="13" width="8.625" style="111" customWidth="1"/>
    <col min="14" max="14" width="9.625" style="19" customWidth="1"/>
    <col min="15" max="15" width="15.625" style="13" customWidth="1"/>
    <col min="16" max="248" width="9.625" style="13" customWidth="1"/>
    <col min="249" max="16384" width="0" style="13" hidden="1" customWidth="1"/>
  </cols>
  <sheetData>
    <row r="1" spans="1:2" ht="12.75">
      <c r="A1" s="111" t="s">
        <v>134</v>
      </c>
      <c r="B1" s="15"/>
    </row>
    <row r="2" spans="1:2" ht="12.75">
      <c r="A2" s="111" t="s">
        <v>135</v>
      </c>
      <c r="B2" s="15"/>
    </row>
    <row r="3" spans="1:2" ht="12.75">
      <c r="A3" s="111" t="s">
        <v>120</v>
      </c>
      <c r="B3" s="15"/>
    </row>
    <row r="4" ht="12.75">
      <c r="B4" s="15"/>
    </row>
    <row r="5" spans="1:15" s="28" customFormat="1" ht="12.75">
      <c r="A5" s="22" t="s">
        <v>44</v>
      </c>
      <c r="B5" s="23" t="s">
        <v>45</v>
      </c>
      <c r="C5" s="22" t="s">
        <v>46</v>
      </c>
      <c r="D5" s="24" t="s">
        <v>0</v>
      </c>
      <c r="E5" s="24" t="s">
        <v>1</v>
      </c>
      <c r="F5" s="23" t="s">
        <v>2</v>
      </c>
      <c r="G5" s="25"/>
      <c r="H5" s="26"/>
      <c r="I5" s="126"/>
      <c r="J5" s="126"/>
      <c r="K5" s="126"/>
      <c r="L5" s="126"/>
      <c r="M5" s="126"/>
      <c r="N5" s="27"/>
      <c r="O5" s="27"/>
    </row>
    <row r="6" spans="1:15" s="28" customFormat="1" ht="12.75">
      <c r="A6" s="22"/>
      <c r="B6" s="23"/>
      <c r="C6" s="22"/>
      <c r="D6" s="24"/>
      <c r="E6" s="24"/>
      <c r="F6" s="23"/>
      <c r="G6" s="25"/>
      <c r="H6" s="26"/>
      <c r="I6" s="126"/>
      <c r="J6" s="126"/>
      <c r="K6" s="126"/>
      <c r="L6" s="126"/>
      <c r="M6" s="126"/>
      <c r="N6" s="27"/>
      <c r="O6" s="27"/>
    </row>
    <row r="7" spans="1:15" s="28" customFormat="1" ht="12.75">
      <c r="A7" s="33" t="s">
        <v>55</v>
      </c>
      <c r="B7" s="23"/>
      <c r="C7" s="22"/>
      <c r="D7" s="24"/>
      <c r="E7" s="24"/>
      <c r="F7" s="23"/>
      <c r="G7" s="25"/>
      <c r="H7" s="26"/>
      <c r="I7" s="126"/>
      <c r="J7" s="126"/>
      <c r="K7" s="126"/>
      <c r="L7" s="126"/>
      <c r="M7" s="126"/>
      <c r="N7" s="27"/>
      <c r="O7" s="27"/>
    </row>
    <row r="8" spans="1:14" ht="12.75">
      <c r="A8" s="30"/>
      <c r="B8" s="15"/>
      <c r="C8" s="30"/>
      <c r="D8" s="31"/>
      <c r="E8" s="31"/>
      <c r="F8" s="32"/>
      <c r="G8" s="32"/>
      <c r="N8" s="32"/>
    </row>
    <row r="9" spans="1:14" ht="12.75">
      <c r="A9" s="30" t="s">
        <v>47</v>
      </c>
      <c r="B9" s="15"/>
      <c r="C9" s="30"/>
      <c r="D9" s="31"/>
      <c r="E9" s="31"/>
      <c r="F9" s="32"/>
      <c r="G9" s="32"/>
      <c r="N9" s="32"/>
    </row>
    <row r="10" spans="1:2" ht="12.75">
      <c r="A10" s="30" t="s">
        <v>48</v>
      </c>
      <c r="B10" s="15"/>
    </row>
    <row r="11" spans="1:2" ht="12.75">
      <c r="A11" s="30" t="s">
        <v>49</v>
      </c>
      <c r="B11" s="15"/>
    </row>
    <row r="12" spans="1:2" ht="12.75">
      <c r="A12" s="86" t="s">
        <v>118</v>
      </c>
      <c r="B12" s="15"/>
    </row>
    <row r="13" spans="1:2" ht="12.75">
      <c r="A13" s="86" t="s">
        <v>119</v>
      </c>
      <c r="B13" s="15"/>
    </row>
    <row r="14" spans="1:2" ht="12.75">
      <c r="A14" s="30" t="s">
        <v>50</v>
      </c>
      <c r="B14" s="15"/>
    </row>
    <row r="15" spans="1:2" ht="12.75">
      <c r="A15" s="30" t="s">
        <v>51</v>
      </c>
      <c r="B15" s="15"/>
    </row>
    <row r="16" spans="1:2" ht="12.75">
      <c r="A16" s="30" t="s">
        <v>52</v>
      </c>
      <c r="B16" s="15"/>
    </row>
    <row r="17" spans="1:14" ht="12.75">
      <c r="A17" s="30"/>
      <c r="B17" s="34"/>
      <c r="C17" s="30"/>
      <c r="D17" s="31"/>
      <c r="E17" s="31"/>
      <c r="F17" s="34"/>
      <c r="G17" s="13"/>
      <c r="N17" s="32"/>
    </row>
    <row r="18" spans="1:15" s="76" customFormat="1" ht="12.75">
      <c r="A18" s="86" t="s">
        <v>121</v>
      </c>
      <c r="B18" s="83">
        <v>9</v>
      </c>
      <c r="C18" s="86" t="s">
        <v>53</v>
      </c>
      <c r="D18" s="87">
        <v>0</v>
      </c>
      <c r="E18" s="87">
        <f aca="true" t="shared" si="0" ref="E18:E19">B18*D18</f>
        <v>0</v>
      </c>
      <c r="F18" s="77"/>
      <c r="G18" s="77"/>
      <c r="H18" s="81"/>
      <c r="I18" s="112"/>
      <c r="J18" s="112"/>
      <c r="K18" s="112"/>
      <c r="L18" s="112"/>
      <c r="M18" s="112"/>
      <c r="N18" s="78"/>
      <c r="O18" s="80"/>
    </row>
    <row r="19" spans="1:15" s="111" customFormat="1" ht="12.75">
      <c r="A19" s="112" t="s">
        <v>82</v>
      </c>
      <c r="B19" s="113">
        <v>1</v>
      </c>
      <c r="C19" s="112" t="s">
        <v>53</v>
      </c>
      <c r="D19" s="121">
        <v>0</v>
      </c>
      <c r="E19" s="121">
        <f t="shared" si="0"/>
        <v>0</v>
      </c>
      <c r="F19" s="79"/>
      <c r="G19" s="79"/>
      <c r="H19" s="112"/>
      <c r="I19" s="112"/>
      <c r="J19" s="112"/>
      <c r="K19" s="112"/>
      <c r="L19" s="112"/>
      <c r="M19" s="112"/>
      <c r="N19" s="114"/>
      <c r="O19" s="97"/>
    </row>
    <row r="20" spans="1:15" ht="12.75">
      <c r="A20" s="86" t="s">
        <v>136</v>
      </c>
      <c r="B20" s="15">
        <v>2</v>
      </c>
      <c r="C20" s="30" t="s">
        <v>53</v>
      </c>
      <c r="D20" s="16">
        <v>0</v>
      </c>
      <c r="E20" s="16">
        <f aca="true" t="shared" si="1" ref="E20:E24">B20*D20</f>
        <v>0</v>
      </c>
      <c r="F20" s="18"/>
      <c r="G20" s="18"/>
      <c r="H20" s="30"/>
      <c r="I20" s="112"/>
      <c r="J20" s="112"/>
      <c r="K20" s="112"/>
      <c r="L20" s="112"/>
      <c r="M20" s="112"/>
      <c r="N20" s="32"/>
      <c r="O20" s="35"/>
    </row>
    <row r="21" spans="1:15" ht="12.75">
      <c r="A21" s="86"/>
      <c r="B21" s="15"/>
      <c r="C21" s="30"/>
      <c r="F21" s="18"/>
      <c r="G21" s="18"/>
      <c r="H21" s="30"/>
      <c r="I21" s="112"/>
      <c r="J21" s="112"/>
      <c r="K21" s="112"/>
      <c r="L21" s="112"/>
      <c r="M21" s="112"/>
      <c r="N21" s="32"/>
      <c r="O21" s="35"/>
    </row>
    <row r="22" spans="1:15" ht="12.75">
      <c r="A22" s="86" t="s">
        <v>83</v>
      </c>
      <c r="B22" s="15">
        <v>25</v>
      </c>
      <c r="C22" s="30" t="s">
        <v>53</v>
      </c>
      <c r="D22" s="82">
        <v>0</v>
      </c>
      <c r="E22" s="16">
        <f t="shared" si="1"/>
        <v>0</v>
      </c>
      <c r="F22" s="18"/>
      <c r="G22" s="18"/>
      <c r="H22" s="30"/>
      <c r="I22" s="112"/>
      <c r="J22" s="112"/>
      <c r="K22" s="112"/>
      <c r="L22" s="112"/>
      <c r="M22" s="112"/>
      <c r="N22" s="32"/>
      <c r="O22" s="48"/>
    </row>
    <row r="23" spans="1:15" s="95" customFormat="1" ht="12.75">
      <c r="A23" s="86" t="s">
        <v>122</v>
      </c>
      <c r="B23" s="98">
        <v>6</v>
      </c>
      <c r="C23" s="96" t="s">
        <v>53</v>
      </c>
      <c r="D23" s="103">
        <v>0</v>
      </c>
      <c r="E23" s="103">
        <f aca="true" t="shared" si="2" ref="E23">B23*D23</f>
        <v>0</v>
      </c>
      <c r="F23" s="101"/>
      <c r="G23" s="101"/>
      <c r="H23" s="96"/>
      <c r="I23" s="112"/>
      <c r="J23" s="112"/>
      <c r="K23" s="112"/>
      <c r="L23" s="112"/>
      <c r="M23" s="112"/>
      <c r="N23" s="99"/>
      <c r="O23" s="97"/>
    </row>
    <row r="24" spans="1:15" ht="12.75">
      <c r="A24" s="86" t="s">
        <v>84</v>
      </c>
      <c r="B24" s="15">
        <v>3</v>
      </c>
      <c r="C24" s="30" t="s">
        <v>53</v>
      </c>
      <c r="D24" s="93">
        <v>0</v>
      </c>
      <c r="E24" s="16">
        <f t="shared" si="1"/>
        <v>0</v>
      </c>
      <c r="F24" s="18"/>
      <c r="G24" s="18"/>
      <c r="H24" s="30"/>
      <c r="I24" s="112"/>
      <c r="J24" s="112"/>
      <c r="K24" s="112"/>
      <c r="L24" s="112"/>
      <c r="M24" s="112"/>
      <c r="N24" s="32"/>
      <c r="O24" s="35"/>
    </row>
    <row r="25" spans="1:15" s="95" customFormat="1" ht="12.75">
      <c r="A25" s="86"/>
      <c r="B25" s="98"/>
      <c r="C25" s="96"/>
      <c r="D25" s="103"/>
      <c r="E25" s="103"/>
      <c r="F25" s="101"/>
      <c r="G25" s="101"/>
      <c r="H25" s="96"/>
      <c r="I25" s="112"/>
      <c r="J25" s="112"/>
      <c r="K25" s="112"/>
      <c r="L25" s="112"/>
      <c r="M25" s="112"/>
      <c r="N25" s="99"/>
      <c r="O25" s="100"/>
    </row>
    <row r="26" spans="1:15" s="95" customFormat="1" ht="12.75">
      <c r="A26" s="86" t="s">
        <v>137</v>
      </c>
      <c r="B26" s="113">
        <v>6</v>
      </c>
      <c r="C26" s="112" t="s">
        <v>53</v>
      </c>
      <c r="D26" s="121">
        <v>0</v>
      </c>
      <c r="E26" s="121">
        <f aca="true" t="shared" si="3" ref="E26">B26*D26</f>
        <v>0</v>
      </c>
      <c r="F26" s="101"/>
      <c r="G26" s="101"/>
      <c r="H26" s="96"/>
      <c r="I26" s="112"/>
      <c r="J26" s="112"/>
      <c r="K26" s="112"/>
      <c r="L26" s="112"/>
      <c r="M26" s="112"/>
      <c r="N26" s="99"/>
      <c r="O26" s="100"/>
    </row>
    <row r="27" spans="1:15" s="111" customFormat="1" ht="12.75">
      <c r="A27" s="86"/>
      <c r="B27" s="113"/>
      <c r="C27" s="112"/>
      <c r="D27" s="121"/>
      <c r="E27" s="121"/>
      <c r="F27" s="115"/>
      <c r="G27" s="115"/>
      <c r="H27" s="112"/>
      <c r="I27" s="112"/>
      <c r="J27" s="112"/>
      <c r="K27" s="112"/>
      <c r="L27" s="112"/>
      <c r="M27" s="112"/>
      <c r="N27" s="114"/>
      <c r="O27" s="100"/>
    </row>
    <row r="28" spans="1:7" ht="12.75">
      <c r="A28" s="84" t="s">
        <v>138</v>
      </c>
      <c r="F28" s="18"/>
      <c r="G28" s="18"/>
    </row>
    <row r="29" spans="1:7" ht="12.75">
      <c r="A29" s="84" t="s">
        <v>139</v>
      </c>
      <c r="F29" s="18"/>
      <c r="G29" s="18"/>
    </row>
    <row r="30" spans="1:7" ht="12.75">
      <c r="A30" s="84" t="s">
        <v>54</v>
      </c>
      <c r="B30" s="13">
        <v>5</v>
      </c>
      <c r="C30" s="13" t="s">
        <v>53</v>
      </c>
      <c r="D30" s="16">
        <v>0</v>
      </c>
      <c r="E30" s="16">
        <f aca="true" t="shared" si="4" ref="E30:E46">B30*D30</f>
        <v>0</v>
      </c>
      <c r="F30" s="18"/>
      <c r="G30" s="18"/>
    </row>
    <row r="31" spans="1:7" ht="12.75">
      <c r="A31" s="84"/>
      <c r="F31" s="18"/>
      <c r="G31" s="18"/>
    </row>
    <row r="32" spans="1:7" ht="12.75">
      <c r="A32" s="86" t="s">
        <v>88</v>
      </c>
      <c r="B32" s="15">
        <v>60</v>
      </c>
      <c r="C32" s="30" t="s">
        <v>53</v>
      </c>
      <c r="D32" s="94">
        <v>0</v>
      </c>
      <c r="E32" s="16">
        <f t="shared" si="4"/>
        <v>0</v>
      </c>
      <c r="F32" s="18"/>
      <c r="G32" s="18"/>
    </row>
    <row r="33" spans="1:7" ht="12.75">
      <c r="A33" s="86" t="s">
        <v>89</v>
      </c>
      <c r="B33" s="15">
        <v>50</v>
      </c>
      <c r="C33" s="30" t="s">
        <v>53</v>
      </c>
      <c r="D33" s="103">
        <v>0</v>
      </c>
      <c r="E33" s="16">
        <f t="shared" si="4"/>
        <v>0</v>
      </c>
      <c r="F33" s="18"/>
      <c r="G33" s="18"/>
    </row>
    <row r="34" spans="1:7" ht="12.75">
      <c r="A34" s="86"/>
      <c r="B34" s="15"/>
      <c r="C34" s="30"/>
      <c r="F34" s="18"/>
      <c r="G34" s="18"/>
    </row>
    <row r="35" spans="1:14" ht="12.75">
      <c r="A35" s="86" t="s">
        <v>100</v>
      </c>
      <c r="B35" s="15">
        <v>100</v>
      </c>
      <c r="C35" s="30" t="s">
        <v>53</v>
      </c>
      <c r="D35" s="31">
        <v>0</v>
      </c>
      <c r="E35" s="16">
        <f t="shared" si="4"/>
        <v>0</v>
      </c>
      <c r="F35" s="18"/>
      <c r="G35" s="18"/>
      <c r="H35" s="30"/>
      <c r="I35" s="112"/>
      <c r="J35" s="112"/>
      <c r="K35" s="112"/>
      <c r="L35" s="112"/>
      <c r="M35" s="112"/>
      <c r="N35" s="32"/>
    </row>
    <row r="36" spans="1:14" s="95" customFormat="1" ht="12.75">
      <c r="A36" s="86"/>
      <c r="B36" s="98"/>
      <c r="C36" s="96"/>
      <c r="D36" s="102"/>
      <c r="E36" s="103"/>
      <c r="F36" s="101"/>
      <c r="G36" s="101"/>
      <c r="H36" s="96"/>
      <c r="I36" s="112"/>
      <c r="J36" s="112"/>
      <c r="K36" s="112"/>
      <c r="L36" s="112"/>
      <c r="M36" s="112"/>
      <c r="N36" s="99"/>
    </row>
    <row r="37" spans="1:14" s="95" customFormat="1" ht="12.75">
      <c r="A37" s="88" t="s">
        <v>126</v>
      </c>
      <c r="B37" s="83">
        <v>1</v>
      </c>
      <c r="C37" s="86" t="s">
        <v>53</v>
      </c>
      <c r="D37" s="104">
        <v>0</v>
      </c>
      <c r="E37" s="87">
        <f aca="true" t="shared" si="5" ref="E37:E38">B37*D37</f>
        <v>0</v>
      </c>
      <c r="F37" s="101"/>
      <c r="G37" s="101"/>
      <c r="H37" s="96"/>
      <c r="I37" s="112"/>
      <c r="J37" s="112"/>
      <c r="K37" s="112"/>
      <c r="L37" s="112"/>
      <c r="M37" s="112"/>
      <c r="N37" s="99"/>
    </row>
    <row r="38" spans="1:14" ht="12.75">
      <c r="A38" s="86" t="s">
        <v>123</v>
      </c>
      <c r="B38" s="107">
        <v>5</v>
      </c>
      <c r="C38" s="106" t="s">
        <v>53</v>
      </c>
      <c r="D38" s="110">
        <v>0</v>
      </c>
      <c r="E38" s="87">
        <f t="shared" si="5"/>
        <v>0</v>
      </c>
      <c r="F38" s="18"/>
      <c r="G38" s="18"/>
      <c r="H38" s="30"/>
      <c r="I38" s="112"/>
      <c r="J38" s="112"/>
      <c r="K38" s="112"/>
      <c r="L38" s="112"/>
      <c r="M38" s="112"/>
      <c r="N38" s="32"/>
    </row>
    <row r="39" spans="1:14" s="105" customFormat="1" ht="12.75">
      <c r="A39" s="106"/>
      <c r="B39" s="107"/>
      <c r="C39" s="106"/>
      <c r="D39" s="110"/>
      <c r="E39" s="87"/>
      <c r="F39" s="109"/>
      <c r="G39" s="109"/>
      <c r="H39" s="106"/>
      <c r="I39" s="112"/>
      <c r="J39" s="112"/>
      <c r="K39" s="112"/>
      <c r="L39" s="112"/>
      <c r="M39" s="112"/>
      <c r="N39" s="108"/>
    </row>
    <row r="40" spans="1:13" ht="27" customHeight="1">
      <c r="A40" s="89" t="s">
        <v>140</v>
      </c>
      <c r="B40" s="56">
        <v>5</v>
      </c>
      <c r="C40" s="13" t="s">
        <v>53</v>
      </c>
      <c r="D40" s="31">
        <v>0</v>
      </c>
      <c r="E40" s="16">
        <f t="shared" si="4"/>
        <v>0</v>
      </c>
      <c r="F40" s="18"/>
      <c r="G40" s="13"/>
      <c r="H40" s="54"/>
      <c r="I40" s="54"/>
      <c r="J40" s="54"/>
      <c r="K40" s="54"/>
      <c r="L40" s="54"/>
      <c r="M40" s="54"/>
    </row>
    <row r="41" spans="1:14" ht="12.75">
      <c r="A41" s="30"/>
      <c r="B41" s="15"/>
      <c r="C41" s="30"/>
      <c r="D41" s="31"/>
      <c r="F41" s="18"/>
      <c r="G41" s="18"/>
      <c r="H41" s="30"/>
      <c r="I41" s="112"/>
      <c r="J41" s="112"/>
      <c r="K41" s="112"/>
      <c r="L41" s="112"/>
      <c r="M41" s="112"/>
      <c r="N41" s="32"/>
    </row>
    <row r="42" spans="1:14" s="111" customFormat="1" ht="12.75">
      <c r="A42" s="112" t="s">
        <v>164</v>
      </c>
      <c r="B42" s="113">
        <v>1</v>
      </c>
      <c r="C42" s="112" t="s">
        <v>53</v>
      </c>
      <c r="D42" s="121">
        <v>0</v>
      </c>
      <c r="E42" s="87">
        <f aca="true" t="shared" si="6" ref="E42">B42*D42</f>
        <v>0</v>
      </c>
      <c r="F42" s="115"/>
      <c r="G42" s="115"/>
      <c r="H42" s="112"/>
      <c r="I42" s="112"/>
      <c r="J42" s="112"/>
      <c r="K42" s="112"/>
      <c r="L42" s="112"/>
      <c r="M42" s="112"/>
      <c r="N42" s="114"/>
    </row>
    <row r="43" spans="1:14" s="111" customFormat="1" ht="12.75">
      <c r="A43" s="112" t="s">
        <v>165</v>
      </c>
      <c r="B43" s="113">
        <v>1</v>
      </c>
      <c r="C43" s="112" t="s">
        <v>53</v>
      </c>
      <c r="D43" s="121">
        <v>0</v>
      </c>
      <c r="E43" s="87">
        <f aca="true" t="shared" si="7" ref="E43">B43*D43</f>
        <v>0</v>
      </c>
      <c r="F43" s="115"/>
      <c r="G43" s="115"/>
      <c r="H43" s="112"/>
      <c r="I43" s="112"/>
      <c r="J43" s="112"/>
      <c r="K43" s="112"/>
      <c r="L43" s="112"/>
      <c r="M43" s="112"/>
      <c r="N43" s="114"/>
    </row>
    <row r="44" spans="1:14" s="111" customFormat="1" ht="12.75">
      <c r="A44" s="112"/>
      <c r="B44" s="113"/>
      <c r="C44" s="112"/>
      <c r="D44" s="120"/>
      <c r="E44" s="121"/>
      <c r="F44" s="115"/>
      <c r="G44" s="115"/>
      <c r="H44" s="112"/>
      <c r="I44" s="112"/>
      <c r="J44" s="112"/>
      <c r="K44" s="112"/>
      <c r="L44" s="112"/>
      <c r="M44" s="112"/>
      <c r="N44" s="114"/>
    </row>
    <row r="45" spans="1:14" s="57" customFormat="1" ht="12.75">
      <c r="A45" s="85" t="s">
        <v>125</v>
      </c>
      <c r="B45" s="56"/>
      <c r="C45" s="58"/>
      <c r="D45" s="59"/>
      <c r="E45" s="16"/>
      <c r="F45" s="61"/>
      <c r="G45" s="61"/>
      <c r="H45" s="58"/>
      <c r="I45" s="86"/>
      <c r="J45" s="86"/>
      <c r="K45" s="86"/>
      <c r="L45" s="86"/>
      <c r="M45" s="86"/>
      <c r="N45" s="62"/>
    </row>
    <row r="46" spans="1:14" s="57" customFormat="1" ht="12.75">
      <c r="A46" s="86" t="s">
        <v>124</v>
      </c>
      <c r="B46" s="56">
        <v>20</v>
      </c>
      <c r="C46" s="58" t="s">
        <v>53</v>
      </c>
      <c r="D46" s="59">
        <v>0</v>
      </c>
      <c r="E46" s="16">
        <f t="shared" si="4"/>
        <v>0</v>
      </c>
      <c r="F46" s="61"/>
      <c r="G46" s="61"/>
      <c r="H46" s="58"/>
      <c r="I46" s="86"/>
      <c r="J46" s="86"/>
      <c r="K46" s="86"/>
      <c r="L46" s="86"/>
      <c r="M46" s="86"/>
      <c r="N46" s="62"/>
    </row>
    <row r="47" spans="1:14" ht="12.75">
      <c r="A47" s="30"/>
      <c r="B47" s="15"/>
      <c r="C47" s="30"/>
      <c r="D47" s="31"/>
      <c r="E47" s="31"/>
      <c r="F47" s="18"/>
      <c r="G47" s="18"/>
      <c r="H47" s="30"/>
      <c r="I47" s="112"/>
      <c r="J47" s="112"/>
      <c r="K47" s="112"/>
      <c r="L47" s="112"/>
      <c r="M47" s="112"/>
      <c r="N47" s="32"/>
    </row>
    <row r="48" spans="1:7" ht="12.75">
      <c r="A48" s="36" t="s">
        <v>1</v>
      </c>
      <c r="E48" s="50">
        <f>SUM(E18:E47)</f>
        <v>0</v>
      </c>
      <c r="F48" s="18"/>
      <c r="G48" s="18"/>
    </row>
    <row r="49" spans="1:7" ht="12.75">
      <c r="A49" s="36"/>
      <c r="F49" s="18"/>
      <c r="G49" s="18"/>
    </row>
    <row r="50" spans="6:7" ht="12.75">
      <c r="F50" s="18"/>
      <c r="G50" s="18"/>
    </row>
    <row r="51" spans="1:7" ht="12.75">
      <c r="A51" s="33" t="s">
        <v>56</v>
      </c>
      <c r="F51" s="18"/>
      <c r="G51" s="18"/>
    </row>
    <row r="52" spans="6:7" ht="12.75">
      <c r="F52" s="18"/>
      <c r="G52" s="18"/>
    </row>
    <row r="53" spans="1:15" ht="12.75">
      <c r="A53" s="86" t="s">
        <v>142</v>
      </c>
      <c r="B53" s="15">
        <v>150</v>
      </c>
      <c r="C53" s="30" t="s">
        <v>59</v>
      </c>
      <c r="D53" s="16">
        <v>0</v>
      </c>
      <c r="E53" s="16">
        <f aca="true" t="shared" si="8" ref="E53:E67">B53*D53</f>
        <v>0</v>
      </c>
      <c r="F53" s="18"/>
      <c r="G53" s="18"/>
      <c r="H53" s="30"/>
      <c r="I53" s="112"/>
      <c r="J53" s="112"/>
      <c r="K53" s="112"/>
      <c r="L53" s="112"/>
      <c r="M53" s="112"/>
      <c r="N53" s="32"/>
      <c r="O53" s="34"/>
    </row>
    <row r="54" spans="1:15" ht="12.75">
      <c r="A54" s="86" t="s">
        <v>143</v>
      </c>
      <c r="B54" s="15">
        <v>90</v>
      </c>
      <c r="C54" s="30" t="s">
        <v>59</v>
      </c>
      <c r="D54" s="16">
        <v>0</v>
      </c>
      <c r="E54" s="16">
        <f t="shared" si="8"/>
        <v>0</v>
      </c>
      <c r="F54" s="18"/>
      <c r="G54" s="18"/>
      <c r="H54" s="30"/>
      <c r="I54" s="112"/>
      <c r="J54" s="112"/>
      <c r="K54" s="112"/>
      <c r="L54" s="112"/>
      <c r="M54" s="112"/>
      <c r="N54" s="32"/>
      <c r="O54" s="34"/>
    </row>
    <row r="55" spans="1:15" s="111" customFormat="1" ht="12.75">
      <c r="A55" s="86" t="s">
        <v>144</v>
      </c>
      <c r="B55" s="113">
        <v>550</v>
      </c>
      <c r="C55" s="112" t="s">
        <v>59</v>
      </c>
      <c r="D55" s="121">
        <v>0</v>
      </c>
      <c r="E55" s="121">
        <f aca="true" t="shared" si="9" ref="E55">B55*D55</f>
        <v>0</v>
      </c>
      <c r="F55" s="115"/>
      <c r="G55" s="115"/>
      <c r="H55" s="112"/>
      <c r="I55" s="112"/>
      <c r="J55" s="112"/>
      <c r="K55" s="112"/>
      <c r="L55" s="112"/>
      <c r="M55" s="112"/>
      <c r="N55" s="114"/>
      <c r="O55" s="117"/>
    </row>
    <row r="56" spans="1:15" ht="12.75">
      <c r="A56" s="86" t="s">
        <v>145</v>
      </c>
      <c r="B56" s="15">
        <v>450</v>
      </c>
      <c r="C56" s="30" t="s">
        <v>59</v>
      </c>
      <c r="D56" s="16">
        <v>0</v>
      </c>
      <c r="E56" s="16">
        <f t="shared" si="8"/>
        <v>0</v>
      </c>
      <c r="F56" s="18"/>
      <c r="G56" s="18"/>
      <c r="H56" s="30"/>
      <c r="I56" s="112"/>
      <c r="J56" s="112"/>
      <c r="K56" s="112"/>
      <c r="L56" s="112"/>
      <c r="M56" s="112"/>
      <c r="N56" s="32"/>
      <c r="O56" s="34"/>
    </row>
    <row r="57" spans="1:15" ht="12.75">
      <c r="A57" s="86" t="s">
        <v>146</v>
      </c>
      <c r="B57" s="15">
        <v>350</v>
      </c>
      <c r="C57" s="30" t="s">
        <v>59</v>
      </c>
      <c r="D57" s="16">
        <v>0</v>
      </c>
      <c r="E57" s="16">
        <f t="shared" si="8"/>
        <v>0</v>
      </c>
      <c r="F57" s="18"/>
      <c r="G57" s="18"/>
      <c r="H57" s="30"/>
      <c r="I57" s="112"/>
      <c r="J57" s="112"/>
      <c r="K57" s="112"/>
      <c r="L57" s="112"/>
      <c r="M57" s="112"/>
      <c r="N57" s="32"/>
      <c r="O57" s="34"/>
    </row>
    <row r="58" spans="1:15" ht="12.75">
      <c r="A58" s="86" t="s">
        <v>147</v>
      </c>
      <c r="B58" s="15">
        <v>120</v>
      </c>
      <c r="C58" s="30" t="s">
        <v>59</v>
      </c>
      <c r="D58" s="16">
        <v>0</v>
      </c>
      <c r="E58" s="16">
        <f t="shared" si="8"/>
        <v>0</v>
      </c>
      <c r="F58" s="18"/>
      <c r="G58" s="18"/>
      <c r="H58" s="30"/>
      <c r="I58" s="112"/>
      <c r="J58" s="112"/>
      <c r="K58" s="112"/>
      <c r="L58" s="112"/>
      <c r="M58" s="112"/>
      <c r="N58" s="32"/>
      <c r="O58" s="34"/>
    </row>
    <row r="59" spans="1:15" ht="12.75">
      <c r="A59" s="86" t="s">
        <v>148</v>
      </c>
      <c r="B59" s="15">
        <v>75</v>
      </c>
      <c r="C59" s="30" t="s">
        <v>59</v>
      </c>
      <c r="D59" s="16">
        <v>0</v>
      </c>
      <c r="E59" s="16">
        <f t="shared" si="8"/>
        <v>0</v>
      </c>
      <c r="F59" s="18"/>
      <c r="G59" s="18"/>
      <c r="H59" s="30"/>
      <c r="I59" s="112"/>
      <c r="J59" s="112"/>
      <c r="K59" s="112"/>
      <c r="L59" s="112"/>
      <c r="M59" s="112"/>
      <c r="N59" s="32"/>
      <c r="O59" s="34"/>
    </row>
    <row r="60" spans="1:15" ht="12.75">
      <c r="A60" s="84"/>
      <c r="B60" s="15"/>
      <c r="F60" s="18"/>
      <c r="G60" s="18"/>
      <c r="N60" s="49"/>
      <c r="O60" s="18"/>
    </row>
    <row r="61" spans="1:15" ht="12.75">
      <c r="A61" s="86" t="s">
        <v>97</v>
      </c>
      <c r="B61" s="15">
        <v>100</v>
      </c>
      <c r="C61" s="30" t="s">
        <v>59</v>
      </c>
      <c r="D61" s="16">
        <v>0</v>
      </c>
      <c r="E61" s="16">
        <f t="shared" si="8"/>
        <v>0</v>
      </c>
      <c r="F61" s="18"/>
      <c r="G61" s="18"/>
      <c r="H61" s="30"/>
      <c r="I61" s="112"/>
      <c r="J61" s="112"/>
      <c r="K61" s="112"/>
      <c r="L61" s="112"/>
      <c r="M61" s="112"/>
      <c r="N61" s="32"/>
      <c r="O61" s="34"/>
    </row>
    <row r="62" spans="1:15" ht="12.75">
      <c r="A62" s="86" t="s">
        <v>127</v>
      </c>
      <c r="B62" s="15">
        <v>10</v>
      </c>
      <c r="C62" s="30" t="s">
        <v>59</v>
      </c>
      <c r="D62" s="16">
        <v>0</v>
      </c>
      <c r="E62" s="16">
        <f t="shared" si="8"/>
        <v>0</v>
      </c>
      <c r="F62" s="18"/>
      <c r="G62" s="18"/>
      <c r="H62" s="30"/>
      <c r="I62" s="112"/>
      <c r="J62" s="112"/>
      <c r="K62" s="112"/>
      <c r="L62" s="112"/>
      <c r="M62" s="112"/>
      <c r="N62" s="32"/>
      <c r="O62" s="34"/>
    </row>
    <row r="63" spans="1:15" s="111" customFormat="1" ht="12.75">
      <c r="A63" s="86"/>
      <c r="B63" s="113"/>
      <c r="C63" s="112"/>
      <c r="D63" s="121"/>
      <c r="E63" s="121"/>
      <c r="F63" s="115"/>
      <c r="G63" s="115"/>
      <c r="H63" s="112"/>
      <c r="I63" s="112"/>
      <c r="J63" s="112"/>
      <c r="K63" s="112"/>
      <c r="L63" s="112"/>
      <c r="M63" s="112"/>
      <c r="N63" s="114"/>
      <c r="O63" s="117"/>
    </row>
    <row r="64" spans="1:15" s="111" customFormat="1" ht="12.75">
      <c r="A64" s="86" t="s">
        <v>149</v>
      </c>
      <c r="B64" s="113">
        <v>300</v>
      </c>
      <c r="C64" s="112" t="s">
        <v>59</v>
      </c>
      <c r="D64" s="121">
        <v>0</v>
      </c>
      <c r="E64" s="121">
        <f aca="true" t="shared" si="10" ref="E64">B64*D64</f>
        <v>0</v>
      </c>
      <c r="F64" s="115"/>
      <c r="G64" s="115"/>
      <c r="H64" s="112"/>
      <c r="I64" s="112"/>
      <c r="J64" s="112"/>
      <c r="K64" s="112"/>
      <c r="L64" s="112"/>
      <c r="M64" s="112"/>
      <c r="N64" s="114"/>
      <c r="O64" s="117"/>
    </row>
    <row r="65" spans="1:15" s="111" customFormat="1" ht="12.75">
      <c r="A65" s="86" t="s">
        <v>150</v>
      </c>
      <c r="B65" s="113">
        <v>80</v>
      </c>
      <c r="C65" s="112" t="s">
        <v>59</v>
      </c>
      <c r="D65" s="121">
        <v>0</v>
      </c>
      <c r="E65" s="121">
        <f aca="true" t="shared" si="11" ref="E65">B65*D65</f>
        <v>0</v>
      </c>
      <c r="F65" s="115"/>
      <c r="G65" s="115"/>
      <c r="H65" s="112"/>
      <c r="I65" s="112"/>
      <c r="J65" s="112"/>
      <c r="K65" s="112"/>
      <c r="L65" s="112"/>
      <c r="M65" s="112"/>
      <c r="N65" s="114"/>
      <c r="O65" s="117"/>
    </row>
    <row r="66" spans="1:7" ht="12.75">
      <c r="A66" s="86"/>
      <c r="B66" s="15"/>
      <c r="C66" s="30"/>
      <c r="F66" s="18"/>
      <c r="G66" s="18"/>
    </row>
    <row r="67" spans="1:7" ht="12.75">
      <c r="A67" s="86" t="s">
        <v>153</v>
      </c>
      <c r="B67" s="57">
        <v>60</v>
      </c>
      <c r="C67" s="30" t="s">
        <v>59</v>
      </c>
      <c r="D67" s="16">
        <v>0</v>
      </c>
      <c r="E67" s="16">
        <f t="shared" si="8"/>
        <v>0</v>
      </c>
      <c r="F67" s="18"/>
      <c r="G67" s="18"/>
    </row>
    <row r="68" spans="1:14" s="111" customFormat="1" ht="12.75">
      <c r="A68" s="86"/>
      <c r="B68" s="84"/>
      <c r="C68" s="112"/>
      <c r="D68" s="121"/>
      <c r="E68" s="121"/>
      <c r="F68" s="115"/>
      <c r="G68" s="115"/>
      <c r="N68" s="116"/>
    </row>
    <row r="69" spans="1:14" s="111" customFormat="1" ht="12.75">
      <c r="A69" s="51" t="s">
        <v>151</v>
      </c>
      <c r="B69" s="84">
        <v>250</v>
      </c>
      <c r="C69" s="112" t="s">
        <v>59</v>
      </c>
      <c r="D69" s="121">
        <v>0</v>
      </c>
      <c r="E69" s="121">
        <f aca="true" t="shared" si="12" ref="E69">B69*D69</f>
        <v>0</v>
      </c>
      <c r="F69" s="52"/>
      <c r="G69" s="53"/>
      <c r="H69" s="121"/>
      <c r="I69" s="121"/>
      <c r="J69" s="121"/>
      <c r="K69" s="121"/>
      <c r="L69" s="121"/>
      <c r="M69" s="121"/>
      <c r="N69" s="116"/>
    </row>
    <row r="70" spans="1:14" s="111" customFormat="1" ht="12.75">
      <c r="A70" s="51" t="s">
        <v>152</v>
      </c>
      <c r="B70" s="84">
        <v>80</v>
      </c>
      <c r="C70" s="112" t="s">
        <v>59</v>
      </c>
      <c r="D70" s="121">
        <v>0</v>
      </c>
      <c r="E70" s="121">
        <f aca="true" t="shared" si="13" ref="E70">B70*D70</f>
        <v>0</v>
      </c>
      <c r="F70" s="115"/>
      <c r="G70" s="115"/>
      <c r="N70" s="116"/>
    </row>
    <row r="71" spans="1:7" ht="12.75">
      <c r="A71" s="90"/>
      <c r="B71" s="15"/>
      <c r="C71" s="30"/>
      <c r="F71" s="18"/>
      <c r="G71" s="18"/>
    </row>
    <row r="72" spans="1:14" s="57" customFormat="1" ht="12.75">
      <c r="A72" s="85" t="s">
        <v>125</v>
      </c>
      <c r="B72" s="56"/>
      <c r="C72" s="58"/>
      <c r="D72" s="59"/>
      <c r="E72" s="60"/>
      <c r="F72" s="63"/>
      <c r="G72" s="61"/>
      <c r="I72" s="84"/>
      <c r="J72" s="84"/>
      <c r="K72" s="84"/>
      <c r="L72" s="84"/>
      <c r="M72" s="84"/>
      <c r="N72" s="64"/>
    </row>
    <row r="73" spans="1:14" s="57" customFormat="1" ht="12.75">
      <c r="A73" s="86" t="s">
        <v>111</v>
      </c>
      <c r="B73" s="56">
        <v>80</v>
      </c>
      <c r="C73" s="58" t="s">
        <v>59</v>
      </c>
      <c r="D73" s="16">
        <v>0</v>
      </c>
      <c r="E73" s="16">
        <f aca="true" t="shared" si="14" ref="E73">B73*D73</f>
        <v>0</v>
      </c>
      <c r="F73" s="63"/>
      <c r="G73" s="61"/>
      <c r="I73" s="84"/>
      <c r="J73" s="84"/>
      <c r="K73" s="84"/>
      <c r="L73" s="84"/>
      <c r="M73" s="84"/>
      <c r="N73" s="64"/>
    </row>
    <row r="74" spans="1:14" s="57" customFormat="1" ht="12.75">
      <c r="A74" s="65"/>
      <c r="B74" s="56"/>
      <c r="C74" s="66"/>
      <c r="D74" s="67"/>
      <c r="E74" s="60"/>
      <c r="F74" s="63"/>
      <c r="G74" s="61"/>
      <c r="I74" s="84"/>
      <c r="J74" s="84"/>
      <c r="K74" s="84"/>
      <c r="L74" s="84"/>
      <c r="M74" s="84"/>
      <c r="N74" s="64"/>
    </row>
    <row r="75" spans="1:7" ht="12.75">
      <c r="A75" s="51"/>
      <c r="B75" s="15"/>
      <c r="C75" s="52"/>
      <c r="D75" s="53"/>
      <c r="E75" s="53"/>
      <c r="F75" s="18"/>
      <c r="G75" s="18"/>
    </row>
    <row r="76" spans="1:7" ht="12.75">
      <c r="A76" s="36" t="s">
        <v>1</v>
      </c>
      <c r="E76" s="50">
        <f>SUM(E53:E75)</f>
        <v>0</v>
      </c>
      <c r="F76" s="18"/>
      <c r="G76" s="18"/>
    </row>
    <row r="77" spans="6:7" ht="12.75">
      <c r="F77" s="18"/>
      <c r="G77" s="18"/>
    </row>
    <row r="78" spans="1:7" ht="12.75">
      <c r="A78" s="33" t="s">
        <v>57</v>
      </c>
      <c r="F78" s="18"/>
      <c r="G78" s="18"/>
    </row>
    <row r="79" spans="1:7" ht="12.75">
      <c r="A79" s="111" t="s">
        <v>154</v>
      </c>
      <c r="F79" s="18"/>
      <c r="G79" s="18"/>
    </row>
    <row r="80" spans="1:14" s="111" customFormat="1" ht="12.75">
      <c r="A80" s="84" t="s">
        <v>155</v>
      </c>
      <c r="D80" s="121"/>
      <c r="E80" s="121"/>
      <c r="F80" s="115"/>
      <c r="G80" s="115"/>
      <c r="N80" s="116"/>
    </row>
    <row r="81" spans="1:14" s="111" customFormat="1" ht="12.75">
      <c r="A81" s="111" t="s">
        <v>156</v>
      </c>
      <c r="D81" s="121"/>
      <c r="E81" s="121"/>
      <c r="F81" s="115"/>
      <c r="G81" s="115"/>
      <c r="N81" s="116"/>
    </row>
    <row r="82" spans="1:14" s="111" customFormat="1" ht="12.75">
      <c r="A82" s="138" t="s">
        <v>207</v>
      </c>
      <c r="D82" s="121"/>
      <c r="E82" s="121"/>
      <c r="F82" s="115"/>
      <c r="G82" s="115"/>
      <c r="N82" s="116"/>
    </row>
    <row r="83" spans="6:7" ht="12.75">
      <c r="F83" s="18"/>
      <c r="G83" s="18"/>
    </row>
    <row r="84" spans="1:14" s="142" customFormat="1" ht="24.95" customHeight="1">
      <c r="A84" s="134" t="s">
        <v>185</v>
      </c>
      <c r="B84" s="145">
        <v>1</v>
      </c>
      <c r="C84" s="146" t="s">
        <v>53</v>
      </c>
      <c r="D84" s="136">
        <v>0</v>
      </c>
      <c r="E84" s="143">
        <f aca="true" t="shared" si="15" ref="E84:E105">B84*D84</f>
        <v>0</v>
      </c>
      <c r="N84" s="144"/>
    </row>
    <row r="85" spans="1:14" s="111" customFormat="1" ht="38.25">
      <c r="A85" s="134" t="s">
        <v>186</v>
      </c>
      <c r="B85" s="147">
        <v>4</v>
      </c>
      <c r="C85" s="3" t="s">
        <v>53</v>
      </c>
      <c r="D85" s="136">
        <v>0</v>
      </c>
      <c r="E85" s="121">
        <f t="shared" si="15"/>
        <v>0</v>
      </c>
      <c r="F85" s="115"/>
      <c r="G85" s="115"/>
      <c r="N85" s="116"/>
    </row>
    <row r="86" spans="1:14" s="111" customFormat="1" ht="38.25">
      <c r="A86" s="134" t="s">
        <v>187</v>
      </c>
      <c r="B86" s="147">
        <v>3</v>
      </c>
      <c r="C86" s="3" t="s">
        <v>53</v>
      </c>
      <c r="D86" s="136">
        <v>0</v>
      </c>
      <c r="E86" s="121">
        <f t="shared" si="15"/>
        <v>0</v>
      </c>
      <c r="F86" s="115"/>
      <c r="G86" s="115"/>
      <c r="N86" s="116"/>
    </row>
    <row r="87" spans="1:14" s="111" customFormat="1" ht="38.25">
      <c r="A87" s="134" t="s">
        <v>188</v>
      </c>
      <c r="B87" s="147">
        <v>4</v>
      </c>
      <c r="C87" s="3" t="s">
        <v>53</v>
      </c>
      <c r="D87" s="136">
        <v>0</v>
      </c>
      <c r="E87" s="121">
        <f t="shared" si="15"/>
        <v>0</v>
      </c>
      <c r="F87" s="116"/>
      <c r="G87" s="115"/>
      <c r="N87" s="116"/>
    </row>
    <row r="88" spans="1:14" s="111" customFormat="1" ht="38.25">
      <c r="A88" s="134" t="s">
        <v>189</v>
      </c>
      <c r="B88" s="147">
        <v>4</v>
      </c>
      <c r="C88" s="3" t="s">
        <v>53</v>
      </c>
      <c r="D88" s="136">
        <v>0</v>
      </c>
      <c r="E88" s="121">
        <f t="shared" si="15"/>
        <v>0</v>
      </c>
      <c r="F88" s="116"/>
      <c r="G88" s="115"/>
      <c r="N88" s="116"/>
    </row>
    <row r="89" spans="1:14" s="111" customFormat="1" ht="25.5">
      <c r="A89" s="134" t="s">
        <v>190</v>
      </c>
      <c r="B89" s="147">
        <v>7</v>
      </c>
      <c r="C89" s="3" t="s">
        <v>53</v>
      </c>
      <c r="D89" s="136">
        <v>0</v>
      </c>
      <c r="E89" s="121">
        <f t="shared" si="15"/>
        <v>0</v>
      </c>
      <c r="G89" s="115"/>
      <c r="N89" s="116"/>
    </row>
    <row r="90" spans="1:14" s="111" customFormat="1" ht="12.75">
      <c r="A90" s="134" t="s">
        <v>191</v>
      </c>
      <c r="B90" s="147">
        <v>1</v>
      </c>
      <c r="C90" s="3" t="s">
        <v>53</v>
      </c>
      <c r="D90" s="136">
        <v>0</v>
      </c>
      <c r="E90" s="121">
        <f t="shared" si="15"/>
        <v>0</v>
      </c>
      <c r="F90" s="116"/>
      <c r="G90" s="115"/>
      <c r="N90" s="116"/>
    </row>
    <row r="91" spans="1:14" s="111" customFormat="1" ht="15" customHeight="1">
      <c r="A91" s="134" t="s">
        <v>192</v>
      </c>
      <c r="B91" s="147">
        <v>3</v>
      </c>
      <c r="C91" s="3" t="s">
        <v>53</v>
      </c>
      <c r="D91" s="136">
        <v>0</v>
      </c>
      <c r="E91" s="121">
        <f t="shared" si="15"/>
        <v>0</v>
      </c>
      <c r="F91" s="116"/>
      <c r="G91" s="115"/>
      <c r="N91" s="116"/>
    </row>
    <row r="92" spans="1:14" s="111" customFormat="1" ht="12.75">
      <c r="A92" s="134" t="s">
        <v>193</v>
      </c>
      <c r="B92" s="147">
        <v>1</v>
      </c>
      <c r="C92" s="3" t="s">
        <v>53</v>
      </c>
      <c r="D92" s="136">
        <v>0</v>
      </c>
      <c r="E92" s="121">
        <f t="shared" si="15"/>
        <v>0</v>
      </c>
      <c r="F92" s="116"/>
      <c r="G92" s="115"/>
      <c r="N92" s="116"/>
    </row>
    <row r="93" spans="1:15" s="111" customFormat="1" ht="12.75">
      <c r="A93" s="134" t="s">
        <v>194</v>
      </c>
      <c r="B93" s="147">
        <v>1</v>
      </c>
      <c r="C93" s="3" t="s">
        <v>53</v>
      </c>
      <c r="D93" s="136">
        <v>0</v>
      </c>
      <c r="E93" s="121">
        <f t="shared" si="15"/>
        <v>0</v>
      </c>
      <c r="F93" s="116"/>
      <c r="G93" s="117"/>
      <c r="H93" s="86"/>
      <c r="I93" s="86"/>
      <c r="J93" s="86"/>
      <c r="K93" s="86"/>
      <c r="L93" s="86"/>
      <c r="M93" s="86"/>
      <c r="N93" s="83"/>
      <c r="O93" s="86"/>
    </row>
    <row r="94" spans="1:15" s="111" customFormat="1" ht="38.25">
      <c r="A94" s="134" t="s">
        <v>195</v>
      </c>
      <c r="B94" s="147">
        <v>4</v>
      </c>
      <c r="C94" s="3" t="s">
        <v>53</v>
      </c>
      <c r="D94" s="136">
        <v>0</v>
      </c>
      <c r="E94" s="121">
        <f t="shared" si="15"/>
        <v>0</v>
      </c>
      <c r="G94" s="117"/>
      <c r="H94" s="112"/>
      <c r="I94" s="112"/>
      <c r="J94" s="112"/>
      <c r="K94" s="112"/>
      <c r="L94" s="112"/>
      <c r="M94" s="112"/>
      <c r="N94" s="113"/>
      <c r="O94" s="112"/>
    </row>
    <row r="95" spans="1:15" s="111" customFormat="1" ht="25.5">
      <c r="A95" s="134" t="s">
        <v>196</v>
      </c>
      <c r="B95" s="147">
        <v>6</v>
      </c>
      <c r="C95" s="3" t="s">
        <v>53</v>
      </c>
      <c r="D95" s="136">
        <v>0</v>
      </c>
      <c r="E95" s="121">
        <f t="shared" si="15"/>
        <v>0</v>
      </c>
      <c r="G95" s="117"/>
      <c r="H95" s="86"/>
      <c r="I95" s="86"/>
      <c r="J95" s="86"/>
      <c r="K95" s="86"/>
      <c r="L95" s="86"/>
      <c r="M95" s="86"/>
      <c r="N95" s="113"/>
      <c r="O95" s="112"/>
    </row>
    <row r="96" spans="1:15" s="111" customFormat="1" ht="25.5">
      <c r="A96" s="134" t="s">
        <v>197</v>
      </c>
      <c r="B96" s="147">
        <v>3</v>
      </c>
      <c r="C96" s="3" t="s">
        <v>53</v>
      </c>
      <c r="D96" s="136">
        <v>0</v>
      </c>
      <c r="E96" s="121">
        <f t="shared" si="15"/>
        <v>0</v>
      </c>
      <c r="F96" s="116"/>
      <c r="G96" s="117"/>
      <c r="H96" s="86"/>
      <c r="I96" s="86"/>
      <c r="J96" s="86"/>
      <c r="K96" s="86"/>
      <c r="L96" s="86"/>
      <c r="M96" s="86"/>
      <c r="N96" s="113"/>
      <c r="O96" s="112"/>
    </row>
    <row r="97" spans="1:15" s="111" customFormat="1" ht="12.75">
      <c r="A97" s="134" t="s">
        <v>198</v>
      </c>
      <c r="B97" s="147">
        <v>3</v>
      </c>
      <c r="C97" s="3" t="s">
        <v>53</v>
      </c>
      <c r="D97" s="136">
        <v>0</v>
      </c>
      <c r="E97" s="121">
        <f t="shared" si="15"/>
        <v>0</v>
      </c>
      <c r="F97" s="116"/>
      <c r="G97" s="117"/>
      <c r="H97" s="86"/>
      <c r="I97" s="86"/>
      <c r="J97" s="86"/>
      <c r="K97" s="86"/>
      <c r="L97" s="86"/>
      <c r="M97" s="86"/>
      <c r="N97" s="113"/>
      <c r="O97" s="112"/>
    </row>
    <row r="98" spans="1:15" s="111" customFormat="1" ht="38.25">
      <c r="A98" s="134" t="s">
        <v>199</v>
      </c>
      <c r="B98" s="147">
        <v>1</v>
      </c>
      <c r="C98" s="3" t="s">
        <v>53</v>
      </c>
      <c r="D98" s="136">
        <v>0</v>
      </c>
      <c r="E98" s="121">
        <f t="shared" si="15"/>
        <v>0</v>
      </c>
      <c r="F98" s="116"/>
      <c r="G98" s="117"/>
      <c r="H98" s="86"/>
      <c r="I98" s="86"/>
      <c r="J98" s="86"/>
      <c r="K98" s="86"/>
      <c r="L98" s="86"/>
      <c r="M98" s="86"/>
      <c r="N98" s="113"/>
      <c r="O98" s="112"/>
    </row>
    <row r="99" spans="1:15" s="111" customFormat="1" ht="12.75">
      <c r="A99" s="134" t="s">
        <v>200</v>
      </c>
      <c r="B99" s="147">
        <v>1</v>
      </c>
      <c r="C99" s="3" t="s">
        <v>53</v>
      </c>
      <c r="D99" s="136">
        <v>0</v>
      </c>
      <c r="E99" s="121">
        <f t="shared" si="15"/>
        <v>0</v>
      </c>
      <c r="F99" s="116"/>
      <c r="G99" s="117"/>
      <c r="H99" s="86"/>
      <c r="I99" s="86"/>
      <c r="J99" s="86"/>
      <c r="K99" s="86"/>
      <c r="L99" s="86"/>
      <c r="M99" s="86"/>
      <c r="N99" s="113"/>
      <c r="O99" s="112"/>
    </row>
    <row r="100" spans="1:15" s="111" customFormat="1" ht="12.75">
      <c r="A100" s="134" t="s">
        <v>201</v>
      </c>
      <c r="B100" s="147">
        <v>1</v>
      </c>
      <c r="C100" s="3" t="s">
        <v>53</v>
      </c>
      <c r="D100" s="136">
        <v>0</v>
      </c>
      <c r="E100" s="121">
        <f t="shared" si="15"/>
        <v>0</v>
      </c>
      <c r="F100" s="116"/>
      <c r="H100" s="86"/>
      <c r="I100" s="86"/>
      <c r="J100" s="86"/>
      <c r="K100" s="86"/>
      <c r="L100" s="86"/>
      <c r="M100" s="86"/>
      <c r="N100" s="113"/>
      <c r="O100" s="112"/>
    </row>
    <row r="101" spans="1:13" s="111" customFormat="1" ht="25.5">
      <c r="A101" s="134" t="s">
        <v>202</v>
      </c>
      <c r="B101" s="147">
        <v>1</v>
      </c>
      <c r="C101" s="3" t="s">
        <v>53</v>
      </c>
      <c r="D101" s="136">
        <v>0</v>
      </c>
      <c r="E101" s="121">
        <f t="shared" si="15"/>
        <v>0</v>
      </c>
      <c r="F101" s="116"/>
      <c r="H101" s="84"/>
      <c r="I101" s="84"/>
      <c r="J101" s="84"/>
      <c r="K101" s="84"/>
      <c r="L101" s="84"/>
      <c r="M101" s="84"/>
    </row>
    <row r="102" spans="1:13" s="111" customFormat="1" ht="12.75">
      <c r="A102" s="134" t="s">
        <v>203</v>
      </c>
      <c r="B102" s="147">
        <v>4</v>
      </c>
      <c r="C102" s="3" t="s">
        <v>53</v>
      </c>
      <c r="D102" s="136">
        <v>0</v>
      </c>
      <c r="E102" s="121">
        <f t="shared" si="15"/>
        <v>0</v>
      </c>
      <c r="H102" s="84"/>
      <c r="I102" s="84"/>
      <c r="J102" s="84"/>
      <c r="K102" s="84"/>
      <c r="L102" s="84"/>
      <c r="M102" s="84"/>
    </row>
    <row r="103" spans="1:13" s="111" customFormat="1" ht="25.5">
      <c r="A103" s="134" t="s">
        <v>204</v>
      </c>
      <c r="B103" s="147">
        <v>2</v>
      </c>
      <c r="C103" s="3" t="s">
        <v>53</v>
      </c>
      <c r="D103" s="136">
        <v>0</v>
      </c>
      <c r="E103" s="121">
        <f t="shared" si="15"/>
        <v>0</v>
      </c>
      <c r="F103" s="116"/>
      <c r="G103" s="117"/>
      <c r="H103" s="84"/>
      <c r="I103" s="84"/>
      <c r="J103" s="84"/>
      <c r="K103" s="84"/>
      <c r="L103" s="84"/>
      <c r="M103" s="84"/>
    </row>
    <row r="104" spans="1:13" s="111" customFormat="1" ht="12.75">
      <c r="A104" s="134" t="s">
        <v>208</v>
      </c>
      <c r="B104" s="147">
        <v>2</v>
      </c>
      <c r="C104" s="3" t="s">
        <v>53</v>
      </c>
      <c r="D104" s="136">
        <v>0</v>
      </c>
      <c r="E104" s="121">
        <f t="shared" si="15"/>
        <v>0</v>
      </c>
      <c r="G104" s="117"/>
      <c r="H104" s="84"/>
      <c r="I104" s="84"/>
      <c r="J104" s="84"/>
      <c r="K104" s="84"/>
      <c r="L104" s="84"/>
      <c r="M104" s="84"/>
    </row>
    <row r="105" spans="1:13" s="111" customFormat="1" ht="12.75">
      <c r="A105" s="134" t="s">
        <v>205</v>
      </c>
      <c r="B105" s="147">
        <v>2</v>
      </c>
      <c r="C105" s="3" t="s">
        <v>53</v>
      </c>
      <c r="D105" s="136">
        <v>0</v>
      </c>
      <c r="E105" s="121">
        <f t="shared" si="15"/>
        <v>0</v>
      </c>
      <c r="G105" s="117"/>
      <c r="H105" s="84"/>
      <c r="I105" s="84"/>
      <c r="J105" s="84"/>
      <c r="K105" s="84"/>
      <c r="L105" s="84"/>
      <c r="M105" s="84"/>
    </row>
    <row r="106" spans="1:13" s="111" customFormat="1" ht="12.75">
      <c r="A106" s="134"/>
      <c r="B106" s="135"/>
      <c r="D106" s="136"/>
      <c r="E106" s="136"/>
      <c r="G106" s="117"/>
      <c r="H106" s="84"/>
      <c r="I106" s="84"/>
      <c r="J106" s="84"/>
      <c r="K106" s="84"/>
      <c r="L106" s="84"/>
      <c r="M106" s="84"/>
    </row>
    <row r="107" spans="1:13" s="111" customFormat="1" ht="12.75">
      <c r="A107" s="36" t="s">
        <v>1</v>
      </c>
      <c r="D107" s="137"/>
      <c r="E107" s="50">
        <f>SUM(E84:E106)</f>
        <v>0</v>
      </c>
      <c r="G107" s="117"/>
      <c r="H107" s="84"/>
      <c r="I107" s="84"/>
      <c r="J107" s="84"/>
      <c r="K107" s="84"/>
      <c r="L107" s="84"/>
      <c r="M107" s="84"/>
    </row>
    <row r="108" spans="4:14" s="111" customFormat="1" ht="12.75">
      <c r="D108" s="121"/>
      <c r="E108" s="121"/>
      <c r="F108" s="115"/>
      <c r="G108" s="115"/>
      <c r="N108" s="116"/>
    </row>
    <row r="109" spans="6:7" ht="12.75">
      <c r="F109" s="18"/>
      <c r="G109" s="18"/>
    </row>
    <row r="110" spans="1:7" ht="12.75">
      <c r="A110" s="33" t="s">
        <v>63</v>
      </c>
      <c r="F110" s="18"/>
      <c r="G110" s="18"/>
    </row>
    <row r="111" spans="6:7" ht="12.75">
      <c r="F111" s="18"/>
      <c r="G111" s="18"/>
    </row>
    <row r="112" spans="1:15" ht="12.75">
      <c r="A112" s="86" t="s">
        <v>82</v>
      </c>
      <c r="B112" s="113">
        <v>1</v>
      </c>
      <c r="C112" s="112" t="s">
        <v>53</v>
      </c>
      <c r="D112" s="121">
        <v>0</v>
      </c>
      <c r="E112" s="121">
        <f aca="true" t="shared" si="16" ref="E112:E113">B112*D112</f>
        <v>0</v>
      </c>
      <c r="F112" s="117">
        <v>210110052</v>
      </c>
      <c r="G112" s="34"/>
      <c r="H112" s="86"/>
      <c r="I112" s="86"/>
      <c r="J112" s="86"/>
      <c r="K112" s="86"/>
      <c r="L112" s="86"/>
      <c r="M112" s="86"/>
      <c r="N112" s="83"/>
      <c r="O112" s="86"/>
    </row>
    <row r="113" spans="1:15" s="111" customFormat="1" ht="12.75">
      <c r="A113" s="86" t="s">
        <v>166</v>
      </c>
      <c r="B113" s="113">
        <v>2</v>
      </c>
      <c r="C113" s="112" t="s">
        <v>53</v>
      </c>
      <c r="D113" s="121">
        <v>0</v>
      </c>
      <c r="E113" s="121">
        <f t="shared" si="16"/>
        <v>0</v>
      </c>
      <c r="F113" s="117" t="s">
        <v>90</v>
      </c>
      <c r="G113" s="117"/>
      <c r="H113" s="112"/>
      <c r="I113" s="112"/>
      <c r="J113" s="112"/>
      <c r="K113" s="112"/>
      <c r="L113" s="112"/>
      <c r="M113" s="112"/>
      <c r="N113" s="113"/>
      <c r="O113" s="112"/>
    </row>
    <row r="114" spans="1:15" s="111" customFormat="1" ht="12.75">
      <c r="A114" s="133" t="s">
        <v>132</v>
      </c>
      <c r="B114" s="130">
        <v>9</v>
      </c>
      <c r="C114" s="129" t="s">
        <v>53</v>
      </c>
      <c r="D114" s="131">
        <v>0</v>
      </c>
      <c r="E114" s="121">
        <f aca="true" t="shared" si="17" ref="E114:E142">B114*D114</f>
        <v>0</v>
      </c>
      <c r="F114" s="132" t="s">
        <v>90</v>
      </c>
      <c r="G114" s="117"/>
      <c r="H114" s="86"/>
      <c r="I114" s="86"/>
      <c r="J114" s="86"/>
      <c r="K114" s="86"/>
      <c r="L114" s="86"/>
      <c r="M114" s="86"/>
      <c r="N114" s="113"/>
      <c r="O114" s="112"/>
    </row>
    <row r="115" spans="1:15" ht="12.75">
      <c r="A115" s="86" t="s">
        <v>83</v>
      </c>
      <c r="B115" s="15">
        <v>25</v>
      </c>
      <c r="C115" s="30" t="s">
        <v>53</v>
      </c>
      <c r="D115" s="16">
        <v>0</v>
      </c>
      <c r="E115" s="16">
        <f t="shared" si="17"/>
        <v>0</v>
      </c>
      <c r="F115" s="34" t="s">
        <v>92</v>
      </c>
      <c r="G115" s="34"/>
      <c r="H115" s="86"/>
      <c r="I115" s="86"/>
      <c r="J115" s="86"/>
      <c r="K115" s="86"/>
      <c r="L115" s="86"/>
      <c r="M115" s="86"/>
      <c r="N115" s="113"/>
      <c r="O115" s="112"/>
    </row>
    <row r="116" spans="1:15" ht="12.75">
      <c r="A116" s="86" t="s">
        <v>122</v>
      </c>
      <c r="B116" s="15">
        <v>6</v>
      </c>
      <c r="C116" s="30" t="s">
        <v>53</v>
      </c>
      <c r="D116" s="16">
        <v>0</v>
      </c>
      <c r="E116" s="16">
        <f t="shared" si="17"/>
        <v>0</v>
      </c>
      <c r="F116" s="34" t="s">
        <v>64</v>
      </c>
      <c r="G116" s="34"/>
      <c r="H116" s="86"/>
      <c r="I116" s="86"/>
      <c r="J116" s="86"/>
      <c r="K116" s="86"/>
      <c r="L116" s="86"/>
      <c r="M116" s="86"/>
      <c r="N116" s="113"/>
      <c r="O116" s="112"/>
    </row>
    <row r="117" spans="1:15" ht="12.75">
      <c r="A117" s="86" t="s">
        <v>84</v>
      </c>
      <c r="B117" s="15">
        <v>3</v>
      </c>
      <c r="C117" s="30" t="s">
        <v>53</v>
      </c>
      <c r="D117" s="16">
        <v>0</v>
      </c>
      <c r="E117" s="16">
        <f t="shared" si="17"/>
        <v>0</v>
      </c>
      <c r="F117" s="34" t="s">
        <v>92</v>
      </c>
      <c r="G117" s="34"/>
      <c r="H117" s="86"/>
      <c r="I117" s="86"/>
      <c r="J117" s="86"/>
      <c r="K117" s="86"/>
      <c r="L117" s="86"/>
      <c r="M117" s="86"/>
      <c r="N117" s="113"/>
      <c r="O117" s="112"/>
    </row>
    <row r="118" spans="1:15" ht="12.75">
      <c r="A118" s="84" t="s">
        <v>167</v>
      </c>
      <c r="B118" s="15">
        <v>5</v>
      </c>
      <c r="C118" s="30" t="s">
        <v>53</v>
      </c>
      <c r="D118" s="16">
        <v>0</v>
      </c>
      <c r="E118" s="16">
        <f t="shared" si="17"/>
        <v>0</v>
      </c>
      <c r="F118" s="34" t="s">
        <v>91</v>
      </c>
      <c r="G118" s="34"/>
      <c r="H118" s="86"/>
      <c r="I118" s="86"/>
      <c r="J118" s="86"/>
      <c r="K118" s="86"/>
      <c r="L118" s="86"/>
      <c r="M118" s="86"/>
      <c r="N118" s="113"/>
      <c r="O118" s="112"/>
    </row>
    <row r="119" spans="1:15" ht="12.75">
      <c r="A119" s="86" t="s">
        <v>93</v>
      </c>
      <c r="B119" s="15">
        <v>60</v>
      </c>
      <c r="C119" s="30" t="s">
        <v>53</v>
      </c>
      <c r="D119" s="16">
        <v>0</v>
      </c>
      <c r="E119" s="16">
        <f t="shared" si="17"/>
        <v>0</v>
      </c>
      <c r="F119" s="34" t="s">
        <v>94</v>
      </c>
      <c r="G119" s="13"/>
      <c r="H119" s="86"/>
      <c r="I119" s="86"/>
      <c r="J119" s="86"/>
      <c r="K119" s="86"/>
      <c r="L119" s="86"/>
      <c r="M119" s="86"/>
      <c r="N119" s="113"/>
      <c r="O119" s="112"/>
    </row>
    <row r="120" spans="1:15" ht="12.75">
      <c r="A120" s="86" t="s">
        <v>95</v>
      </c>
      <c r="B120" s="15">
        <v>50</v>
      </c>
      <c r="C120" s="30" t="s">
        <v>53</v>
      </c>
      <c r="D120" s="16">
        <v>0</v>
      </c>
      <c r="E120" s="16">
        <f t="shared" si="17"/>
        <v>0</v>
      </c>
      <c r="F120" s="34" t="s">
        <v>96</v>
      </c>
      <c r="G120" s="13"/>
      <c r="H120" s="84"/>
      <c r="I120" s="84"/>
      <c r="J120" s="84"/>
      <c r="K120" s="84"/>
      <c r="L120" s="84"/>
      <c r="M120" s="84"/>
      <c r="N120" s="111"/>
      <c r="O120" s="111"/>
    </row>
    <row r="121" spans="1:13" s="111" customFormat="1" ht="12.75">
      <c r="A121" s="86" t="s">
        <v>100</v>
      </c>
      <c r="B121" s="113">
        <v>100</v>
      </c>
      <c r="C121" s="112" t="s">
        <v>53</v>
      </c>
      <c r="D121" s="121">
        <v>0</v>
      </c>
      <c r="E121" s="121">
        <f aca="true" t="shared" si="18" ref="E121">B121*D121</f>
        <v>0</v>
      </c>
      <c r="F121" s="117"/>
      <c r="H121" s="84"/>
      <c r="I121" s="84"/>
      <c r="J121" s="84"/>
      <c r="K121" s="84"/>
      <c r="L121" s="84"/>
      <c r="M121" s="84"/>
    </row>
    <row r="122" spans="1:15" ht="25.5">
      <c r="A122" s="89" t="s">
        <v>140</v>
      </c>
      <c r="B122" s="56">
        <v>5</v>
      </c>
      <c r="C122" s="13" t="s">
        <v>53</v>
      </c>
      <c r="D122" s="16">
        <v>0</v>
      </c>
      <c r="E122" s="16">
        <f t="shared" si="17"/>
        <v>0</v>
      </c>
      <c r="F122" s="34" t="s">
        <v>108</v>
      </c>
      <c r="G122" s="34"/>
      <c r="H122" s="84"/>
      <c r="I122" s="84"/>
      <c r="J122" s="84"/>
      <c r="K122" s="84"/>
      <c r="L122" s="84"/>
      <c r="M122" s="84"/>
      <c r="N122" s="111"/>
      <c r="O122" s="111"/>
    </row>
    <row r="123" spans="1:13" s="111" customFormat="1" ht="12.75">
      <c r="A123" s="86" t="s">
        <v>114</v>
      </c>
      <c r="B123" s="113">
        <v>1</v>
      </c>
      <c r="C123" s="112" t="s">
        <v>53</v>
      </c>
      <c r="D123" s="121">
        <v>0</v>
      </c>
      <c r="E123" s="121">
        <f aca="true" t="shared" si="19" ref="E123">B123*D123</f>
        <v>0</v>
      </c>
      <c r="F123" s="117" t="s">
        <v>115</v>
      </c>
      <c r="G123" s="117"/>
      <c r="H123" s="84"/>
      <c r="I123" s="84"/>
      <c r="J123" s="84"/>
      <c r="K123" s="84"/>
      <c r="L123" s="84"/>
      <c r="M123" s="84"/>
    </row>
    <row r="124" spans="1:13" s="111" customFormat="1" ht="12.75">
      <c r="A124" s="86" t="s">
        <v>123</v>
      </c>
      <c r="B124" s="113">
        <v>5</v>
      </c>
      <c r="C124" s="112" t="s">
        <v>53</v>
      </c>
      <c r="D124" s="121">
        <v>0</v>
      </c>
      <c r="E124" s="121">
        <f t="shared" si="17"/>
        <v>0</v>
      </c>
      <c r="F124" s="117" t="s">
        <v>168</v>
      </c>
      <c r="G124" s="117"/>
      <c r="H124" s="84"/>
      <c r="I124" s="84"/>
      <c r="J124" s="84"/>
      <c r="K124" s="84"/>
      <c r="L124" s="84"/>
      <c r="M124" s="84"/>
    </row>
    <row r="125" spans="1:13" s="111" customFormat="1" ht="12.75">
      <c r="A125" s="86" t="s">
        <v>169</v>
      </c>
      <c r="B125" s="113">
        <v>1</v>
      </c>
      <c r="C125" s="112" t="s">
        <v>53</v>
      </c>
      <c r="D125" s="121">
        <v>0</v>
      </c>
      <c r="E125" s="121">
        <f t="shared" si="17"/>
        <v>0</v>
      </c>
      <c r="F125" s="117" t="s">
        <v>170</v>
      </c>
      <c r="G125" s="117"/>
      <c r="H125" s="84"/>
      <c r="I125" s="84"/>
      <c r="J125" s="84"/>
      <c r="K125" s="84"/>
      <c r="L125" s="84"/>
      <c r="M125" s="84"/>
    </row>
    <row r="126" spans="1:13" s="111" customFormat="1" ht="12.75">
      <c r="A126" s="86" t="s">
        <v>171</v>
      </c>
      <c r="B126" s="113">
        <v>1</v>
      </c>
      <c r="C126" s="112" t="s">
        <v>53</v>
      </c>
      <c r="D126" s="121">
        <v>0</v>
      </c>
      <c r="E126" s="121">
        <f t="shared" si="17"/>
        <v>0</v>
      </c>
      <c r="F126" s="117" t="s">
        <v>172</v>
      </c>
      <c r="G126" s="117"/>
      <c r="H126" s="84"/>
      <c r="I126" s="84"/>
      <c r="J126" s="84"/>
      <c r="K126" s="84"/>
      <c r="L126" s="84"/>
      <c r="M126" s="84"/>
    </row>
    <row r="127" spans="1:15" ht="12.75">
      <c r="A127" s="86" t="s">
        <v>58</v>
      </c>
      <c r="B127" s="15">
        <v>150</v>
      </c>
      <c r="C127" s="30" t="s">
        <v>59</v>
      </c>
      <c r="D127" s="16">
        <v>0</v>
      </c>
      <c r="E127" s="16">
        <f t="shared" si="17"/>
        <v>0</v>
      </c>
      <c r="F127" s="34" t="s">
        <v>101</v>
      </c>
      <c r="G127" s="34"/>
      <c r="H127" s="86"/>
      <c r="I127" s="86"/>
      <c r="J127" s="86"/>
      <c r="K127" s="113"/>
      <c r="L127" s="112"/>
      <c r="M127" s="86"/>
      <c r="N127" s="113"/>
      <c r="O127" s="112"/>
    </row>
    <row r="128" spans="1:15" ht="12.75">
      <c r="A128" s="86" t="s">
        <v>60</v>
      </c>
      <c r="B128" s="15">
        <v>640</v>
      </c>
      <c r="C128" s="30" t="s">
        <v>59</v>
      </c>
      <c r="D128" s="16">
        <v>0</v>
      </c>
      <c r="E128" s="16">
        <f t="shared" si="17"/>
        <v>0</v>
      </c>
      <c r="F128" s="34" t="s">
        <v>102</v>
      </c>
      <c r="G128" s="34"/>
      <c r="H128" s="86"/>
      <c r="I128" s="86"/>
      <c r="J128" s="86"/>
      <c r="K128" s="113"/>
      <c r="L128" s="112"/>
      <c r="M128" s="86"/>
      <c r="N128" s="113"/>
      <c r="O128" s="112"/>
    </row>
    <row r="129" spans="1:15" ht="12.75">
      <c r="A129" s="86" t="s">
        <v>141</v>
      </c>
      <c r="B129" s="113">
        <v>450</v>
      </c>
      <c r="C129" s="112" t="s">
        <v>59</v>
      </c>
      <c r="D129" s="121">
        <v>0</v>
      </c>
      <c r="E129" s="121">
        <f t="shared" si="17"/>
        <v>0</v>
      </c>
      <c r="F129" s="117" t="s">
        <v>173</v>
      </c>
      <c r="G129" s="34"/>
      <c r="H129" s="86"/>
      <c r="I129" s="86"/>
      <c r="J129" s="86"/>
      <c r="K129" s="113"/>
      <c r="L129" s="112"/>
      <c r="M129" s="86"/>
      <c r="N129" s="113"/>
      <c r="O129" s="112"/>
    </row>
    <row r="130" spans="1:15" ht="12.75">
      <c r="A130" s="86" t="s">
        <v>61</v>
      </c>
      <c r="B130" s="15">
        <v>350</v>
      </c>
      <c r="C130" s="30" t="s">
        <v>59</v>
      </c>
      <c r="D130" s="16">
        <v>0</v>
      </c>
      <c r="E130" s="16">
        <f t="shared" si="17"/>
        <v>0</v>
      </c>
      <c r="F130" s="34" t="s">
        <v>103</v>
      </c>
      <c r="G130" s="34"/>
      <c r="H130" s="86"/>
      <c r="I130" s="86"/>
      <c r="J130" s="86"/>
      <c r="K130" s="113"/>
      <c r="L130" s="112"/>
      <c r="M130" s="86"/>
      <c r="N130" s="113"/>
      <c r="O130" s="112"/>
    </row>
    <row r="131" spans="1:15" ht="12.75">
      <c r="A131" s="86" t="s">
        <v>99</v>
      </c>
      <c r="B131" s="15">
        <v>120</v>
      </c>
      <c r="C131" s="30" t="s">
        <v>59</v>
      </c>
      <c r="D131" s="16">
        <v>0</v>
      </c>
      <c r="E131" s="16">
        <f t="shared" si="17"/>
        <v>0</v>
      </c>
      <c r="F131" s="34" t="s">
        <v>104</v>
      </c>
      <c r="G131" s="34"/>
      <c r="H131" s="86"/>
      <c r="I131" s="86"/>
      <c r="J131" s="86"/>
      <c r="K131" s="113"/>
      <c r="L131" s="112"/>
      <c r="M131" s="86"/>
      <c r="N131" s="113"/>
      <c r="O131" s="112"/>
    </row>
    <row r="132" spans="1:15" ht="12.75">
      <c r="A132" s="86" t="s">
        <v>174</v>
      </c>
      <c r="B132" s="113">
        <v>75</v>
      </c>
      <c r="C132" s="112" t="s">
        <v>59</v>
      </c>
      <c r="D132" s="121">
        <v>0</v>
      </c>
      <c r="E132" s="121">
        <f t="shared" si="17"/>
        <v>0</v>
      </c>
      <c r="F132" s="117" t="s">
        <v>105</v>
      </c>
      <c r="G132" s="34"/>
      <c r="H132" s="86"/>
      <c r="I132" s="86"/>
      <c r="J132" s="86"/>
      <c r="K132" s="113"/>
      <c r="L132" s="112"/>
      <c r="M132" s="88"/>
      <c r="N132" s="83"/>
      <c r="O132" s="86"/>
    </row>
    <row r="133" spans="1:15" ht="12.75">
      <c r="A133" s="86" t="s">
        <v>97</v>
      </c>
      <c r="B133" s="15">
        <v>100</v>
      </c>
      <c r="C133" s="30" t="s">
        <v>59</v>
      </c>
      <c r="D133" s="16">
        <v>0</v>
      </c>
      <c r="E133" s="16">
        <f t="shared" si="17"/>
        <v>0</v>
      </c>
      <c r="F133" s="34" t="s">
        <v>106</v>
      </c>
      <c r="G133" s="34"/>
      <c r="H133" s="84"/>
      <c r="I133" s="84"/>
      <c r="J133" s="84"/>
      <c r="K133" s="113"/>
      <c r="M133" s="112"/>
      <c r="N133" s="113"/>
      <c r="O133" s="112"/>
    </row>
    <row r="134" spans="1:15" ht="12.75">
      <c r="A134" s="86" t="s">
        <v>133</v>
      </c>
      <c r="B134" s="15">
        <v>10</v>
      </c>
      <c r="C134" s="30" t="s">
        <v>59</v>
      </c>
      <c r="D134" s="16">
        <v>0</v>
      </c>
      <c r="E134" s="16">
        <f t="shared" si="17"/>
        <v>0</v>
      </c>
      <c r="F134" s="34" t="s">
        <v>107</v>
      </c>
      <c r="G134" s="34"/>
      <c r="H134" s="86"/>
      <c r="I134" s="86"/>
      <c r="J134" s="86"/>
      <c r="K134" s="113"/>
      <c r="L134" s="112"/>
      <c r="M134" s="89"/>
      <c r="N134" s="83"/>
      <c r="O134" s="111"/>
    </row>
    <row r="135" spans="1:14" s="111" customFormat="1" ht="12.75">
      <c r="A135" s="86" t="s">
        <v>175</v>
      </c>
      <c r="B135" s="113">
        <v>300</v>
      </c>
      <c r="C135" s="112" t="s">
        <v>59</v>
      </c>
      <c r="D135" s="121">
        <v>0</v>
      </c>
      <c r="E135" s="121">
        <f t="shared" si="17"/>
        <v>0</v>
      </c>
      <c r="F135" s="117"/>
      <c r="G135" s="117"/>
      <c r="H135" s="86"/>
      <c r="I135" s="86"/>
      <c r="J135" s="86"/>
      <c r="K135" s="113"/>
      <c r="L135" s="112"/>
      <c r="M135" s="89"/>
      <c r="N135" s="83"/>
    </row>
    <row r="136" spans="1:14" s="111" customFormat="1" ht="12.75">
      <c r="A136" s="86" t="s">
        <v>150</v>
      </c>
      <c r="B136" s="113">
        <v>80</v>
      </c>
      <c r="C136" s="112" t="s">
        <v>59</v>
      </c>
      <c r="D136" s="121">
        <v>0</v>
      </c>
      <c r="E136" s="121">
        <f aca="true" t="shared" si="20" ref="E136">B136*D136</f>
        <v>0</v>
      </c>
      <c r="F136" s="117"/>
      <c r="G136" s="117"/>
      <c r="H136" s="86"/>
      <c r="I136" s="86"/>
      <c r="J136" s="86"/>
      <c r="K136" s="113"/>
      <c r="L136" s="112"/>
      <c r="M136" s="89"/>
      <c r="N136" s="83"/>
    </row>
    <row r="137" spans="1:15" ht="12.75">
      <c r="A137" s="86" t="s">
        <v>176</v>
      </c>
      <c r="B137" s="56">
        <v>60</v>
      </c>
      <c r="C137" s="30" t="s">
        <v>59</v>
      </c>
      <c r="D137" s="16">
        <v>0</v>
      </c>
      <c r="E137" s="16">
        <f t="shared" si="17"/>
        <v>0</v>
      </c>
      <c r="F137" s="34">
        <v>210010033</v>
      </c>
      <c r="G137" s="34"/>
      <c r="H137" s="86"/>
      <c r="I137" s="86"/>
      <c r="J137" s="86"/>
      <c r="K137" s="113"/>
      <c r="L137" s="112"/>
      <c r="M137" s="112"/>
      <c r="N137" s="113"/>
      <c r="O137" s="112"/>
    </row>
    <row r="138" spans="1:15" s="111" customFormat="1" ht="12.75">
      <c r="A138" s="51" t="s">
        <v>179</v>
      </c>
      <c r="B138" s="113">
        <v>330</v>
      </c>
      <c r="C138" s="112" t="s">
        <v>59</v>
      </c>
      <c r="D138" s="121">
        <v>0</v>
      </c>
      <c r="E138" s="121">
        <f t="shared" si="17"/>
        <v>0</v>
      </c>
      <c r="F138" s="117">
        <v>210020304</v>
      </c>
      <c r="G138" s="117"/>
      <c r="H138" s="86"/>
      <c r="I138" s="86"/>
      <c r="J138" s="86"/>
      <c r="K138" s="113"/>
      <c r="L138" s="112"/>
      <c r="M138" s="112"/>
      <c r="N138" s="113"/>
      <c r="O138" s="112"/>
    </row>
    <row r="139" spans="1:15" ht="12.75">
      <c r="A139" s="86" t="s">
        <v>177</v>
      </c>
      <c r="B139" s="15">
        <v>120</v>
      </c>
      <c r="C139" s="30" t="s">
        <v>53</v>
      </c>
      <c r="D139" s="55">
        <v>0</v>
      </c>
      <c r="E139" s="16">
        <f t="shared" si="17"/>
        <v>0</v>
      </c>
      <c r="F139" s="34" t="s">
        <v>109</v>
      </c>
      <c r="G139" s="34"/>
      <c r="H139" s="86"/>
      <c r="I139" s="86"/>
      <c r="J139" s="86"/>
      <c r="K139" s="113"/>
      <c r="L139" s="112"/>
      <c r="M139" s="112"/>
      <c r="N139" s="113"/>
      <c r="O139" s="112"/>
    </row>
    <row r="140" spans="1:15" ht="12.75">
      <c r="A140" s="86" t="s">
        <v>178</v>
      </c>
      <c r="B140" s="15">
        <v>2</v>
      </c>
      <c r="C140" s="30" t="s">
        <v>53</v>
      </c>
      <c r="D140" s="55">
        <v>0</v>
      </c>
      <c r="E140" s="16">
        <f t="shared" si="17"/>
        <v>0</v>
      </c>
      <c r="F140" s="34" t="s">
        <v>110</v>
      </c>
      <c r="G140" s="34"/>
      <c r="H140" s="86"/>
      <c r="I140" s="86"/>
      <c r="J140" s="86"/>
      <c r="K140" s="113"/>
      <c r="L140" s="112"/>
      <c r="M140" s="112"/>
      <c r="N140" s="113"/>
      <c r="O140" s="112"/>
    </row>
    <row r="141" spans="1:15" ht="12.75">
      <c r="A141" s="86" t="s">
        <v>112</v>
      </c>
      <c r="B141" s="15">
        <v>20</v>
      </c>
      <c r="C141" s="30" t="s">
        <v>53</v>
      </c>
      <c r="D141" s="16">
        <v>0</v>
      </c>
      <c r="E141" s="16">
        <f t="shared" si="17"/>
        <v>0</v>
      </c>
      <c r="F141" s="34" t="s">
        <v>113</v>
      </c>
      <c r="G141" s="34"/>
      <c r="H141" s="86"/>
      <c r="I141" s="86"/>
      <c r="J141" s="86"/>
      <c r="K141" s="113"/>
      <c r="L141" s="112"/>
      <c r="M141" s="112"/>
      <c r="N141" s="32"/>
      <c r="O141" s="68"/>
    </row>
    <row r="142" spans="1:15" ht="12.75">
      <c r="A142" s="84" t="s">
        <v>116</v>
      </c>
      <c r="B142" s="15">
        <v>80</v>
      </c>
      <c r="C142" s="30" t="s">
        <v>59</v>
      </c>
      <c r="D142" s="16">
        <v>0</v>
      </c>
      <c r="E142" s="16">
        <f t="shared" si="17"/>
        <v>0</v>
      </c>
      <c r="F142" s="34" t="s">
        <v>117</v>
      </c>
      <c r="G142" s="34"/>
      <c r="H142" s="86"/>
      <c r="I142" s="86"/>
      <c r="J142" s="86"/>
      <c r="K142" s="84"/>
      <c r="L142" s="112"/>
      <c r="M142" s="112"/>
      <c r="N142" s="32"/>
      <c r="O142" s="68"/>
    </row>
    <row r="143" spans="1:12" ht="12.75">
      <c r="A143" s="30"/>
      <c r="B143" s="15"/>
      <c r="C143" s="30"/>
      <c r="D143" s="38"/>
      <c r="F143" s="34"/>
      <c r="G143" s="18"/>
      <c r="H143" s="86"/>
      <c r="I143" s="86"/>
      <c r="J143" s="86"/>
      <c r="K143" s="84"/>
      <c r="L143" s="112"/>
    </row>
    <row r="144" spans="1:12" ht="12.75">
      <c r="A144" s="36" t="s">
        <v>1</v>
      </c>
      <c r="B144" s="15"/>
      <c r="C144" s="30"/>
      <c r="D144" s="38"/>
      <c r="E144" s="50">
        <f>SUM(E112:E143)</f>
        <v>0</v>
      </c>
      <c r="F144" s="34"/>
      <c r="G144" s="18"/>
      <c r="H144" s="51"/>
      <c r="I144" s="51"/>
      <c r="J144" s="51"/>
      <c r="K144" s="84"/>
      <c r="L144" s="112"/>
    </row>
    <row r="145" spans="8:12" ht="12.75">
      <c r="H145" s="51"/>
      <c r="I145" s="51"/>
      <c r="J145" s="51"/>
      <c r="K145" s="84"/>
      <c r="L145" s="112"/>
    </row>
    <row r="146" spans="1:12" ht="12.75">
      <c r="A146" s="37"/>
      <c r="B146" s="15"/>
      <c r="C146" s="30"/>
      <c r="D146" s="38"/>
      <c r="F146" s="34"/>
      <c r="G146" s="18"/>
      <c r="H146" s="90"/>
      <c r="I146" s="90"/>
      <c r="J146" s="90"/>
      <c r="K146" s="113"/>
      <c r="L146" s="112"/>
    </row>
    <row r="147" spans="1:12" ht="12.75">
      <c r="A147" s="39"/>
      <c r="B147" s="15"/>
      <c r="C147" s="30"/>
      <c r="D147" s="38"/>
      <c r="F147" s="34"/>
      <c r="G147" s="18"/>
      <c r="H147" s="85"/>
      <c r="I147" s="85"/>
      <c r="J147" s="85"/>
      <c r="K147" s="83"/>
      <c r="L147" s="86"/>
    </row>
    <row r="148" spans="6:12" ht="12.75">
      <c r="F148" s="18"/>
      <c r="G148" s="18"/>
      <c r="H148" s="86"/>
      <c r="I148" s="86"/>
      <c r="J148" s="86"/>
      <c r="K148" s="83"/>
      <c r="L148" s="86"/>
    </row>
    <row r="149" spans="1:7" ht="12.75">
      <c r="A149" s="30"/>
      <c r="B149" s="15"/>
      <c r="C149" s="30"/>
      <c r="F149" s="34"/>
      <c r="G149" s="18"/>
    </row>
    <row r="150" spans="1:7" ht="12.75">
      <c r="A150" s="30"/>
      <c r="B150" s="15"/>
      <c r="C150" s="30"/>
      <c r="F150" s="34"/>
      <c r="G150" s="18"/>
    </row>
    <row r="151" spans="6:7" ht="12.75">
      <c r="F151" s="18"/>
      <c r="G151" s="18"/>
    </row>
    <row r="152" spans="1:7" ht="12.75">
      <c r="A152" s="36"/>
      <c r="F152" s="18"/>
      <c r="G152" s="18"/>
    </row>
    <row r="153" spans="6:7" ht="12.75">
      <c r="F153" s="18"/>
      <c r="G153" s="18"/>
    </row>
    <row r="154" spans="6:7" ht="12.75">
      <c r="F154" s="18"/>
      <c r="G154" s="18"/>
    </row>
    <row r="155" spans="6:7" ht="12.75">
      <c r="F155" s="18"/>
      <c r="G155" s="18"/>
    </row>
    <row r="156" spans="6:7" ht="12.75">
      <c r="F156" s="18"/>
      <c r="G156" s="18"/>
    </row>
    <row r="157" spans="6:7" ht="12.75">
      <c r="F157" s="18"/>
      <c r="G157" s="18"/>
    </row>
    <row r="158" spans="6:7" ht="12.75">
      <c r="F158" s="18"/>
      <c r="G158" s="18"/>
    </row>
    <row r="159" spans="6:7" ht="12.75">
      <c r="F159" s="18"/>
      <c r="G159" s="18"/>
    </row>
    <row r="160" spans="6:7" ht="12.75">
      <c r="F160" s="18"/>
      <c r="G160" s="18"/>
    </row>
    <row r="161" spans="6:7" ht="12.75">
      <c r="F161" s="18"/>
      <c r="G161" s="18"/>
    </row>
    <row r="162" spans="6:7" ht="12.75">
      <c r="F162" s="18"/>
      <c r="G162" s="18"/>
    </row>
    <row r="163" spans="6:7" ht="12.75">
      <c r="F163" s="18"/>
      <c r="G163" s="18"/>
    </row>
    <row r="164" spans="6:7" ht="12.75">
      <c r="F164" s="18"/>
      <c r="G164" s="18"/>
    </row>
    <row r="165" spans="6:7" ht="12.75">
      <c r="F165" s="18"/>
      <c r="G165" s="18"/>
    </row>
    <row r="166" spans="6:7" ht="12.75">
      <c r="F166" s="18"/>
      <c r="G166" s="18"/>
    </row>
    <row r="167" spans="6:7" ht="12.75">
      <c r="F167" s="18"/>
      <c r="G167" s="18"/>
    </row>
    <row r="168" spans="6:7" ht="12.75">
      <c r="F168" s="18"/>
      <c r="G168" s="18"/>
    </row>
    <row r="169" spans="6:7" ht="12.75">
      <c r="F169" s="18"/>
      <c r="G169" s="18"/>
    </row>
    <row r="170" spans="6:7" ht="12.75">
      <c r="F170" s="18"/>
      <c r="G170" s="18"/>
    </row>
    <row r="171" spans="6:7" ht="12.75">
      <c r="F171" s="18"/>
      <c r="G171" s="18"/>
    </row>
    <row r="172" spans="6:7" ht="12.75">
      <c r="F172" s="18"/>
      <c r="G172" s="18"/>
    </row>
    <row r="173" spans="6:7" ht="12.75">
      <c r="F173" s="18"/>
      <c r="G173" s="18"/>
    </row>
    <row r="174" spans="6:7" ht="12.75">
      <c r="F174" s="18"/>
      <c r="G174" s="18"/>
    </row>
    <row r="175" spans="6:7" ht="12.75">
      <c r="F175" s="18"/>
      <c r="G175" s="18"/>
    </row>
    <row r="176" spans="6:7" ht="12.75">
      <c r="F176" s="18"/>
      <c r="G176" s="18"/>
    </row>
    <row r="177" spans="6:7" ht="12.75">
      <c r="F177" s="18"/>
      <c r="G177" s="18"/>
    </row>
    <row r="178" spans="6:7" ht="12.75">
      <c r="F178" s="18"/>
      <c r="G178" s="18"/>
    </row>
    <row r="179" spans="6:7" ht="12.75">
      <c r="F179" s="18"/>
      <c r="G179" s="18"/>
    </row>
    <row r="180" spans="6:7" ht="12.75">
      <c r="F180" s="18"/>
      <c r="G180" s="18"/>
    </row>
    <row r="181" spans="6:7" ht="12.75">
      <c r="F181" s="18"/>
      <c r="G181" s="18"/>
    </row>
    <row r="182" spans="6:7" ht="12.75">
      <c r="F182" s="18"/>
      <c r="G182" s="18"/>
    </row>
    <row r="183" spans="6:7" ht="12.75">
      <c r="F183" s="18"/>
      <c r="G183" s="18"/>
    </row>
    <row r="184" spans="6:7" ht="12.75">
      <c r="F184" s="18"/>
      <c r="G184" s="18"/>
    </row>
    <row r="185" spans="6:7" ht="12.75">
      <c r="F185" s="18"/>
      <c r="G185" s="18"/>
    </row>
    <row r="186" spans="6:7" ht="12.75">
      <c r="F186" s="18"/>
      <c r="G186" s="18"/>
    </row>
    <row r="187" spans="6:7" ht="12.75">
      <c r="F187" s="18"/>
      <c r="G187" s="18"/>
    </row>
    <row r="188" spans="6:7" ht="12.75">
      <c r="F188" s="18"/>
      <c r="G188" s="18"/>
    </row>
    <row r="189" spans="6:7" ht="12.75">
      <c r="F189" s="18"/>
      <c r="G189" s="18"/>
    </row>
    <row r="190" spans="6:7" ht="12.75">
      <c r="F190" s="18"/>
      <c r="G190" s="18"/>
    </row>
    <row r="191" spans="6:7" ht="12.75">
      <c r="F191" s="18"/>
      <c r="G191" s="18"/>
    </row>
    <row r="192" spans="6:7" ht="12.75">
      <c r="F192" s="18"/>
      <c r="G192" s="18"/>
    </row>
    <row r="193" spans="6:7" ht="12.75">
      <c r="F193" s="18"/>
      <c r="G193" s="18"/>
    </row>
    <row r="194" spans="6:7" ht="12.75">
      <c r="F194" s="18"/>
      <c r="G194" s="18"/>
    </row>
    <row r="195" spans="6:7" ht="12.75">
      <c r="F195" s="18"/>
      <c r="G195" s="18"/>
    </row>
    <row r="196" spans="6:7" ht="12.75">
      <c r="F196" s="18"/>
      <c r="G196" s="18"/>
    </row>
    <row r="197" spans="6:7" ht="12.75">
      <c r="F197" s="18"/>
      <c r="G197" s="18"/>
    </row>
    <row r="198" spans="6:7" ht="12.75">
      <c r="F198" s="18"/>
      <c r="G198" s="18"/>
    </row>
    <row r="199" spans="6:7" ht="12.75">
      <c r="F199" s="18"/>
      <c r="G199" s="18"/>
    </row>
    <row r="200" spans="6:7" ht="12.75">
      <c r="F200" s="18"/>
      <c r="G200" s="18"/>
    </row>
    <row r="201" spans="6:7" ht="12.75">
      <c r="F201" s="18"/>
      <c r="G201" s="18"/>
    </row>
    <row r="202" spans="6:7" ht="12.75">
      <c r="F202" s="18"/>
      <c r="G202" s="18"/>
    </row>
    <row r="203" spans="6:7" ht="12.75">
      <c r="F203" s="18"/>
      <c r="G203" s="18"/>
    </row>
    <row r="204" spans="6:7" ht="12.75">
      <c r="F204" s="18"/>
      <c r="G204" s="18"/>
    </row>
    <row r="205" spans="6:7" ht="12.75">
      <c r="F205" s="18"/>
      <c r="G205" s="18"/>
    </row>
    <row r="206" spans="6:7" ht="12.75">
      <c r="F206" s="18"/>
      <c r="G206" s="18"/>
    </row>
    <row r="207" spans="6:7" ht="12.75">
      <c r="F207" s="18"/>
      <c r="G207" s="18"/>
    </row>
    <row r="208" spans="6:7" ht="12.75">
      <c r="F208" s="18"/>
      <c r="G208" s="18"/>
    </row>
    <row r="209" spans="6:7" ht="12.75">
      <c r="F209" s="18"/>
      <c r="G209" s="18"/>
    </row>
    <row r="210" spans="6:7" ht="12.75">
      <c r="F210" s="18"/>
      <c r="G210" s="18"/>
    </row>
    <row r="211" spans="6:7" ht="12.75">
      <c r="F211" s="18"/>
      <c r="G211" s="18"/>
    </row>
    <row r="212" spans="6:7" ht="12.75">
      <c r="F212" s="18"/>
      <c r="G212" s="18"/>
    </row>
    <row r="213" spans="6:7" ht="12.75">
      <c r="F213" s="18"/>
      <c r="G213" s="18"/>
    </row>
    <row r="214" spans="6:7" ht="12.75">
      <c r="F214" s="18"/>
      <c r="G214" s="18"/>
    </row>
    <row r="215" spans="6:7" ht="12.75">
      <c r="F215" s="18"/>
      <c r="G215" s="18"/>
    </row>
    <row r="216" spans="6:7" ht="12.75">
      <c r="F216" s="18"/>
      <c r="G216" s="18"/>
    </row>
    <row r="217" spans="6:7" ht="12.75">
      <c r="F217" s="18"/>
      <c r="G217" s="18"/>
    </row>
    <row r="218" spans="6:7" ht="12.75">
      <c r="F218" s="18"/>
      <c r="G218" s="18"/>
    </row>
    <row r="219" spans="6:7" ht="12.75">
      <c r="F219" s="18"/>
      <c r="G219" s="18"/>
    </row>
    <row r="220" spans="6:7" ht="12.75">
      <c r="F220" s="18"/>
      <c r="G220" s="18"/>
    </row>
    <row r="221" spans="6:7" ht="12.75">
      <c r="F221" s="18"/>
      <c r="G221" s="18"/>
    </row>
    <row r="222" spans="6:7" ht="12.75">
      <c r="F222" s="18"/>
      <c r="G222" s="18"/>
    </row>
    <row r="223" spans="6:7" ht="12.75">
      <c r="F223" s="18"/>
      <c r="G223" s="18"/>
    </row>
    <row r="224" spans="6:7" ht="12.75">
      <c r="F224" s="18"/>
      <c r="G224" s="18"/>
    </row>
    <row r="225" spans="6:7" ht="12.75">
      <c r="F225" s="18"/>
      <c r="G225" s="18"/>
    </row>
    <row r="226" spans="6:7" ht="12.75">
      <c r="F226" s="18"/>
      <c r="G226" s="18"/>
    </row>
    <row r="227" spans="6:7" ht="12.75">
      <c r="F227" s="18"/>
      <c r="G227" s="18"/>
    </row>
    <row r="228" spans="6:7" ht="12.75">
      <c r="F228" s="18"/>
      <c r="G228" s="18"/>
    </row>
    <row r="229" spans="6:7" ht="12.75">
      <c r="F229" s="18"/>
      <c r="G229" s="18"/>
    </row>
    <row r="230" spans="6:7" ht="12.75">
      <c r="F230" s="18"/>
      <c r="G230" s="18"/>
    </row>
    <row r="231" spans="6:7" ht="12.75">
      <c r="F231" s="18"/>
      <c r="G231" s="18"/>
    </row>
    <row r="232" spans="6:7" ht="12.75">
      <c r="F232" s="18"/>
      <c r="G232" s="18"/>
    </row>
    <row r="233" spans="6:7" ht="12.75">
      <c r="F233" s="18"/>
      <c r="G233" s="18"/>
    </row>
    <row r="234" spans="6:7" ht="12.75">
      <c r="F234" s="18"/>
      <c r="G234" s="18"/>
    </row>
    <row r="235" spans="6:7" ht="12.75">
      <c r="F235" s="18"/>
      <c r="G235" s="18"/>
    </row>
    <row r="236" spans="6:7" ht="12.75">
      <c r="F236" s="18"/>
      <c r="G236" s="18"/>
    </row>
    <row r="237" spans="6:7" ht="12.75">
      <c r="F237" s="18"/>
      <c r="G237" s="18"/>
    </row>
    <row r="238" spans="6:7" ht="12.75">
      <c r="F238" s="18"/>
      <c r="G238" s="18"/>
    </row>
    <row r="239" spans="6:7" ht="12.75">
      <c r="F239" s="18"/>
      <c r="G239" s="18"/>
    </row>
    <row r="240" spans="6:7" ht="12.75">
      <c r="F240" s="18"/>
      <c r="G240" s="18"/>
    </row>
    <row r="241" spans="6:7" ht="12.75">
      <c r="F241" s="18"/>
      <c r="G241" s="18"/>
    </row>
    <row r="242" spans="6:7" ht="12.75">
      <c r="F242" s="18"/>
      <c r="G242" s="18"/>
    </row>
    <row r="243" spans="6:7" ht="12.75">
      <c r="F243" s="18"/>
      <c r="G243" s="18"/>
    </row>
    <row r="244" spans="6:7" ht="12.75">
      <c r="F244" s="18"/>
      <c r="G244" s="18"/>
    </row>
    <row r="245" spans="6:7" ht="12.75">
      <c r="F245" s="18"/>
      <c r="G245" s="18"/>
    </row>
    <row r="246" spans="6:7" ht="12.75">
      <c r="F246" s="18"/>
      <c r="G246" s="18"/>
    </row>
    <row r="247" spans="6:7" ht="12.75">
      <c r="F247" s="18"/>
      <c r="G247" s="18"/>
    </row>
    <row r="248" spans="6:7" ht="12.75">
      <c r="F248" s="18"/>
      <c r="G248" s="18"/>
    </row>
    <row r="249" spans="6:7" ht="12.75">
      <c r="F249" s="18"/>
      <c r="G249" s="18"/>
    </row>
    <row r="250" spans="6:7" ht="12.75">
      <c r="F250" s="18"/>
      <c r="G250" s="18"/>
    </row>
    <row r="251" spans="6:7" ht="12.75">
      <c r="F251" s="18"/>
      <c r="G251" s="18"/>
    </row>
    <row r="252" spans="6:7" ht="12.75">
      <c r="F252" s="18"/>
      <c r="G252" s="18"/>
    </row>
    <row r="253" spans="6:7" ht="12.75">
      <c r="F253" s="18"/>
      <c r="G253" s="18"/>
    </row>
    <row r="254" spans="6:7" ht="12.75">
      <c r="F254" s="18"/>
      <c r="G254" s="18"/>
    </row>
    <row r="255" spans="6:7" ht="12.75">
      <c r="F255" s="18"/>
      <c r="G255" s="18"/>
    </row>
    <row r="256" spans="6:7" ht="12.75">
      <c r="F256" s="18"/>
      <c r="G256" s="18"/>
    </row>
    <row r="257" spans="6:7" ht="12.75">
      <c r="F257" s="18"/>
      <c r="G257" s="18"/>
    </row>
    <row r="258" spans="6:7" ht="12.75">
      <c r="F258" s="18"/>
      <c r="G258" s="18"/>
    </row>
    <row r="259" spans="6:7" ht="12.75">
      <c r="F259" s="18"/>
      <c r="G259" s="18"/>
    </row>
    <row r="260" spans="6:7" ht="12.75">
      <c r="F260" s="18"/>
      <c r="G260" s="18"/>
    </row>
    <row r="261" spans="6:7" ht="12.75">
      <c r="F261" s="18"/>
      <c r="G261" s="18"/>
    </row>
    <row r="262" spans="6:7" ht="12.75">
      <c r="F262" s="18"/>
      <c r="G262" s="18"/>
    </row>
    <row r="263" spans="6:7" ht="12.75">
      <c r="F263" s="18"/>
      <c r="G263" s="18"/>
    </row>
    <row r="264" spans="6:7" ht="12.75">
      <c r="F264" s="18"/>
      <c r="G264" s="18"/>
    </row>
    <row r="265" spans="6:7" ht="12.75">
      <c r="F265" s="18"/>
      <c r="G265" s="18"/>
    </row>
    <row r="266" spans="6:7" ht="12.75">
      <c r="F266" s="18"/>
      <c r="G266" s="18"/>
    </row>
    <row r="267" spans="6:7" ht="12.75">
      <c r="F267" s="18"/>
      <c r="G267" s="18"/>
    </row>
    <row r="268" spans="6:7" ht="12.75">
      <c r="F268" s="18"/>
      <c r="G268" s="18"/>
    </row>
    <row r="269" spans="6:7" ht="12.75">
      <c r="F269" s="18"/>
      <c r="G269" s="18"/>
    </row>
    <row r="270" spans="6:7" ht="12.75">
      <c r="F270" s="18"/>
      <c r="G270" s="18"/>
    </row>
    <row r="271" spans="6:7" ht="12.75">
      <c r="F271" s="18"/>
      <c r="G271" s="18"/>
    </row>
    <row r="272" spans="6:7" ht="12.75">
      <c r="F272" s="18"/>
      <c r="G272" s="18"/>
    </row>
    <row r="273" spans="6:7" ht="12.75">
      <c r="F273" s="18"/>
      <c r="G273" s="18"/>
    </row>
    <row r="274" spans="6:7" ht="12.75">
      <c r="F274" s="18"/>
      <c r="G274" s="18"/>
    </row>
    <row r="275" spans="6:7" ht="12.75">
      <c r="F275" s="18"/>
      <c r="G275" s="18"/>
    </row>
    <row r="276" spans="6:7" ht="12.75">
      <c r="F276" s="18"/>
      <c r="G276" s="18"/>
    </row>
    <row r="277" spans="6:7" ht="12.75">
      <c r="F277" s="18"/>
      <c r="G277" s="18"/>
    </row>
    <row r="278" spans="6:7" ht="12.75">
      <c r="F278" s="18"/>
      <c r="G278" s="18"/>
    </row>
    <row r="279" spans="6:7" ht="12.75">
      <c r="F279" s="18"/>
      <c r="G279" s="18"/>
    </row>
    <row r="280" spans="6:7" ht="12.75">
      <c r="F280" s="18"/>
      <c r="G280" s="18"/>
    </row>
    <row r="281" spans="6:7" ht="12.75">
      <c r="F281" s="18"/>
      <c r="G281" s="18"/>
    </row>
    <row r="282" spans="6:7" ht="12.75">
      <c r="F282" s="18"/>
      <c r="G282" s="18"/>
    </row>
    <row r="283" spans="6:7" ht="12.75">
      <c r="F283" s="18"/>
      <c r="G283" s="18"/>
    </row>
    <row r="284" spans="6:7" ht="12.75">
      <c r="F284" s="18"/>
      <c r="G284" s="18"/>
    </row>
    <row r="285" spans="6:7" ht="12.75">
      <c r="F285" s="18"/>
      <c r="G285" s="18"/>
    </row>
    <row r="286" spans="6:7" ht="12.75">
      <c r="F286" s="18"/>
      <c r="G286" s="18"/>
    </row>
    <row r="287" spans="6:7" ht="12.75">
      <c r="F287" s="18"/>
      <c r="G287" s="18"/>
    </row>
    <row r="288" spans="6:7" ht="12.75">
      <c r="F288" s="18"/>
      <c r="G288" s="18"/>
    </row>
    <row r="289" spans="6:7" ht="12.75">
      <c r="F289" s="18"/>
      <c r="G289" s="18"/>
    </row>
    <row r="290" spans="6:7" ht="12.75">
      <c r="F290" s="18"/>
      <c r="G290" s="18"/>
    </row>
    <row r="291" spans="6:7" ht="12.75">
      <c r="F291" s="18"/>
      <c r="G291" s="18"/>
    </row>
    <row r="292" spans="6:7" ht="12.75">
      <c r="F292" s="18"/>
      <c r="G292" s="18"/>
    </row>
    <row r="293" spans="6:7" ht="12.75">
      <c r="F293" s="18"/>
      <c r="G293" s="18"/>
    </row>
    <row r="294" spans="6:7" ht="12.75">
      <c r="F294" s="18"/>
      <c r="G294" s="18"/>
    </row>
    <row r="295" spans="6:7" ht="12.75">
      <c r="F295" s="18"/>
      <c r="G295" s="18"/>
    </row>
    <row r="296" spans="6:7" ht="12.75">
      <c r="F296" s="18"/>
      <c r="G296" s="18"/>
    </row>
    <row r="297" spans="6:7" ht="12.75">
      <c r="F297" s="18"/>
      <c r="G297" s="18"/>
    </row>
    <row r="298" spans="6:7" ht="12.75">
      <c r="F298" s="18"/>
      <c r="G298" s="18"/>
    </row>
    <row r="299" spans="6:7" ht="12.75">
      <c r="F299" s="18"/>
      <c r="G299" s="18"/>
    </row>
    <row r="300" spans="6:7" ht="12.75">
      <c r="F300" s="18"/>
      <c r="G300" s="18"/>
    </row>
    <row r="301" spans="6:7" ht="12.75">
      <c r="F301" s="18"/>
      <c r="G301" s="18"/>
    </row>
    <row r="302" spans="6:7" ht="12.75">
      <c r="F302" s="18"/>
      <c r="G302" s="18"/>
    </row>
    <row r="303" spans="6:7" ht="12.75">
      <c r="F303" s="18"/>
      <c r="G303" s="18"/>
    </row>
    <row r="304" spans="6:7" ht="12.75">
      <c r="F304" s="18"/>
      <c r="G304" s="18"/>
    </row>
    <row r="305" spans="6:7" ht="12.75">
      <c r="F305" s="18"/>
      <c r="G305" s="18"/>
    </row>
    <row r="306" spans="6:7" ht="12.75">
      <c r="F306" s="18"/>
      <c r="G306" s="18"/>
    </row>
    <row r="307" spans="6:7" ht="12.75">
      <c r="F307" s="18"/>
      <c r="G307" s="18"/>
    </row>
    <row r="308" spans="6:7" ht="12.75">
      <c r="F308" s="18"/>
      <c r="G308" s="18"/>
    </row>
    <row r="309" spans="6:7" ht="12.75">
      <c r="F309" s="18"/>
      <c r="G309" s="18"/>
    </row>
    <row r="310" spans="6:7" ht="12.75">
      <c r="F310" s="18"/>
      <c r="G310" s="18"/>
    </row>
    <row r="311" spans="6:7" ht="12.75">
      <c r="F311" s="18"/>
      <c r="G311" s="18"/>
    </row>
    <row r="312" spans="6:7" ht="12.75">
      <c r="F312" s="18"/>
      <c r="G312" s="18"/>
    </row>
    <row r="313" spans="6:7" ht="12.75">
      <c r="F313" s="18"/>
      <c r="G313" s="18"/>
    </row>
    <row r="314" spans="6:7" ht="12.75">
      <c r="F314" s="18"/>
      <c r="G314" s="18"/>
    </row>
    <row r="315" spans="6:7" ht="12.75">
      <c r="F315" s="18"/>
      <c r="G315" s="18"/>
    </row>
    <row r="316" spans="6:7" ht="12.75">
      <c r="F316" s="18"/>
      <c r="G316" s="18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211"/>
  <sheetViews>
    <sheetView zoomScale="120" zoomScaleNormal="120" workbookViewId="0" topLeftCell="A1">
      <selection activeCell="F37" sqref="F37"/>
    </sheetView>
  </sheetViews>
  <sheetFormatPr defaultColWidth="0" defaultRowHeight="12.75"/>
  <cols>
    <col min="1" max="1" width="40.625" style="13" customWidth="1"/>
    <col min="2" max="2" width="6.625" style="13" customWidth="1"/>
    <col min="3" max="3" width="3.625" style="13" customWidth="1"/>
    <col min="4" max="4" width="8.625" style="16" customWidth="1"/>
    <col min="5" max="5" width="13.625" style="16" customWidth="1"/>
    <col min="6" max="6" width="13.625" style="19" customWidth="1"/>
    <col min="7" max="7" width="8.625" style="19" customWidth="1"/>
    <col min="8" max="8" width="8.625" style="13" customWidth="1"/>
    <col min="9" max="9" width="9.625" style="19" customWidth="1"/>
    <col min="10" max="10" width="15.625" style="13" customWidth="1"/>
    <col min="11" max="243" width="9.625" style="13" customWidth="1"/>
    <col min="244" max="16384" width="0" style="13" hidden="1" customWidth="1"/>
  </cols>
  <sheetData>
    <row r="1" spans="1:2" ht="12.75">
      <c r="A1" s="111" t="s">
        <v>134</v>
      </c>
      <c r="B1" s="15"/>
    </row>
    <row r="2" spans="1:2" ht="12.75">
      <c r="A2" s="111" t="s">
        <v>135</v>
      </c>
      <c r="B2" s="15"/>
    </row>
    <row r="3" spans="1:2" ht="12.75">
      <c r="A3" s="111" t="s">
        <v>120</v>
      </c>
      <c r="B3" s="15"/>
    </row>
    <row r="4" ht="12.75">
      <c r="B4" s="15"/>
    </row>
    <row r="5" ht="12.75">
      <c r="B5" s="15"/>
    </row>
    <row r="7" ht="18.75">
      <c r="A7" s="47" t="s">
        <v>85</v>
      </c>
    </row>
    <row r="10" spans="1:10" s="28" customFormat="1" ht="12.75">
      <c r="A10" s="22" t="s">
        <v>44</v>
      </c>
      <c r="B10" s="23" t="s">
        <v>45</v>
      </c>
      <c r="C10" s="22" t="s">
        <v>46</v>
      </c>
      <c r="D10" s="24" t="s">
        <v>0</v>
      </c>
      <c r="E10" s="24" t="s">
        <v>1</v>
      </c>
      <c r="F10" s="23" t="s">
        <v>2</v>
      </c>
      <c r="G10" s="25"/>
      <c r="H10" s="26"/>
      <c r="I10" s="27"/>
      <c r="J10" s="27"/>
    </row>
    <row r="11" spans="1:10" s="28" customFormat="1" ht="12.75">
      <c r="A11" s="22"/>
      <c r="B11" s="23"/>
      <c r="C11" s="22"/>
      <c r="D11" s="24"/>
      <c r="E11" s="24"/>
      <c r="F11" s="23"/>
      <c r="G11" s="25"/>
      <c r="H11" s="26"/>
      <c r="I11" s="27"/>
      <c r="J11" s="27"/>
    </row>
    <row r="12" spans="1:9" ht="12.75">
      <c r="A12" s="30"/>
      <c r="B12" s="15"/>
      <c r="C12" s="30"/>
      <c r="D12" s="31"/>
      <c r="E12" s="31"/>
      <c r="F12" s="32"/>
      <c r="G12" s="32"/>
      <c r="I12" s="32"/>
    </row>
    <row r="13" spans="1:9" ht="12.75">
      <c r="A13" s="112" t="s">
        <v>128</v>
      </c>
      <c r="B13" s="15">
        <v>1</v>
      </c>
      <c r="C13" s="13" t="s">
        <v>53</v>
      </c>
      <c r="D13" s="31">
        <f>specifikace!E39</f>
        <v>0</v>
      </c>
      <c r="E13" s="16">
        <f aca="true" t="shared" si="0" ref="E13">PRODUCT(B13,D13)</f>
        <v>0</v>
      </c>
      <c r="F13" s="32"/>
      <c r="G13" s="32"/>
      <c r="I13" s="32"/>
    </row>
    <row r="14" spans="1:4" ht="12.75">
      <c r="A14" s="30"/>
      <c r="B14" s="40"/>
      <c r="C14" s="30"/>
      <c r="D14" s="41"/>
    </row>
    <row r="15" spans="1:5" ht="12.75">
      <c r="A15" s="30" t="s">
        <v>1</v>
      </c>
      <c r="B15" s="40"/>
      <c r="C15" s="30"/>
      <c r="D15" s="41"/>
      <c r="E15" s="50">
        <f>SUM(E13:E13)</f>
        <v>0</v>
      </c>
    </row>
    <row r="16" spans="1:4" ht="12.75">
      <c r="A16" s="30"/>
      <c r="B16" s="40"/>
      <c r="C16" s="30"/>
      <c r="D16" s="41"/>
    </row>
    <row r="17" spans="1:9" ht="12.75">
      <c r="A17" s="30"/>
      <c r="B17" s="40"/>
      <c r="C17" s="30"/>
      <c r="D17" s="41"/>
      <c r="F17" s="34"/>
      <c r="G17" s="13"/>
      <c r="I17" s="32"/>
    </row>
    <row r="18" spans="1:10" ht="12.75">
      <c r="A18" s="30"/>
      <c r="B18" s="40"/>
      <c r="C18" s="30"/>
      <c r="D18" s="41"/>
      <c r="F18" s="18"/>
      <c r="G18" s="18"/>
      <c r="H18" s="30"/>
      <c r="I18" s="32"/>
      <c r="J18" s="35"/>
    </row>
    <row r="19" spans="1:10" ht="12.75">
      <c r="A19" s="30"/>
      <c r="B19" s="15"/>
      <c r="C19" s="30"/>
      <c r="D19" s="41"/>
      <c r="F19" s="18"/>
      <c r="G19" s="18"/>
      <c r="H19" s="30"/>
      <c r="I19" s="32"/>
      <c r="J19" s="35"/>
    </row>
    <row r="20" spans="2:10" ht="12.75">
      <c r="B20" s="40"/>
      <c r="D20" s="31"/>
      <c r="E20" s="31"/>
      <c r="F20" s="18"/>
      <c r="G20" s="18"/>
      <c r="J20" s="35"/>
    </row>
    <row r="21" spans="1:7" ht="12.75">
      <c r="A21" s="30"/>
      <c r="B21" s="40"/>
      <c r="C21" s="30"/>
      <c r="F21" s="18"/>
      <c r="G21" s="18"/>
    </row>
    <row r="22" spans="1:7" ht="12.75">
      <c r="A22" s="30"/>
      <c r="B22" s="40"/>
      <c r="C22" s="30"/>
      <c r="F22" s="18"/>
      <c r="G22" s="18"/>
    </row>
    <row r="23" spans="1:7" ht="12.75">
      <c r="A23" s="30"/>
      <c r="B23" s="15"/>
      <c r="C23" s="30"/>
      <c r="F23" s="18"/>
      <c r="G23" s="18"/>
    </row>
    <row r="24" spans="1:7" ht="12.75">
      <c r="A24" s="30"/>
      <c r="B24" s="15"/>
      <c r="C24" s="30"/>
      <c r="F24" s="18"/>
      <c r="G24" s="18"/>
    </row>
    <row r="25" spans="1:7" ht="12.75">
      <c r="A25" s="30"/>
      <c r="B25" s="15"/>
      <c r="C25" s="30"/>
      <c r="F25" s="18"/>
      <c r="G25" s="18"/>
    </row>
    <row r="26" spans="1:7" ht="12.75">
      <c r="A26" s="30"/>
      <c r="B26" s="15"/>
      <c r="C26" s="30"/>
      <c r="F26" s="18"/>
      <c r="G26" s="18"/>
    </row>
    <row r="27" spans="6:7" ht="12.75">
      <c r="F27" s="18"/>
      <c r="G27" s="18"/>
    </row>
    <row r="28" spans="1:7" ht="12.75">
      <c r="A28" s="42"/>
      <c r="B28" s="42"/>
      <c r="C28" s="42"/>
      <c r="D28" s="42"/>
      <c r="E28" s="43"/>
      <c r="F28" s="42"/>
      <c r="G28" s="43"/>
    </row>
    <row r="29" spans="1:7" ht="12.75">
      <c r="A29" s="42"/>
      <c r="B29" s="42"/>
      <c r="C29" s="42"/>
      <c r="D29" s="42"/>
      <c r="E29" s="43"/>
      <c r="F29" s="42"/>
      <c r="G29" s="43"/>
    </row>
    <row r="30" spans="1:7" ht="12.75">
      <c r="A30" s="42"/>
      <c r="B30" s="42"/>
      <c r="C30" s="42"/>
      <c r="D30" s="42"/>
      <c r="E30" s="43"/>
      <c r="F30" s="42"/>
      <c r="G30" s="43"/>
    </row>
    <row r="31" spans="1:7" ht="12.75">
      <c r="A31" s="42"/>
      <c r="B31" s="42"/>
      <c r="C31" s="42"/>
      <c r="D31" s="42"/>
      <c r="E31" s="44"/>
      <c r="F31" s="42"/>
      <c r="G31" s="43"/>
    </row>
    <row r="32" spans="1:7" ht="12.75">
      <c r="A32" s="36"/>
      <c r="F32" s="18"/>
      <c r="G32" s="18"/>
    </row>
    <row r="33" spans="1:7" ht="12.75">
      <c r="A33" s="36"/>
      <c r="F33" s="18"/>
      <c r="G33" s="18"/>
    </row>
    <row r="34" spans="1:7" ht="12.75">
      <c r="A34" s="36"/>
      <c r="F34" s="18"/>
      <c r="G34" s="18"/>
    </row>
    <row r="35" spans="6:7" ht="12.75">
      <c r="F35" s="18"/>
      <c r="G35" s="18"/>
    </row>
    <row r="36" spans="1:7" ht="12.75">
      <c r="A36" s="33"/>
      <c r="F36" s="18"/>
      <c r="G36" s="18"/>
    </row>
    <row r="37" spans="6:7" ht="12.75">
      <c r="F37" s="18"/>
      <c r="G37" s="18"/>
    </row>
    <row r="38" spans="1:7" ht="12.75">
      <c r="A38" s="30"/>
      <c r="B38" s="15"/>
      <c r="C38" s="30"/>
      <c r="F38" s="18"/>
      <c r="G38" s="18"/>
    </row>
    <row r="39" spans="1:7" ht="12.75">
      <c r="A39" s="30"/>
      <c r="B39" s="15"/>
      <c r="C39" s="30"/>
      <c r="F39" s="18"/>
      <c r="G39" s="18"/>
    </row>
    <row r="40" spans="1:7" ht="12.75">
      <c r="A40" s="30"/>
      <c r="B40" s="15"/>
      <c r="C40" s="30"/>
      <c r="F40" s="18"/>
      <c r="G40" s="18"/>
    </row>
    <row r="41" spans="1:7" ht="12.75">
      <c r="A41" s="30"/>
      <c r="B41" s="15"/>
      <c r="C41" s="30"/>
      <c r="F41" s="18"/>
      <c r="G41" s="18"/>
    </row>
    <row r="42" spans="1:7" ht="12.75">
      <c r="A42" s="30"/>
      <c r="B42" s="15"/>
      <c r="C42" s="30"/>
      <c r="F42" s="18"/>
      <c r="G42" s="18"/>
    </row>
    <row r="43" spans="1:7" ht="12.75">
      <c r="A43" s="30"/>
      <c r="C43" s="30"/>
      <c r="F43" s="18"/>
      <c r="G43" s="18"/>
    </row>
    <row r="44" spans="1:7" ht="12.75">
      <c r="A44" s="30"/>
      <c r="C44" s="30"/>
      <c r="F44" s="18"/>
      <c r="G44" s="18"/>
    </row>
    <row r="45" spans="1:7" ht="12.75">
      <c r="A45" s="37"/>
      <c r="B45" s="15"/>
      <c r="C45" s="30"/>
      <c r="F45" s="18"/>
      <c r="G45" s="18"/>
    </row>
    <row r="46" spans="1:7" ht="12.75">
      <c r="A46" s="37"/>
      <c r="B46" s="15"/>
      <c r="C46" s="30"/>
      <c r="F46" s="18"/>
      <c r="G46" s="18"/>
    </row>
    <row r="47" spans="1:7" ht="12.75">
      <c r="A47" s="36"/>
      <c r="F47" s="18"/>
      <c r="G47" s="18"/>
    </row>
    <row r="48" spans="6:7" ht="12.75">
      <c r="F48" s="18"/>
      <c r="G48" s="18"/>
    </row>
    <row r="49" spans="6:7" ht="12.75">
      <c r="F49" s="18"/>
      <c r="G49" s="18"/>
    </row>
    <row r="50" spans="6:7" ht="12.75">
      <c r="F50" s="18"/>
      <c r="G50" s="18"/>
    </row>
    <row r="51" spans="6:7" ht="12.75">
      <c r="F51" s="18"/>
      <c r="G51" s="18"/>
    </row>
    <row r="52" spans="1:7" ht="12.75">
      <c r="A52" s="33"/>
      <c r="F52" s="18"/>
      <c r="G52" s="18"/>
    </row>
    <row r="53" spans="6:7" ht="12.75">
      <c r="F53" s="18"/>
      <c r="G53" s="18"/>
    </row>
    <row r="54" spans="6:7" ht="12.75">
      <c r="F54" s="18"/>
      <c r="G54" s="18"/>
    </row>
    <row r="55" spans="6:7" ht="12.75">
      <c r="F55" s="18"/>
      <c r="G55" s="18"/>
    </row>
    <row r="56" spans="6:7" ht="12.75">
      <c r="F56" s="18"/>
      <c r="G56" s="18"/>
    </row>
    <row r="57" spans="6:7" ht="12.75">
      <c r="F57" s="18"/>
      <c r="G57" s="18"/>
    </row>
    <row r="58" spans="6:7" ht="12.75">
      <c r="F58" s="18"/>
      <c r="G58" s="18"/>
    </row>
    <row r="59" spans="6:7" ht="12.75">
      <c r="F59" s="18"/>
      <c r="G59" s="18"/>
    </row>
    <row r="60" spans="6:7" ht="12.75">
      <c r="F60" s="18"/>
      <c r="G60" s="18"/>
    </row>
    <row r="61" spans="6:7" ht="12.75">
      <c r="F61" s="18"/>
      <c r="G61" s="18"/>
    </row>
    <row r="62" spans="6:7" ht="12.75">
      <c r="F62" s="18"/>
      <c r="G62" s="18"/>
    </row>
    <row r="63" spans="6:7" ht="12.75">
      <c r="F63" s="18"/>
      <c r="G63" s="18"/>
    </row>
    <row r="64" spans="6:7" ht="12.75">
      <c r="F64" s="18"/>
      <c r="G64" s="18"/>
    </row>
    <row r="65" spans="6:7" ht="12.75">
      <c r="F65" s="18"/>
      <c r="G65" s="18"/>
    </row>
    <row r="66" spans="6:7" ht="12.75">
      <c r="F66" s="18"/>
      <c r="G66" s="18"/>
    </row>
    <row r="67" spans="6:7" ht="12.75">
      <c r="F67" s="18"/>
      <c r="G67" s="18"/>
    </row>
    <row r="68" spans="6:7" ht="12.75">
      <c r="F68" s="18"/>
      <c r="G68" s="18"/>
    </row>
    <row r="69" spans="6:7" ht="12.75">
      <c r="F69" s="18"/>
      <c r="G69" s="18"/>
    </row>
    <row r="70" spans="6:7" ht="12.75">
      <c r="F70" s="18"/>
      <c r="G70" s="18"/>
    </row>
    <row r="71" spans="6:7" ht="12.75">
      <c r="F71" s="18"/>
      <c r="G71" s="18"/>
    </row>
    <row r="72" spans="6:7" ht="12.75">
      <c r="F72" s="18"/>
      <c r="G72" s="18"/>
    </row>
    <row r="73" spans="6:7" ht="12.75">
      <c r="F73" s="18"/>
      <c r="G73" s="18"/>
    </row>
    <row r="74" spans="6:7" ht="12.75">
      <c r="F74" s="18"/>
      <c r="G74" s="18"/>
    </row>
    <row r="75" spans="6:7" ht="12.75">
      <c r="F75" s="18"/>
      <c r="G75" s="18"/>
    </row>
    <row r="76" spans="6:7" ht="12.75">
      <c r="F76" s="18"/>
      <c r="G76" s="18"/>
    </row>
    <row r="77" spans="6:7" ht="12.75">
      <c r="F77" s="18"/>
      <c r="G77" s="18"/>
    </row>
    <row r="78" spans="6:7" ht="12.75">
      <c r="F78" s="18"/>
      <c r="G78" s="18"/>
    </row>
    <row r="79" spans="6:7" ht="12.75">
      <c r="F79" s="18"/>
      <c r="G79" s="18"/>
    </row>
    <row r="80" spans="6:7" ht="12.75">
      <c r="F80" s="18"/>
      <c r="G80" s="18"/>
    </row>
    <row r="81" spans="6:7" ht="12.75">
      <c r="F81" s="18"/>
      <c r="G81" s="18"/>
    </row>
    <row r="82" spans="6:7" ht="12.75">
      <c r="F82" s="18"/>
      <c r="G82" s="18"/>
    </row>
    <row r="83" spans="6:7" ht="12.75">
      <c r="F83" s="18"/>
      <c r="G83" s="18"/>
    </row>
    <row r="84" spans="6:7" ht="12.75">
      <c r="F84" s="18"/>
      <c r="G84" s="18"/>
    </row>
    <row r="85" spans="6:7" ht="12.75">
      <c r="F85" s="18"/>
      <c r="G85" s="18"/>
    </row>
    <row r="86" spans="6:7" ht="12.75">
      <c r="F86" s="18"/>
      <c r="G86" s="18"/>
    </row>
    <row r="87" spans="6:7" ht="12.75">
      <c r="F87" s="18"/>
      <c r="G87" s="18"/>
    </row>
    <row r="88" spans="6:7" ht="12.75">
      <c r="F88" s="18"/>
      <c r="G88" s="18"/>
    </row>
    <row r="89" spans="6:7" ht="12.75">
      <c r="F89" s="18"/>
      <c r="G89" s="18"/>
    </row>
    <row r="90" spans="6:7" ht="12.75">
      <c r="F90" s="18"/>
      <c r="G90" s="18"/>
    </row>
    <row r="91" spans="6:7" ht="12.75">
      <c r="F91" s="18"/>
      <c r="G91" s="18"/>
    </row>
    <row r="92" spans="6:7" ht="12.75">
      <c r="F92" s="18"/>
      <c r="G92" s="18"/>
    </row>
    <row r="93" spans="6:7" ht="12.75">
      <c r="F93" s="18"/>
      <c r="G93" s="18"/>
    </row>
    <row r="94" spans="6:7" ht="12.75">
      <c r="F94" s="18"/>
      <c r="G94" s="18"/>
    </row>
    <row r="95" spans="6:7" ht="12.75">
      <c r="F95" s="18"/>
      <c r="G95" s="18"/>
    </row>
    <row r="96" spans="6:7" ht="12.75">
      <c r="F96" s="18"/>
      <c r="G96" s="18"/>
    </row>
    <row r="97" spans="6:7" ht="12.75">
      <c r="F97" s="18"/>
      <c r="G97" s="18"/>
    </row>
    <row r="98" spans="6:7" ht="12.75">
      <c r="F98" s="18"/>
      <c r="G98" s="18"/>
    </row>
    <row r="99" spans="6:7" ht="12.75">
      <c r="F99" s="18"/>
      <c r="G99" s="18"/>
    </row>
    <row r="100" spans="6:7" ht="12.75">
      <c r="F100" s="18"/>
      <c r="G100" s="18"/>
    </row>
    <row r="101" spans="6:7" ht="12.75">
      <c r="F101" s="18"/>
      <c r="G101" s="18"/>
    </row>
    <row r="102" spans="6:7" ht="12.75">
      <c r="F102" s="18"/>
      <c r="G102" s="18"/>
    </row>
    <row r="103" spans="6:7" ht="12.75">
      <c r="F103" s="18"/>
      <c r="G103" s="18"/>
    </row>
    <row r="104" spans="6:7" ht="12.75">
      <c r="F104" s="18"/>
      <c r="G104" s="18"/>
    </row>
    <row r="105" spans="6:7" ht="12.75">
      <c r="F105" s="18"/>
      <c r="G105" s="18"/>
    </row>
    <row r="106" spans="6:7" ht="12.75">
      <c r="F106" s="18"/>
      <c r="G106" s="18"/>
    </row>
    <row r="107" spans="6:7" ht="12.75">
      <c r="F107" s="18"/>
      <c r="G107" s="18"/>
    </row>
    <row r="108" spans="6:7" ht="12.75">
      <c r="F108" s="18"/>
      <c r="G108" s="18"/>
    </row>
    <row r="109" spans="6:7" ht="12.75">
      <c r="F109" s="18"/>
      <c r="G109" s="18"/>
    </row>
    <row r="110" spans="6:7" ht="12.75">
      <c r="F110" s="18"/>
      <c r="G110" s="18"/>
    </row>
    <row r="111" spans="6:7" ht="12.75">
      <c r="F111" s="18"/>
      <c r="G111" s="18"/>
    </row>
    <row r="112" spans="6:7" ht="12.75">
      <c r="F112" s="18"/>
      <c r="G112" s="18"/>
    </row>
    <row r="113" spans="6:7" ht="12.75">
      <c r="F113" s="18"/>
      <c r="G113" s="18"/>
    </row>
    <row r="114" spans="6:7" ht="12.75">
      <c r="F114" s="18"/>
      <c r="G114" s="18"/>
    </row>
    <row r="115" spans="6:7" ht="12.75">
      <c r="F115" s="18"/>
      <c r="G115" s="18"/>
    </row>
    <row r="116" spans="6:7" ht="12.75">
      <c r="F116" s="18"/>
      <c r="G116" s="18"/>
    </row>
    <row r="117" spans="6:7" ht="12.75">
      <c r="F117" s="18"/>
      <c r="G117" s="18"/>
    </row>
    <row r="118" spans="6:7" ht="12.75">
      <c r="F118" s="18"/>
      <c r="G118" s="18"/>
    </row>
    <row r="119" spans="6:7" ht="12.75">
      <c r="F119" s="18"/>
      <c r="G119" s="18"/>
    </row>
    <row r="120" spans="6:7" ht="12.75">
      <c r="F120" s="18"/>
      <c r="G120" s="18"/>
    </row>
    <row r="121" spans="6:7" ht="12.75">
      <c r="F121" s="18"/>
      <c r="G121" s="18"/>
    </row>
    <row r="122" spans="6:7" ht="12.75">
      <c r="F122" s="18"/>
      <c r="G122" s="18"/>
    </row>
    <row r="123" spans="6:7" ht="12.75">
      <c r="F123" s="18"/>
      <c r="G123" s="18"/>
    </row>
    <row r="124" spans="6:7" ht="12.75">
      <c r="F124" s="18"/>
      <c r="G124" s="18"/>
    </row>
    <row r="125" spans="6:7" ht="12.75">
      <c r="F125" s="18"/>
      <c r="G125" s="18"/>
    </row>
    <row r="126" spans="6:7" ht="12.75">
      <c r="F126" s="18"/>
      <c r="G126" s="18"/>
    </row>
    <row r="127" spans="6:7" ht="12.75">
      <c r="F127" s="18"/>
      <c r="G127" s="18"/>
    </row>
    <row r="128" spans="6:7" ht="12.75">
      <c r="F128" s="18"/>
      <c r="G128" s="18"/>
    </row>
    <row r="129" spans="6:7" ht="12.75">
      <c r="F129" s="18"/>
      <c r="G129" s="18"/>
    </row>
    <row r="130" spans="6:7" ht="12.75">
      <c r="F130" s="18"/>
      <c r="G130" s="18"/>
    </row>
    <row r="131" spans="6:7" ht="12.75">
      <c r="F131" s="18"/>
      <c r="G131" s="18"/>
    </row>
    <row r="132" spans="6:7" ht="12.75">
      <c r="F132" s="18"/>
      <c r="G132" s="18"/>
    </row>
    <row r="133" spans="6:7" ht="12.75">
      <c r="F133" s="18"/>
      <c r="G133" s="18"/>
    </row>
    <row r="134" spans="6:7" ht="12.75">
      <c r="F134" s="18"/>
      <c r="G134" s="18"/>
    </row>
    <row r="135" spans="6:7" ht="12.75">
      <c r="F135" s="18"/>
      <c r="G135" s="18"/>
    </row>
    <row r="136" spans="6:7" ht="12.75">
      <c r="F136" s="18"/>
      <c r="G136" s="18"/>
    </row>
    <row r="137" spans="6:7" ht="12.75">
      <c r="F137" s="18"/>
      <c r="G137" s="18"/>
    </row>
    <row r="138" spans="6:7" ht="12.75">
      <c r="F138" s="18"/>
      <c r="G138" s="18"/>
    </row>
    <row r="139" spans="6:7" ht="12.75">
      <c r="F139" s="18"/>
      <c r="G139" s="18"/>
    </row>
    <row r="140" spans="6:7" ht="12.75">
      <c r="F140" s="18"/>
      <c r="G140" s="18"/>
    </row>
    <row r="141" spans="6:7" ht="12.75">
      <c r="F141" s="18"/>
      <c r="G141" s="18"/>
    </row>
    <row r="142" spans="6:7" ht="12.75">
      <c r="F142" s="18"/>
      <c r="G142" s="18"/>
    </row>
    <row r="143" spans="6:7" ht="12.75">
      <c r="F143" s="18"/>
      <c r="G143" s="18"/>
    </row>
    <row r="144" spans="6:7" ht="12.75">
      <c r="F144" s="18"/>
      <c r="G144" s="18"/>
    </row>
    <row r="145" spans="6:7" ht="12.75">
      <c r="F145" s="18"/>
      <c r="G145" s="18"/>
    </row>
    <row r="146" spans="6:7" ht="12.75">
      <c r="F146" s="18"/>
      <c r="G146" s="18"/>
    </row>
    <row r="147" spans="6:7" ht="12.75">
      <c r="F147" s="18"/>
      <c r="G147" s="18"/>
    </row>
    <row r="148" spans="6:7" ht="12.75">
      <c r="F148" s="18"/>
      <c r="G148" s="18"/>
    </row>
    <row r="149" spans="6:7" ht="12.75">
      <c r="F149" s="18"/>
      <c r="G149" s="18"/>
    </row>
    <row r="150" spans="6:7" ht="12.75">
      <c r="F150" s="18"/>
      <c r="G150" s="18"/>
    </row>
    <row r="151" spans="6:7" ht="12.75">
      <c r="F151" s="18"/>
      <c r="G151" s="18"/>
    </row>
    <row r="152" spans="6:7" ht="12.75">
      <c r="F152" s="18"/>
      <c r="G152" s="18"/>
    </row>
    <row r="153" spans="6:7" ht="12.75">
      <c r="F153" s="18"/>
      <c r="G153" s="18"/>
    </row>
    <row r="154" spans="6:7" ht="12.75">
      <c r="F154" s="18"/>
      <c r="G154" s="18"/>
    </row>
    <row r="155" spans="6:7" ht="12.75">
      <c r="F155" s="18"/>
      <c r="G155" s="18"/>
    </row>
    <row r="156" spans="6:7" ht="12.75">
      <c r="F156" s="18"/>
      <c r="G156" s="18"/>
    </row>
    <row r="157" spans="6:7" ht="12.75">
      <c r="F157" s="18"/>
      <c r="G157" s="18"/>
    </row>
    <row r="158" spans="6:7" ht="12.75">
      <c r="F158" s="18"/>
      <c r="G158" s="18"/>
    </row>
    <row r="159" spans="6:7" ht="12.75">
      <c r="F159" s="18"/>
      <c r="G159" s="18"/>
    </row>
    <row r="160" spans="6:7" ht="12.75">
      <c r="F160" s="18"/>
      <c r="G160" s="18"/>
    </row>
    <row r="161" spans="6:7" ht="12.75">
      <c r="F161" s="18"/>
      <c r="G161" s="18"/>
    </row>
    <row r="162" spans="6:7" ht="12.75">
      <c r="F162" s="18"/>
      <c r="G162" s="18"/>
    </row>
    <row r="163" spans="6:7" ht="12.75">
      <c r="F163" s="18"/>
      <c r="G163" s="18"/>
    </row>
    <row r="164" spans="6:7" ht="12.75">
      <c r="F164" s="18"/>
      <c r="G164" s="18"/>
    </row>
    <row r="165" spans="6:7" ht="12.75">
      <c r="F165" s="18"/>
      <c r="G165" s="18"/>
    </row>
    <row r="166" spans="6:7" ht="12.75">
      <c r="F166" s="18"/>
      <c r="G166" s="18"/>
    </row>
    <row r="167" spans="6:7" ht="12.75">
      <c r="F167" s="18"/>
      <c r="G167" s="18"/>
    </row>
    <row r="168" spans="6:7" ht="12.75">
      <c r="F168" s="18"/>
      <c r="G168" s="18"/>
    </row>
    <row r="169" spans="6:7" ht="12.75">
      <c r="F169" s="18"/>
      <c r="G169" s="18"/>
    </row>
    <row r="170" spans="6:7" ht="12.75">
      <c r="F170" s="18"/>
      <c r="G170" s="18"/>
    </row>
    <row r="171" spans="6:7" ht="12.75">
      <c r="F171" s="18"/>
      <c r="G171" s="18"/>
    </row>
    <row r="172" spans="6:7" ht="12.75">
      <c r="F172" s="18"/>
      <c r="G172" s="18"/>
    </row>
    <row r="173" spans="6:7" ht="12.75">
      <c r="F173" s="18"/>
      <c r="G173" s="18"/>
    </row>
    <row r="174" spans="6:7" ht="12.75">
      <c r="F174" s="18"/>
      <c r="G174" s="18"/>
    </row>
    <row r="175" spans="6:7" ht="12.75">
      <c r="F175" s="18"/>
      <c r="G175" s="18"/>
    </row>
    <row r="176" spans="6:7" ht="12.75">
      <c r="F176" s="18"/>
      <c r="G176" s="18"/>
    </row>
    <row r="177" spans="6:7" ht="12.75">
      <c r="F177" s="18"/>
      <c r="G177" s="18"/>
    </row>
    <row r="178" spans="6:7" ht="12.75">
      <c r="F178" s="18"/>
      <c r="G178" s="18"/>
    </row>
    <row r="179" spans="6:7" ht="12.75">
      <c r="F179" s="18"/>
      <c r="G179" s="18"/>
    </row>
    <row r="180" spans="6:7" ht="12.75">
      <c r="F180" s="18"/>
      <c r="G180" s="18"/>
    </row>
    <row r="181" spans="6:7" ht="12.75">
      <c r="F181" s="18"/>
      <c r="G181" s="18"/>
    </row>
    <row r="182" spans="6:7" ht="12.75">
      <c r="F182" s="18"/>
      <c r="G182" s="18"/>
    </row>
    <row r="183" spans="6:7" ht="12.75">
      <c r="F183" s="18"/>
      <c r="G183" s="18"/>
    </row>
    <row r="184" spans="6:7" ht="12.75">
      <c r="F184" s="18"/>
      <c r="G184" s="18"/>
    </row>
    <row r="185" spans="6:7" ht="12.75">
      <c r="F185" s="18"/>
      <c r="G185" s="18"/>
    </row>
    <row r="186" spans="6:7" ht="12.75">
      <c r="F186" s="18"/>
      <c r="G186" s="18"/>
    </row>
    <row r="187" spans="6:7" ht="12.75">
      <c r="F187" s="18"/>
      <c r="G187" s="18"/>
    </row>
    <row r="188" spans="6:7" ht="12.75">
      <c r="F188" s="18"/>
      <c r="G188" s="18"/>
    </row>
    <row r="189" spans="6:7" ht="12.75">
      <c r="F189" s="18"/>
      <c r="G189" s="18"/>
    </row>
    <row r="190" spans="6:7" ht="12.75">
      <c r="F190" s="18"/>
      <c r="G190" s="18"/>
    </row>
    <row r="191" spans="6:7" ht="12.75">
      <c r="F191" s="18"/>
      <c r="G191" s="18"/>
    </row>
    <row r="192" spans="6:7" ht="12.75">
      <c r="F192" s="18"/>
      <c r="G192" s="18"/>
    </row>
    <row r="193" spans="6:7" ht="12.75">
      <c r="F193" s="18"/>
      <c r="G193" s="18"/>
    </row>
    <row r="194" spans="6:7" ht="12.75">
      <c r="F194" s="18"/>
      <c r="G194" s="18"/>
    </row>
    <row r="195" spans="6:7" ht="12.75">
      <c r="F195" s="18"/>
      <c r="G195" s="18"/>
    </row>
    <row r="196" spans="6:7" ht="12.75">
      <c r="F196" s="18"/>
      <c r="G196" s="18"/>
    </row>
    <row r="197" spans="6:7" ht="12.75">
      <c r="F197" s="18"/>
      <c r="G197" s="18"/>
    </row>
    <row r="198" spans="6:7" ht="12.75">
      <c r="F198" s="18"/>
      <c r="G198" s="18"/>
    </row>
    <row r="199" spans="6:7" ht="12.75">
      <c r="F199" s="18"/>
      <c r="G199" s="18"/>
    </row>
    <row r="200" spans="6:7" ht="12.75">
      <c r="F200" s="18"/>
      <c r="G200" s="18"/>
    </row>
    <row r="201" spans="6:7" ht="12.75">
      <c r="F201" s="18"/>
      <c r="G201" s="18"/>
    </row>
    <row r="202" spans="6:7" ht="12.75">
      <c r="F202" s="18"/>
      <c r="G202" s="18"/>
    </row>
    <row r="203" spans="6:7" ht="12.75">
      <c r="F203" s="18"/>
      <c r="G203" s="18"/>
    </row>
    <row r="204" spans="6:7" ht="12.75">
      <c r="F204" s="18"/>
      <c r="G204" s="18"/>
    </row>
    <row r="205" spans="6:7" ht="12.75">
      <c r="F205" s="18"/>
      <c r="G205" s="18"/>
    </row>
    <row r="206" spans="6:7" ht="12.75">
      <c r="F206" s="18"/>
      <c r="G206" s="18"/>
    </row>
    <row r="207" spans="6:7" ht="12.75">
      <c r="F207" s="18"/>
      <c r="G207" s="18"/>
    </row>
    <row r="208" spans="6:7" ht="12.75">
      <c r="F208" s="18"/>
      <c r="G208" s="18"/>
    </row>
    <row r="209" spans="6:7" ht="12.75">
      <c r="F209" s="18"/>
      <c r="G209" s="18"/>
    </row>
    <row r="210" spans="6:7" ht="12.75">
      <c r="F210" s="18"/>
      <c r="G210" s="18"/>
    </row>
    <row r="211" spans="6:7" ht="12.75">
      <c r="F211" s="18"/>
      <c r="G211" s="18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172"/>
  <sheetViews>
    <sheetView zoomScale="130" zoomScaleNormal="130" workbookViewId="0" topLeftCell="A1">
      <selection activeCell="D37" sqref="D37"/>
    </sheetView>
  </sheetViews>
  <sheetFormatPr defaultColWidth="0" defaultRowHeight="12.75"/>
  <cols>
    <col min="1" max="1" width="40.625" style="13" customWidth="1"/>
    <col min="2" max="2" width="6.625" style="13" customWidth="1"/>
    <col min="3" max="3" width="3.625" style="13" customWidth="1"/>
    <col min="4" max="4" width="8.625" style="16" customWidth="1"/>
    <col min="5" max="5" width="13.625" style="16" customWidth="1"/>
    <col min="6" max="6" width="13.625" style="19" customWidth="1"/>
    <col min="7" max="7" width="8.625" style="19" customWidth="1"/>
    <col min="8" max="8" width="8.625" style="13" customWidth="1"/>
    <col min="9" max="9" width="9.625" style="19" customWidth="1"/>
    <col min="10" max="10" width="15.625" style="13" customWidth="1"/>
    <col min="11" max="243" width="9.625" style="13" customWidth="1"/>
    <col min="244" max="16384" width="0" style="13" hidden="1" customWidth="1"/>
  </cols>
  <sheetData>
    <row r="1" spans="1:2" ht="12.75">
      <c r="A1" s="111" t="s">
        <v>134</v>
      </c>
      <c r="B1" s="15"/>
    </row>
    <row r="2" spans="1:2" ht="12.75">
      <c r="A2" s="111" t="s">
        <v>135</v>
      </c>
      <c r="B2" s="15"/>
    </row>
    <row r="3" spans="1:2" ht="12.75">
      <c r="A3" s="111" t="s">
        <v>120</v>
      </c>
      <c r="B3" s="15"/>
    </row>
    <row r="4" spans="2:9" s="111" customFormat="1" ht="12.75">
      <c r="B4" s="113"/>
      <c r="D4" s="121"/>
      <c r="E4" s="121"/>
      <c r="F4" s="116"/>
      <c r="G4" s="116"/>
      <c r="I4" s="116"/>
    </row>
    <row r="5" ht="18.75">
      <c r="A5" s="47" t="s">
        <v>80</v>
      </c>
    </row>
    <row r="7" spans="1:10" s="28" customFormat="1" ht="12.75">
      <c r="A7" s="22" t="s">
        <v>44</v>
      </c>
      <c r="B7" s="23" t="s">
        <v>45</v>
      </c>
      <c r="C7" s="22" t="s">
        <v>46</v>
      </c>
      <c r="D7" s="24" t="s">
        <v>0</v>
      </c>
      <c r="E7" s="24" t="s">
        <v>1</v>
      </c>
      <c r="F7" s="23" t="s">
        <v>2</v>
      </c>
      <c r="G7" s="25"/>
      <c r="H7" s="26"/>
      <c r="I7" s="27"/>
      <c r="J7" s="27"/>
    </row>
    <row r="8" spans="1:10" s="28" customFormat="1" ht="12.75">
      <c r="A8" s="22"/>
      <c r="B8" s="23"/>
      <c r="C8" s="22"/>
      <c r="D8" s="24"/>
      <c r="E8" s="24"/>
      <c r="F8" s="23"/>
      <c r="G8" s="25"/>
      <c r="H8" s="26"/>
      <c r="I8" s="27"/>
      <c r="J8" s="27"/>
    </row>
    <row r="9" spans="1:10" s="28" customFormat="1" ht="12.75">
      <c r="A9" s="22"/>
      <c r="B9" s="23"/>
      <c r="C9" s="22"/>
      <c r="D9" s="24"/>
      <c r="E9" s="24"/>
      <c r="F9" s="23"/>
      <c r="G9" s="25"/>
      <c r="H9" s="26"/>
      <c r="I9" s="27"/>
      <c r="J9" s="27"/>
    </row>
    <row r="10" spans="1:10" s="28" customFormat="1" ht="12.75">
      <c r="A10" s="118" t="s">
        <v>157</v>
      </c>
      <c r="B10" s="23"/>
      <c r="C10" s="22"/>
      <c r="D10" s="24"/>
      <c r="E10" s="24"/>
      <c r="F10" s="23"/>
      <c r="G10" s="25"/>
      <c r="H10" s="26"/>
      <c r="I10" s="27"/>
      <c r="J10" s="27"/>
    </row>
    <row r="11" spans="1:10" s="28" customFormat="1" ht="12.75">
      <c r="A11" s="22"/>
      <c r="B11" s="23"/>
      <c r="C11" s="22"/>
      <c r="D11" s="24"/>
      <c r="E11" s="24"/>
      <c r="F11" s="23"/>
      <c r="G11" s="25"/>
      <c r="H11" s="26"/>
      <c r="I11" s="27"/>
      <c r="J11" s="27"/>
    </row>
    <row r="12" spans="1:10" s="28" customFormat="1" ht="12.75">
      <c r="A12" s="91" t="s">
        <v>66</v>
      </c>
      <c r="B12" s="40"/>
      <c r="C12" s="22"/>
      <c r="D12" s="24"/>
      <c r="E12" s="24"/>
      <c r="F12" s="23"/>
      <c r="G12" s="25"/>
      <c r="H12" s="26"/>
      <c r="I12" s="27"/>
      <c r="J12" s="27"/>
    </row>
    <row r="13" spans="1:10" s="28" customFormat="1" ht="12.75">
      <c r="A13" s="91" t="s">
        <v>67</v>
      </c>
      <c r="B13" s="40"/>
      <c r="C13" s="22"/>
      <c r="D13" s="24"/>
      <c r="E13" s="24"/>
      <c r="F13" s="23"/>
      <c r="G13" s="25"/>
      <c r="H13" s="26"/>
      <c r="I13" s="27"/>
      <c r="J13" s="27"/>
    </row>
    <row r="14" spans="1:10" s="28" customFormat="1" ht="12.75">
      <c r="A14" s="91" t="s">
        <v>68</v>
      </c>
      <c r="B14" s="40"/>
      <c r="C14" s="22"/>
      <c r="D14" s="24"/>
      <c r="E14" s="24"/>
      <c r="F14" s="23"/>
      <c r="G14" s="25"/>
      <c r="H14" s="26"/>
      <c r="I14" s="27"/>
      <c r="J14" s="27"/>
    </row>
    <row r="15" spans="1:10" s="28" customFormat="1" ht="12.75">
      <c r="A15" s="91" t="s">
        <v>69</v>
      </c>
      <c r="B15" s="40"/>
      <c r="C15" s="22"/>
      <c r="D15" s="24"/>
      <c r="E15" s="24"/>
      <c r="F15" s="23"/>
      <c r="G15" s="25"/>
      <c r="H15" s="26"/>
      <c r="I15" s="27"/>
      <c r="J15" s="27"/>
    </row>
    <row r="16" spans="1:10" s="125" customFormat="1" ht="12.75">
      <c r="A16" s="91" t="s">
        <v>70</v>
      </c>
      <c r="B16" s="40"/>
      <c r="C16" s="119"/>
      <c r="D16" s="124"/>
      <c r="E16" s="124"/>
      <c r="F16" s="123"/>
      <c r="G16" s="122"/>
      <c r="H16" s="126"/>
      <c r="I16" s="127"/>
      <c r="J16" s="127"/>
    </row>
    <row r="17" spans="1:10" s="125" customFormat="1" ht="12.75">
      <c r="A17" s="91" t="s">
        <v>71</v>
      </c>
      <c r="B17" s="40"/>
      <c r="C17" s="119"/>
      <c r="D17" s="124"/>
      <c r="E17" s="124"/>
      <c r="F17" s="123"/>
      <c r="G17" s="122"/>
      <c r="H17" s="126"/>
      <c r="I17" s="127"/>
      <c r="J17" s="127"/>
    </row>
    <row r="18" spans="1:10" s="125" customFormat="1" ht="12.75">
      <c r="A18" s="91" t="s">
        <v>72</v>
      </c>
      <c r="B18" s="40"/>
      <c r="C18" s="119"/>
      <c r="D18" s="124"/>
      <c r="E18" s="124"/>
      <c r="F18" s="123"/>
      <c r="G18" s="122"/>
      <c r="H18" s="126"/>
      <c r="I18" s="127"/>
      <c r="J18" s="127"/>
    </row>
    <row r="19" spans="1:10" s="125" customFormat="1" ht="12.75">
      <c r="A19" s="91" t="s">
        <v>129</v>
      </c>
      <c r="B19" s="40"/>
      <c r="C19" s="119"/>
      <c r="D19" s="124"/>
      <c r="E19" s="124"/>
      <c r="F19" s="123"/>
      <c r="G19" s="122"/>
      <c r="H19" s="126"/>
      <c r="I19" s="127"/>
      <c r="J19" s="127"/>
    </row>
    <row r="20" spans="1:10" s="125" customFormat="1" ht="12.75">
      <c r="A20" s="112"/>
      <c r="B20" s="40"/>
      <c r="C20" s="119"/>
      <c r="D20" s="124"/>
      <c r="E20" s="124"/>
      <c r="F20" s="123"/>
      <c r="G20" s="122"/>
      <c r="H20" s="126"/>
      <c r="I20" s="127"/>
      <c r="J20" s="127"/>
    </row>
    <row r="21" spans="1:10" s="125" customFormat="1" ht="12.75">
      <c r="A21" s="112"/>
      <c r="B21" s="40"/>
      <c r="C21" s="119"/>
      <c r="D21" s="124"/>
      <c r="E21" s="124"/>
      <c r="F21" s="123"/>
      <c r="G21" s="122"/>
      <c r="H21" s="126"/>
      <c r="I21" s="127"/>
      <c r="J21" s="127"/>
    </row>
    <row r="22" spans="1:10" s="28" customFormat="1" ht="12.75">
      <c r="A22" s="91" t="s">
        <v>158</v>
      </c>
      <c r="B22" s="92">
        <v>1</v>
      </c>
      <c r="C22" s="86" t="s">
        <v>53</v>
      </c>
      <c r="D22" s="120">
        <v>0</v>
      </c>
      <c r="E22" s="121">
        <f aca="true" t="shared" si="0" ref="E22:E32">B22*D22</f>
        <v>0</v>
      </c>
      <c r="F22" s="23"/>
      <c r="G22" s="25"/>
      <c r="H22" s="26"/>
      <c r="I22" s="27"/>
      <c r="J22" s="27"/>
    </row>
    <row r="23" spans="1:10" s="73" customFormat="1" ht="12.75">
      <c r="A23" s="86" t="s">
        <v>130</v>
      </c>
      <c r="B23" s="56">
        <v>4</v>
      </c>
      <c r="C23" s="58" t="s">
        <v>53</v>
      </c>
      <c r="D23" s="60">
        <v>0</v>
      </c>
      <c r="E23" s="16">
        <f t="shared" si="0"/>
        <v>0</v>
      </c>
      <c r="F23" s="69"/>
      <c r="G23" s="70"/>
      <c r="H23" s="71"/>
      <c r="I23" s="72"/>
      <c r="J23" s="72"/>
    </row>
    <row r="24" spans="1:10" s="73" customFormat="1" ht="12.75">
      <c r="A24" s="86" t="s">
        <v>131</v>
      </c>
      <c r="B24" s="56">
        <v>1</v>
      </c>
      <c r="C24" s="58" t="s">
        <v>53</v>
      </c>
      <c r="D24" s="60">
        <v>0</v>
      </c>
      <c r="E24" s="16">
        <f t="shared" si="0"/>
        <v>0</v>
      </c>
      <c r="F24" s="69"/>
      <c r="G24" s="70"/>
      <c r="H24" s="71"/>
      <c r="I24" s="72"/>
      <c r="J24" s="72"/>
    </row>
    <row r="25" spans="1:10" s="28" customFormat="1" ht="12.75">
      <c r="A25" s="91" t="s">
        <v>159</v>
      </c>
      <c r="B25" s="83">
        <v>1</v>
      </c>
      <c r="C25" s="86" t="s">
        <v>53</v>
      </c>
      <c r="D25" s="16">
        <v>0</v>
      </c>
      <c r="E25" s="16">
        <f t="shared" si="0"/>
        <v>0</v>
      </c>
      <c r="F25" s="23"/>
      <c r="G25" s="25"/>
      <c r="H25" s="26"/>
      <c r="I25" s="27"/>
      <c r="J25" s="27"/>
    </row>
    <row r="26" spans="1:10" s="125" customFormat="1" ht="12.75">
      <c r="A26" s="91" t="s">
        <v>163</v>
      </c>
      <c r="B26" s="83">
        <v>1</v>
      </c>
      <c r="C26" s="86" t="s">
        <v>53</v>
      </c>
      <c r="D26" s="121">
        <v>0</v>
      </c>
      <c r="E26" s="121">
        <f t="shared" si="0"/>
        <v>0</v>
      </c>
      <c r="F26" s="123"/>
      <c r="G26" s="122"/>
      <c r="H26" s="126"/>
      <c r="I26" s="127"/>
      <c r="J26" s="127"/>
    </row>
    <row r="27" spans="1:10" s="28" customFormat="1" ht="12.75">
      <c r="A27" s="86" t="s">
        <v>73</v>
      </c>
      <c r="B27" s="15">
        <v>1</v>
      </c>
      <c r="C27" s="30" t="s">
        <v>53</v>
      </c>
      <c r="D27" s="128">
        <v>0</v>
      </c>
      <c r="E27" s="16">
        <f t="shared" si="0"/>
        <v>0</v>
      </c>
      <c r="F27" s="23"/>
      <c r="G27" s="25"/>
      <c r="H27" s="26"/>
      <c r="I27" s="27"/>
      <c r="J27" s="27"/>
    </row>
    <row r="28" spans="1:10" s="28" customFormat="1" ht="12.75">
      <c r="A28" s="86" t="s">
        <v>74</v>
      </c>
      <c r="B28" s="15">
        <v>20</v>
      </c>
      <c r="C28" s="30" t="s">
        <v>53</v>
      </c>
      <c r="D28" s="16">
        <v>0</v>
      </c>
      <c r="E28" s="16">
        <f t="shared" si="0"/>
        <v>0</v>
      </c>
      <c r="F28" s="23"/>
      <c r="G28" s="25"/>
      <c r="H28" s="26"/>
      <c r="I28" s="27"/>
      <c r="J28" s="27"/>
    </row>
    <row r="29" spans="1:10" s="28" customFormat="1" ht="12.75">
      <c r="A29" s="86" t="s">
        <v>75</v>
      </c>
      <c r="B29" s="15">
        <v>7</v>
      </c>
      <c r="C29" s="30" t="s">
        <v>53</v>
      </c>
      <c r="D29" s="16">
        <v>0</v>
      </c>
      <c r="E29" s="16">
        <f t="shared" si="0"/>
        <v>0</v>
      </c>
      <c r="F29" s="23"/>
      <c r="G29" s="25"/>
      <c r="H29" s="26"/>
      <c r="I29" s="27"/>
      <c r="J29" s="27"/>
    </row>
    <row r="30" spans="1:10" s="125" customFormat="1" ht="12.75">
      <c r="A30" s="86"/>
      <c r="B30" s="113"/>
      <c r="C30" s="112"/>
      <c r="D30" s="121"/>
      <c r="E30" s="121"/>
      <c r="F30" s="123"/>
      <c r="G30" s="122"/>
      <c r="H30" s="126"/>
      <c r="I30" s="127"/>
      <c r="J30" s="127"/>
    </row>
    <row r="31" spans="1:10" s="125" customFormat="1" ht="12.75">
      <c r="A31" s="91" t="s">
        <v>160</v>
      </c>
      <c r="B31" s="83">
        <v>4</v>
      </c>
      <c r="C31" s="86" t="s">
        <v>53</v>
      </c>
      <c r="D31" s="121">
        <v>0</v>
      </c>
      <c r="E31" s="121">
        <f t="shared" si="0"/>
        <v>0</v>
      </c>
      <c r="F31" s="123"/>
      <c r="G31" s="122"/>
      <c r="H31" s="126"/>
      <c r="I31" s="127"/>
      <c r="J31" s="127"/>
    </row>
    <row r="32" spans="1:10" s="125" customFormat="1" ht="12.75">
      <c r="A32" s="91" t="s">
        <v>86</v>
      </c>
      <c r="B32" s="83">
        <v>1</v>
      </c>
      <c r="C32" s="86" t="s">
        <v>53</v>
      </c>
      <c r="D32" s="121">
        <v>0</v>
      </c>
      <c r="E32" s="121">
        <f t="shared" si="0"/>
        <v>0</v>
      </c>
      <c r="F32" s="123"/>
      <c r="G32" s="122"/>
      <c r="H32" s="126"/>
      <c r="I32" s="127"/>
      <c r="J32" s="127"/>
    </row>
    <row r="33" spans="1:10" s="125" customFormat="1" ht="12.75">
      <c r="A33" s="112"/>
      <c r="B33" s="113"/>
      <c r="C33" s="112"/>
      <c r="D33" s="121"/>
      <c r="E33" s="121"/>
      <c r="F33" s="123"/>
      <c r="G33" s="122"/>
      <c r="H33" s="126"/>
      <c r="I33" s="127"/>
      <c r="J33" s="127"/>
    </row>
    <row r="34" spans="1:10" s="125" customFormat="1" ht="12.75">
      <c r="A34" s="112" t="s">
        <v>161</v>
      </c>
      <c r="B34" s="83">
        <v>1</v>
      </c>
      <c r="C34" s="86" t="s">
        <v>162</v>
      </c>
      <c r="D34" s="121">
        <v>0</v>
      </c>
      <c r="E34" s="121">
        <f aca="true" t="shared" si="1" ref="E34">B34*D34</f>
        <v>0</v>
      </c>
      <c r="F34" s="123"/>
      <c r="G34" s="122"/>
      <c r="H34" s="126"/>
      <c r="I34" s="127"/>
      <c r="J34" s="127"/>
    </row>
    <row r="35" spans="1:10" s="28" customFormat="1" ht="12.75">
      <c r="A35" s="30"/>
      <c r="B35" s="23"/>
      <c r="C35" s="22"/>
      <c r="D35" s="24"/>
      <c r="E35" s="24"/>
      <c r="F35" s="23"/>
      <c r="G35" s="25"/>
      <c r="H35" s="26"/>
      <c r="I35" s="27"/>
      <c r="J35" s="27"/>
    </row>
    <row r="36" spans="1:10" s="28" customFormat="1" ht="12.75">
      <c r="A36" s="42" t="s">
        <v>76</v>
      </c>
      <c r="B36" s="42"/>
      <c r="C36" s="42"/>
      <c r="D36" s="42"/>
      <c r="E36" s="43">
        <f>SUM(E22:E34)</f>
        <v>0</v>
      </c>
      <c r="F36" s="23"/>
      <c r="G36" s="25"/>
      <c r="H36" s="26"/>
      <c r="I36" s="27"/>
      <c r="J36" s="27"/>
    </row>
    <row r="37" spans="1:10" s="28" customFormat="1" ht="12.75">
      <c r="A37" s="42" t="s">
        <v>77</v>
      </c>
      <c r="B37" s="42"/>
      <c r="C37" s="42"/>
      <c r="D37" s="42"/>
      <c r="E37" s="43">
        <f>0.3*E36</f>
        <v>0</v>
      </c>
      <c r="F37" s="23"/>
      <c r="G37" s="25"/>
      <c r="H37" s="26"/>
      <c r="I37" s="27"/>
      <c r="J37" s="27"/>
    </row>
    <row r="38" spans="1:10" s="28" customFormat="1" ht="12.75">
      <c r="A38" s="42" t="s">
        <v>1</v>
      </c>
      <c r="B38" s="42"/>
      <c r="C38" s="42"/>
      <c r="D38" s="42"/>
      <c r="E38" s="43">
        <f>SUM(E36:E37)</f>
        <v>0</v>
      </c>
      <c r="F38" s="23"/>
      <c r="G38" s="25"/>
      <c r="H38" s="26"/>
      <c r="I38" s="27"/>
      <c r="J38" s="27"/>
    </row>
    <row r="39" spans="1:10" s="73" customFormat="1" ht="12.75">
      <c r="A39" s="74" t="s">
        <v>78</v>
      </c>
      <c r="B39" s="74"/>
      <c r="C39" s="74"/>
      <c r="D39" s="74"/>
      <c r="E39" s="75">
        <f>CEILING(E38,1000)</f>
        <v>0</v>
      </c>
      <c r="F39" s="69"/>
      <c r="G39" s="70"/>
      <c r="H39" s="71"/>
      <c r="I39" s="72"/>
      <c r="J39" s="72"/>
    </row>
    <row r="40" spans="1:10" s="28" customFormat="1" ht="12.75">
      <c r="A40" s="30"/>
      <c r="B40" s="23"/>
      <c r="C40" s="22"/>
      <c r="D40" s="24"/>
      <c r="E40" s="24"/>
      <c r="F40" s="23"/>
      <c r="G40" s="25"/>
      <c r="H40" s="26"/>
      <c r="I40" s="27"/>
      <c r="J40" s="27"/>
    </row>
    <row r="41" spans="1:10" s="28" customFormat="1" ht="12.75">
      <c r="A41" s="30"/>
      <c r="B41" s="23"/>
      <c r="C41" s="22"/>
      <c r="D41" s="24"/>
      <c r="E41" s="24"/>
      <c r="F41" s="23"/>
      <c r="G41" s="25"/>
      <c r="H41" s="26"/>
      <c r="I41" s="27"/>
      <c r="J41" s="27"/>
    </row>
    <row r="42" spans="6:7" ht="12.75">
      <c r="F42" s="18"/>
      <c r="G42" s="18"/>
    </row>
    <row r="43" spans="6:7" ht="12.75">
      <c r="F43" s="18"/>
      <c r="G43" s="18"/>
    </row>
    <row r="44" spans="6:7" ht="12.75">
      <c r="F44" s="18"/>
      <c r="G44" s="18"/>
    </row>
    <row r="45" spans="6:7" ht="12.75">
      <c r="F45" s="18"/>
      <c r="G45" s="18"/>
    </row>
    <row r="46" spans="6:7" ht="12.75">
      <c r="F46" s="18"/>
      <c r="G46" s="18"/>
    </row>
    <row r="47" spans="6:7" ht="12.75">
      <c r="F47" s="18"/>
      <c r="G47" s="18"/>
    </row>
    <row r="48" spans="6:7" ht="12.75">
      <c r="F48" s="18"/>
      <c r="G48" s="18"/>
    </row>
    <row r="49" spans="6:7" ht="12.75">
      <c r="F49" s="18"/>
      <c r="G49" s="18"/>
    </row>
    <row r="50" spans="6:7" ht="12.75">
      <c r="F50" s="18"/>
      <c r="G50" s="18"/>
    </row>
    <row r="51" spans="6:7" ht="12.75">
      <c r="F51" s="18"/>
      <c r="G51" s="18"/>
    </row>
    <row r="52" spans="6:7" ht="12.75">
      <c r="F52" s="18"/>
      <c r="G52" s="18"/>
    </row>
    <row r="53" spans="6:7" ht="12.75">
      <c r="F53" s="18"/>
      <c r="G53" s="18"/>
    </row>
    <row r="54" spans="6:7" ht="12.75">
      <c r="F54" s="18"/>
      <c r="G54" s="18"/>
    </row>
    <row r="55" spans="6:7" ht="12.75">
      <c r="F55" s="18"/>
      <c r="G55" s="18"/>
    </row>
    <row r="56" spans="6:7" ht="12.75">
      <c r="F56" s="18"/>
      <c r="G56" s="18"/>
    </row>
    <row r="57" spans="6:7" ht="12.75">
      <c r="F57" s="18"/>
      <c r="G57" s="18"/>
    </row>
    <row r="58" spans="6:7" ht="12.75">
      <c r="F58" s="18"/>
      <c r="G58" s="18"/>
    </row>
    <row r="59" spans="6:7" ht="12.75">
      <c r="F59" s="18"/>
      <c r="G59" s="18"/>
    </row>
    <row r="60" spans="6:7" ht="12.75">
      <c r="F60" s="18"/>
      <c r="G60" s="18"/>
    </row>
    <row r="61" spans="6:7" ht="12.75">
      <c r="F61" s="18"/>
      <c r="G61" s="18"/>
    </row>
    <row r="62" spans="6:7" ht="12.75">
      <c r="F62" s="18"/>
      <c r="G62" s="18"/>
    </row>
    <row r="63" spans="6:7" ht="12.75">
      <c r="F63" s="18"/>
      <c r="G63" s="18"/>
    </row>
    <row r="64" spans="6:7" ht="12.75">
      <c r="F64" s="18"/>
      <c r="G64" s="18"/>
    </row>
    <row r="65" spans="6:7" ht="12.75">
      <c r="F65" s="18"/>
      <c r="G65" s="18"/>
    </row>
    <row r="66" spans="6:7" ht="12.75">
      <c r="F66" s="18"/>
      <c r="G66" s="18"/>
    </row>
    <row r="67" spans="6:7" ht="12.75">
      <c r="F67" s="18"/>
      <c r="G67" s="18"/>
    </row>
    <row r="68" spans="6:7" ht="12.75">
      <c r="F68" s="18"/>
      <c r="G68" s="18"/>
    </row>
    <row r="69" spans="6:7" ht="12.75">
      <c r="F69" s="18"/>
      <c r="G69" s="18"/>
    </row>
    <row r="70" spans="6:7" ht="12.75">
      <c r="F70" s="18"/>
      <c r="G70" s="18"/>
    </row>
    <row r="71" spans="6:7" ht="12.75">
      <c r="F71" s="18"/>
      <c r="G71" s="18"/>
    </row>
    <row r="72" spans="6:7" ht="12.75">
      <c r="F72" s="18"/>
      <c r="G72" s="18"/>
    </row>
    <row r="73" spans="6:7" ht="12.75">
      <c r="F73" s="18"/>
      <c r="G73" s="18"/>
    </row>
    <row r="74" spans="6:7" ht="12.75">
      <c r="F74" s="18"/>
      <c r="G74" s="18"/>
    </row>
    <row r="75" spans="6:7" ht="12.75">
      <c r="F75" s="18"/>
      <c r="G75" s="18"/>
    </row>
    <row r="76" spans="6:7" ht="12.75">
      <c r="F76" s="18"/>
      <c r="G76" s="18"/>
    </row>
    <row r="77" spans="6:7" ht="12.75">
      <c r="F77" s="18"/>
      <c r="G77" s="18"/>
    </row>
    <row r="78" spans="6:7" ht="12.75">
      <c r="F78" s="18"/>
      <c r="G78" s="18"/>
    </row>
    <row r="79" spans="6:7" ht="12.75">
      <c r="F79" s="18"/>
      <c r="G79" s="18"/>
    </row>
    <row r="80" spans="6:7" ht="12.75">
      <c r="F80" s="18"/>
      <c r="G80" s="18"/>
    </row>
    <row r="81" spans="6:7" ht="12.75">
      <c r="F81" s="18"/>
      <c r="G81" s="18"/>
    </row>
    <row r="82" spans="6:7" ht="12.75">
      <c r="F82" s="18"/>
      <c r="G82" s="18"/>
    </row>
    <row r="83" spans="6:7" ht="12.75">
      <c r="F83" s="18"/>
      <c r="G83" s="18"/>
    </row>
    <row r="84" spans="6:7" ht="12.75">
      <c r="F84" s="18"/>
      <c r="G84" s="18"/>
    </row>
    <row r="85" spans="6:7" ht="12.75">
      <c r="F85" s="18"/>
      <c r="G85" s="18"/>
    </row>
    <row r="86" spans="6:7" ht="12.75">
      <c r="F86" s="18"/>
      <c r="G86" s="18"/>
    </row>
    <row r="87" spans="6:7" ht="12.75">
      <c r="F87" s="18"/>
      <c r="G87" s="18"/>
    </row>
    <row r="88" spans="6:7" ht="12.75">
      <c r="F88" s="18"/>
      <c r="G88" s="18"/>
    </row>
    <row r="89" spans="6:7" ht="12.75">
      <c r="F89" s="18"/>
      <c r="G89" s="18"/>
    </row>
    <row r="90" spans="6:7" ht="12.75">
      <c r="F90" s="18"/>
      <c r="G90" s="18"/>
    </row>
    <row r="91" spans="6:7" ht="12.75">
      <c r="F91" s="18"/>
      <c r="G91" s="18"/>
    </row>
    <row r="92" spans="6:7" ht="12.75">
      <c r="F92" s="18"/>
      <c r="G92" s="18"/>
    </row>
    <row r="93" spans="6:7" ht="12.75">
      <c r="F93" s="18"/>
      <c r="G93" s="18"/>
    </row>
    <row r="94" spans="6:7" ht="12.75">
      <c r="F94" s="18"/>
      <c r="G94" s="18"/>
    </row>
    <row r="95" spans="6:7" ht="12.75">
      <c r="F95" s="18"/>
      <c r="G95" s="18"/>
    </row>
    <row r="96" spans="6:7" ht="12.75">
      <c r="F96" s="18"/>
      <c r="G96" s="18"/>
    </row>
    <row r="97" spans="6:7" ht="12.75">
      <c r="F97" s="18"/>
      <c r="G97" s="18"/>
    </row>
    <row r="98" spans="6:7" ht="12.75">
      <c r="F98" s="18"/>
      <c r="G98" s="18"/>
    </row>
    <row r="99" spans="6:7" ht="12.75">
      <c r="F99" s="18"/>
      <c r="G99" s="18"/>
    </row>
    <row r="100" spans="6:7" ht="12.75">
      <c r="F100" s="18"/>
      <c r="G100" s="18"/>
    </row>
    <row r="101" spans="6:7" ht="12.75">
      <c r="F101" s="18"/>
      <c r="G101" s="18"/>
    </row>
    <row r="102" spans="6:7" ht="12.75">
      <c r="F102" s="18"/>
      <c r="G102" s="18"/>
    </row>
    <row r="103" spans="6:7" ht="12.75">
      <c r="F103" s="18"/>
      <c r="G103" s="18"/>
    </row>
    <row r="104" spans="6:7" ht="12.75">
      <c r="F104" s="18"/>
      <c r="G104" s="18"/>
    </row>
    <row r="105" spans="6:7" ht="12.75">
      <c r="F105" s="18"/>
      <c r="G105" s="18"/>
    </row>
    <row r="106" spans="6:7" ht="12.75">
      <c r="F106" s="18"/>
      <c r="G106" s="18"/>
    </row>
    <row r="107" spans="6:7" ht="12.75">
      <c r="F107" s="18"/>
      <c r="G107" s="18"/>
    </row>
    <row r="108" spans="6:7" ht="12.75">
      <c r="F108" s="18"/>
      <c r="G108" s="18"/>
    </row>
    <row r="109" spans="6:7" ht="12.75">
      <c r="F109" s="18"/>
      <c r="G109" s="18"/>
    </row>
    <row r="110" spans="6:7" ht="12.75">
      <c r="F110" s="18"/>
      <c r="G110" s="18"/>
    </row>
    <row r="111" spans="6:7" ht="12.75">
      <c r="F111" s="18"/>
      <c r="G111" s="18"/>
    </row>
    <row r="112" spans="6:7" ht="12.75">
      <c r="F112" s="18"/>
      <c r="G112" s="18"/>
    </row>
    <row r="113" spans="6:7" ht="12.75">
      <c r="F113" s="18"/>
      <c r="G113" s="18"/>
    </row>
    <row r="114" spans="6:7" ht="12.75">
      <c r="F114" s="18"/>
      <c r="G114" s="18"/>
    </row>
    <row r="115" spans="6:7" ht="12.75">
      <c r="F115" s="18"/>
      <c r="G115" s="18"/>
    </row>
    <row r="116" spans="6:7" ht="12.75">
      <c r="F116" s="18"/>
      <c r="G116" s="18"/>
    </row>
    <row r="117" spans="6:7" ht="12.75">
      <c r="F117" s="18"/>
      <c r="G117" s="18"/>
    </row>
    <row r="118" spans="6:7" ht="12.75">
      <c r="F118" s="18"/>
      <c r="G118" s="18"/>
    </row>
    <row r="119" spans="6:7" ht="12.75">
      <c r="F119" s="18"/>
      <c r="G119" s="18"/>
    </row>
    <row r="120" spans="6:7" ht="12.75">
      <c r="F120" s="18"/>
      <c r="G120" s="18"/>
    </row>
    <row r="121" spans="6:7" ht="12.75">
      <c r="F121" s="18"/>
      <c r="G121" s="18"/>
    </row>
    <row r="122" spans="6:7" ht="12.75">
      <c r="F122" s="18"/>
      <c r="G122" s="18"/>
    </row>
    <row r="123" spans="6:7" ht="12.75">
      <c r="F123" s="18"/>
      <c r="G123" s="18"/>
    </row>
    <row r="124" spans="6:7" ht="12.75">
      <c r="F124" s="18"/>
      <c r="G124" s="18"/>
    </row>
    <row r="125" spans="6:7" ht="12.75">
      <c r="F125" s="18"/>
      <c r="G125" s="18"/>
    </row>
    <row r="126" spans="6:7" ht="12.75">
      <c r="F126" s="18"/>
      <c r="G126" s="18"/>
    </row>
    <row r="127" spans="6:7" ht="12.75">
      <c r="F127" s="18"/>
      <c r="G127" s="18"/>
    </row>
    <row r="128" spans="6:7" ht="12.75">
      <c r="F128" s="18"/>
      <c r="G128" s="18"/>
    </row>
    <row r="129" spans="6:7" ht="12.75">
      <c r="F129" s="18"/>
      <c r="G129" s="18"/>
    </row>
    <row r="130" spans="6:7" ht="12.75">
      <c r="F130" s="18"/>
      <c r="G130" s="18"/>
    </row>
    <row r="131" spans="6:7" ht="12.75">
      <c r="F131" s="18"/>
      <c r="G131" s="18"/>
    </row>
    <row r="132" spans="6:7" ht="12.75">
      <c r="F132" s="18"/>
      <c r="G132" s="18"/>
    </row>
    <row r="133" spans="6:7" ht="12.75">
      <c r="F133" s="18"/>
      <c r="G133" s="18"/>
    </row>
    <row r="134" spans="6:7" ht="12.75">
      <c r="F134" s="18"/>
      <c r="G134" s="18"/>
    </row>
    <row r="135" spans="6:7" ht="12.75">
      <c r="F135" s="18"/>
      <c r="G135" s="18"/>
    </row>
    <row r="136" spans="6:7" ht="12.75">
      <c r="F136" s="18"/>
      <c r="G136" s="18"/>
    </row>
    <row r="137" spans="6:7" ht="12.75">
      <c r="F137" s="18"/>
      <c r="G137" s="18"/>
    </row>
    <row r="138" spans="6:7" ht="12.75">
      <c r="F138" s="18"/>
      <c r="G138" s="18"/>
    </row>
    <row r="139" spans="6:7" ht="12.75">
      <c r="F139" s="18"/>
      <c r="G139" s="18"/>
    </row>
    <row r="140" spans="6:7" ht="12.75">
      <c r="F140" s="18"/>
      <c r="G140" s="18"/>
    </row>
    <row r="141" spans="6:7" ht="12.75">
      <c r="F141" s="18"/>
      <c r="G141" s="18"/>
    </row>
    <row r="142" spans="6:7" ht="12.75">
      <c r="F142" s="18"/>
      <c r="G142" s="18"/>
    </row>
    <row r="143" spans="6:7" ht="12.75">
      <c r="F143" s="18"/>
      <c r="G143" s="18"/>
    </row>
    <row r="144" spans="6:7" ht="12.75">
      <c r="F144" s="18"/>
      <c r="G144" s="18"/>
    </row>
    <row r="145" spans="6:7" ht="12.75">
      <c r="F145" s="18"/>
      <c r="G145" s="18"/>
    </row>
    <row r="146" spans="6:7" ht="12.75">
      <c r="F146" s="18"/>
      <c r="G146" s="18"/>
    </row>
    <row r="147" spans="6:7" ht="12.75">
      <c r="F147" s="18"/>
      <c r="G147" s="18"/>
    </row>
    <row r="148" spans="6:7" ht="12.75">
      <c r="F148" s="18"/>
      <c r="G148" s="18"/>
    </row>
    <row r="149" spans="6:7" ht="12.75">
      <c r="F149" s="18"/>
      <c r="G149" s="18"/>
    </row>
    <row r="150" spans="6:7" ht="12.75">
      <c r="F150" s="18"/>
      <c r="G150" s="18"/>
    </row>
    <row r="151" spans="6:7" ht="12.75">
      <c r="F151" s="18"/>
      <c r="G151" s="18"/>
    </row>
    <row r="152" spans="6:7" ht="12.75">
      <c r="F152" s="18"/>
      <c r="G152" s="18"/>
    </row>
    <row r="153" spans="6:7" ht="12.75">
      <c r="F153" s="18"/>
      <c r="G153" s="18"/>
    </row>
    <row r="154" spans="6:7" ht="12.75">
      <c r="F154" s="18"/>
      <c r="G154" s="18"/>
    </row>
    <row r="155" spans="6:7" ht="12.75">
      <c r="F155" s="18"/>
      <c r="G155" s="18"/>
    </row>
    <row r="156" spans="6:7" ht="12.75">
      <c r="F156" s="18"/>
      <c r="G156" s="18"/>
    </row>
    <row r="157" spans="6:7" ht="12.75">
      <c r="F157" s="18"/>
      <c r="G157" s="18"/>
    </row>
    <row r="158" spans="6:7" ht="12.75">
      <c r="F158" s="18"/>
      <c r="G158" s="18"/>
    </row>
    <row r="159" spans="6:7" ht="12.75">
      <c r="F159" s="18"/>
      <c r="G159" s="18"/>
    </row>
    <row r="160" spans="6:7" ht="12.75">
      <c r="F160" s="18"/>
      <c r="G160" s="18"/>
    </row>
    <row r="161" spans="6:7" ht="12.75">
      <c r="F161" s="18"/>
      <c r="G161" s="18"/>
    </row>
    <row r="162" spans="6:7" ht="12.75">
      <c r="F162" s="18"/>
      <c r="G162" s="18"/>
    </row>
    <row r="163" spans="6:7" ht="12.75">
      <c r="F163" s="18"/>
      <c r="G163" s="18"/>
    </row>
    <row r="164" spans="6:7" ht="12.75">
      <c r="F164" s="18"/>
      <c r="G164" s="18"/>
    </row>
    <row r="165" spans="6:7" ht="12.75">
      <c r="F165" s="18"/>
      <c r="G165" s="18"/>
    </row>
    <row r="166" spans="6:7" ht="12.75">
      <c r="F166" s="18"/>
      <c r="G166" s="18"/>
    </row>
    <row r="167" spans="6:7" ht="12.75">
      <c r="F167" s="18"/>
      <c r="G167" s="18"/>
    </row>
    <row r="168" spans="6:7" ht="12.75">
      <c r="F168" s="18"/>
      <c r="G168" s="18"/>
    </row>
    <row r="169" spans="6:7" ht="12.75">
      <c r="F169" s="18"/>
      <c r="G169" s="18"/>
    </row>
    <row r="170" spans="6:7" ht="12.75">
      <c r="F170" s="18"/>
      <c r="G170" s="18"/>
    </row>
    <row r="171" spans="6:7" ht="12.75">
      <c r="F171" s="18"/>
      <c r="G171" s="18"/>
    </row>
    <row r="172" spans="6:7" ht="12.75">
      <c r="F172" s="18"/>
      <c r="G172" s="18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Lavička Petr</dc:creator>
  <cp:keywords/>
  <dc:description/>
  <cp:lastModifiedBy>Ing. HlavoňováJarmila</cp:lastModifiedBy>
  <cp:lastPrinted>2020-08-11T08:59:59Z</cp:lastPrinted>
  <dcterms:created xsi:type="dcterms:W3CDTF">2000-07-13T10:26:49Z</dcterms:created>
  <dcterms:modified xsi:type="dcterms:W3CDTF">2020-08-11T11:46:37Z</dcterms:modified>
  <cp:category/>
  <cp:version/>
  <cp:contentType/>
  <cp:contentStatus/>
</cp:coreProperties>
</file>