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Zakázky\Brno-střed\Partery\"/>
    </mc:Choice>
  </mc:AlternateContent>
  <xr:revisionPtr revIDLastSave="0" documentId="8_{85145CEA-57CA-4356-9D81-9F24364F9B08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 Pol" sheetId="12" r:id="rId4"/>
    <sheet name="01 3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_xlnm.Print_Titles" localSheetId="4">'01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Pol'!$A$1:$X$47</definedName>
    <definedName name="_xlnm.Print_Area" localSheetId="4">'01 3 Pol'!$A$1:$X$448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G8" i="13" s="1"/>
  <c r="I51" i="1" s="1"/>
  <c r="I9" i="13"/>
  <c r="K9" i="13"/>
  <c r="O9" i="13"/>
  <c r="Q9" i="13"/>
  <c r="Q8" i="13" s="1"/>
  <c r="V9" i="13"/>
  <c r="V8" i="13" s="1"/>
  <c r="G12" i="13"/>
  <c r="M12" i="13" s="1"/>
  <c r="I12" i="13"/>
  <c r="K12" i="13"/>
  <c r="O12" i="13"/>
  <c r="Q12" i="13"/>
  <c r="V12" i="13"/>
  <c r="G16" i="13"/>
  <c r="I16" i="13"/>
  <c r="K16" i="13"/>
  <c r="M16" i="13"/>
  <c r="O16" i="13"/>
  <c r="Q16" i="13"/>
  <c r="V16" i="13"/>
  <c r="G19" i="13"/>
  <c r="M19" i="13" s="1"/>
  <c r="I19" i="13"/>
  <c r="K19" i="13"/>
  <c r="O19" i="13"/>
  <c r="Q19" i="13"/>
  <c r="V19" i="13"/>
  <c r="G22" i="13"/>
  <c r="I22" i="13"/>
  <c r="K22" i="13"/>
  <c r="M22" i="13"/>
  <c r="O22" i="13"/>
  <c r="Q22" i="13"/>
  <c r="V22" i="13"/>
  <c r="G25" i="13"/>
  <c r="M25" i="13" s="1"/>
  <c r="I25" i="13"/>
  <c r="K25" i="13"/>
  <c r="O25" i="13"/>
  <c r="Q25" i="13"/>
  <c r="V25" i="13"/>
  <c r="G29" i="13"/>
  <c r="G28" i="13" s="1"/>
  <c r="I53" i="1" s="1"/>
  <c r="I29" i="13"/>
  <c r="I28" i="13" s="1"/>
  <c r="K29" i="13"/>
  <c r="K28" i="13" s="1"/>
  <c r="O29" i="13"/>
  <c r="O28" i="13" s="1"/>
  <c r="Q29" i="13"/>
  <c r="Q28" i="13" s="1"/>
  <c r="V29" i="13"/>
  <c r="V28" i="13" s="1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I62" i="13"/>
  <c r="K62" i="13"/>
  <c r="M62" i="13"/>
  <c r="O62" i="13"/>
  <c r="Q62" i="13"/>
  <c r="V62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1" i="13"/>
  <c r="M71" i="13" s="1"/>
  <c r="I71" i="13"/>
  <c r="K71" i="13"/>
  <c r="O71" i="13"/>
  <c r="Q71" i="13"/>
  <c r="V71" i="13"/>
  <c r="G76" i="13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G84" i="13"/>
  <c r="M84" i="13" s="1"/>
  <c r="I84" i="13"/>
  <c r="K84" i="13"/>
  <c r="O84" i="13"/>
  <c r="Q84" i="13"/>
  <c r="V84" i="13"/>
  <c r="G87" i="13"/>
  <c r="M87" i="13" s="1"/>
  <c r="I87" i="13"/>
  <c r="K87" i="13"/>
  <c r="O87" i="13"/>
  <c r="Q87" i="13"/>
  <c r="V87" i="13"/>
  <c r="G90" i="13"/>
  <c r="I90" i="13"/>
  <c r="K90" i="13"/>
  <c r="M90" i="13"/>
  <c r="O90" i="13"/>
  <c r="Q90" i="13"/>
  <c r="V90" i="13"/>
  <c r="G93" i="13"/>
  <c r="M93" i="13" s="1"/>
  <c r="I93" i="13"/>
  <c r="K93" i="13"/>
  <c r="O93" i="13"/>
  <c r="Q93" i="13"/>
  <c r="V93" i="13"/>
  <c r="G97" i="13"/>
  <c r="I97" i="13"/>
  <c r="K97" i="13"/>
  <c r="M97" i="13"/>
  <c r="O97" i="13"/>
  <c r="Q97" i="13"/>
  <c r="V97" i="13"/>
  <c r="G101" i="13"/>
  <c r="M101" i="13" s="1"/>
  <c r="I101" i="13"/>
  <c r="K101" i="13"/>
  <c r="O101" i="13"/>
  <c r="Q101" i="13"/>
  <c r="V101" i="13"/>
  <c r="G104" i="13"/>
  <c r="M104" i="13" s="1"/>
  <c r="I104" i="13"/>
  <c r="K104" i="13"/>
  <c r="O104" i="13"/>
  <c r="Q104" i="13"/>
  <c r="V104" i="13"/>
  <c r="G107" i="13"/>
  <c r="I56" i="1" s="1"/>
  <c r="G108" i="13"/>
  <c r="M108" i="13" s="1"/>
  <c r="I108" i="13"/>
  <c r="K108" i="13"/>
  <c r="O108" i="13"/>
  <c r="O107" i="13" s="1"/>
  <c r="Q108" i="13"/>
  <c r="V108" i="13"/>
  <c r="V107" i="13" s="1"/>
  <c r="G111" i="13"/>
  <c r="I111" i="13"/>
  <c r="K111" i="13"/>
  <c r="M111" i="13"/>
  <c r="O111" i="13"/>
  <c r="Q111" i="13"/>
  <c r="V111" i="13"/>
  <c r="G119" i="13"/>
  <c r="M119" i="13" s="1"/>
  <c r="I119" i="13"/>
  <c r="K119" i="13"/>
  <c r="O119" i="13"/>
  <c r="Q119" i="13"/>
  <c r="V119" i="13"/>
  <c r="G122" i="13"/>
  <c r="I122" i="13"/>
  <c r="K122" i="13"/>
  <c r="M122" i="13"/>
  <c r="O122" i="13"/>
  <c r="Q122" i="13"/>
  <c r="V122" i="13"/>
  <c r="G125" i="13"/>
  <c r="M125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O150" i="13"/>
  <c r="Q150" i="13"/>
  <c r="V150" i="13"/>
  <c r="G153" i="13"/>
  <c r="M153" i="13" s="1"/>
  <c r="I153" i="13"/>
  <c r="K153" i="13"/>
  <c r="O153" i="13"/>
  <c r="Q153" i="13"/>
  <c r="Q149" i="13" s="1"/>
  <c r="V153" i="13"/>
  <c r="V149" i="13" s="1"/>
  <c r="G156" i="13"/>
  <c r="M156" i="13" s="1"/>
  <c r="I156" i="13"/>
  <c r="K156" i="13"/>
  <c r="O156" i="13"/>
  <c r="Q156" i="13"/>
  <c r="V156" i="13"/>
  <c r="G160" i="13"/>
  <c r="M160" i="13" s="1"/>
  <c r="I160" i="13"/>
  <c r="K160" i="13"/>
  <c r="O160" i="13"/>
  <c r="Q160" i="13"/>
  <c r="V160" i="13"/>
  <c r="G163" i="13"/>
  <c r="I163" i="13"/>
  <c r="K163" i="13"/>
  <c r="M163" i="13"/>
  <c r="O163" i="13"/>
  <c r="Q163" i="13"/>
  <c r="V163" i="13"/>
  <c r="G166" i="13"/>
  <c r="M166" i="13" s="1"/>
  <c r="I166" i="13"/>
  <c r="K166" i="13"/>
  <c r="O166" i="13"/>
  <c r="Q166" i="13"/>
  <c r="V166" i="13"/>
  <c r="G169" i="13"/>
  <c r="M169" i="13" s="1"/>
  <c r="I169" i="13"/>
  <c r="K169" i="13"/>
  <c r="O169" i="13"/>
  <c r="Q169" i="13"/>
  <c r="V169" i="13"/>
  <c r="G172" i="13"/>
  <c r="M172" i="13" s="1"/>
  <c r="I172" i="13"/>
  <c r="K172" i="13"/>
  <c r="O172" i="13"/>
  <c r="Q172" i="13"/>
  <c r="V172" i="13"/>
  <c r="G175" i="13"/>
  <c r="M175" i="13" s="1"/>
  <c r="I175" i="13"/>
  <c r="K175" i="13"/>
  <c r="O175" i="13"/>
  <c r="Q175" i="13"/>
  <c r="V175" i="13"/>
  <c r="G178" i="13"/>
  <c r="M178" i="13" s="1"/>
  <c r="I178" i="13"/>
  <c r="K178" i="13"/>
  <c r="O178" i="13"/>
  <c r="Q178" i="13"/>
  <c r="V178" i="13"/>
  <c r="G182" i="13"/>
  <c r="I182" i="13"/>
  <c r="K182" i="13"/>
  <c r="M182" i="13"/>
  <c r="O182" i="13"/>
  <c r="Q182" i="13"/>
  <c r="V182" i="13"/>
  <c r="G185" i="13"/>
  <c r="M185" i="13" s="1"/>
  <c r="I185" i="13"/>
  <c r="K185" i="13"/>
  <c r="O185" i="13"/>
  <c r="Q185" i="13"/>
  <c r="V185" i="13"/>
  <c r="G189" i="13"/>
  <c r="I189" i="13"/>
  <c r="K189" i="13"/>
  <c r="M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5" i="13"/>
  <c r="M205" i="13" s="1"/>
  <c r="I205" i="13"/>
  <c r="K205" i="13"/>
  <c r="O205" i="13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O211" i="13"/>
  <c r="Q211" i="13"/>
  <c r="V211" i="13"/>
  <c r="G214" i="13"/>
  <c r="I214" i="13"/>
  <c r="K214" i="13"/>
  <c r="M214" i="13"/>
  <c r="O214" i="13"/>
  <c r="Q214" i="13"/>
  <c r="V214" i="13"/>
  <c r="G217" i="13"/>
  <c r="M217" i="13" s="1"/>
  <c r="I217" i="13"/>
  <c r="K217" i="13"/>
  <c r="O217" i="13"/>
  <c r="Q217" i="13"/>
  <c r="V217" i="13"/>
  <c r="G221" i="13"/>
  <c r="M221" i="13" s="1"/>
  <c r="I221" i="13"/>
  <c r="K221" i="13"/>
  <c r="O221" i="13"/>
  <c r="Q221" i="13"/>
  <c r="V221" i="13"/>
  <c r="G225" i="13"/>
  <c r="M225" i="13" s="1"/>
  <c r="I225" i="13"/>
  <c r="K225" i="13"/>
  <c r="O225" i="13"/>
  <c r="Q225" i="13"/>
  <c r="V225" i="13"/>
  <c r="G228" i="13"/>
  <c r="M228" i="13" s="1"/>
  <c r="I228" i="13"/>
  <c r="K228" i="13"/>
  <c r="O228" i="13"/>
  <c r="Q228" i="13"/>
  <c r="V228" i="13"/>
  <c r="G231" i="13"/>
  <c r="M231" i="13" s="1"/>
  <c r="I231" i="13"/>
  <c r="K231" i="13"/>
  <c r="O231" i="13"/>
  <c r="Q231" i="13"/>
  <c r="V231" i="13"/>
  <c r="G235" i="13"/>
  <c r="I235" i="13"/>
  <c r="K235" i="13"/>
  <c r="M235" i="13"/>
  <c r="O235" i="13"/>
  <c r="Q235" i="13"/>
  <c r="V235" i="13"/>
  <c r="G238" i="13"/>
  <c r="M238" i="13" s="1"/>
  <c r="I238" i="13"/>
  <c r="K238" i="13"/>
  <c r="O238" i="13"/>
  <c r="Q238" i="13"/>
  <c r="V238" i="13"/>
  <c r="G241" i="13"/>
  <c r="I241" i="13"/>
  <c r="K241" i="13"/>
  <c r="M241" i="13"/>
  <c r="O241" i="13"/>
  <c r="Q241" i="13"/>
  <c r="V241" i="13"/>
  <c r="G244" i="13"/>
  <c r="M244" i="13" s="1"/>
  <c r="I244" i="13"/>
  <c r="K244" i="13"/>
  <c r="O244" i="13"/>
  <c r="Q244" i="13"/>
  <c r="V244" i="13"/>
  <c r="G248" i="13"/>
  <c r="M248" i="13" s="1"/>
  <c r="I248" i="13"/>
  <c r="K248" i="13"/>
  <c r="O248" i="13"/>
  <c r="Q248" i="13"/>
  <c r="V248" i="13"/>
  <c r="G251" i="13"/>
  <c r="M251" i="13" s="1"/>
  <c r="I251" i="13"/>
  <c r="K251" i="13"/>
  <c r="O251" i="13"/>
  <c r="Q251" i="13"/>
  <c r="V251" i="13"/>
  <c r="G254" i="13"/>
  <c r="M254" i="13" s="1"/>
  <c r="I254" i="13"/>
  <c r="K254" i="13"/>
  <c r="O254" i="13"/>
  <c r="Q254" i="13"/>
  <c r="V254" i="13"/>
  <c r="G257" i="13"/>
  <c r="M257" i="13" s="1"/>
  <c r="I257" i="13"/>
  <c r="K257" i="13"/>
  <c r="O257" i="13"/>
  <c r="Q257" i="13"/>
  <c r="V257" i="13"/>
  <c r="G260" i="13"/>
  <c r="I260" i="13"/>
  <c r="K260" i="13"/>
  <c r="M260" i="13"/>
  <c r="O260" i="13"/>
  <c r="Q260" i="13"/>
  <c r="V260" i="13"/>
  <c r="G263" i="13"/>
  <c r="M263" i="13" s="1"/>
  <c r="I263" i="13"/>
  <c r="K263" i="13"/>
  <c r="O263" i="13"/>
  <c r="Q263" i="13"/>
  <c r="V263" i="13"/>
  <c r="G266" i="13"/>
  <c r="I266" i="13"/>
  <c r="K266" i="13"/>
  <c r="M266" i="13"/>
  <c r="O266" i="13"/>
  <c r="Q266" i="13"/>
  <c r="V266" i="13"/>
  <c r="G269" i="13"/>
  <c r="M269" i="13" s="1"/>
  <c r="I269" i="13"/>
  <c r="K269" i="13"/>
  <c r="O269" i="13"/>
  <c r="Q269" i="13"/>
  <c r="V269" i="13"/>
  <c r="G272" i="13"/>
  <c r="M272" i="13" s="1"/>
  <c r="I272" i="13"/>
  <c r="K272" i="13"/>
  <c r="O272" i="13"/>
  <c r="Q272" i="13"/>
  <c r="V272" i="13"/>
  <c r="G275" i="13"/>
  <c r="M275" i="13" s="1"/>
  <c r="I275" i="13"/>
  <c r="K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M281" i="13" s="1"/>
  <c r="I281" i="13"/>
  <c r="K281" i="13"/>
  <c r="O281" i="13"/>
  <c r="Q281" i="13"/>
  <c r="V281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1" i="13"/>
  <c r="I291" i="13"/>
  <c r="K291" i="13"/>
  <c r="M291" i="13"/>
  <c r="O291" i="13"/>
  <c r="Q291" i="13"/>
  <c r="V291" i="13"/>
  <c r="G294" i="13"/>
  <c r="M294" i="13" s="1"/>
  <c r="I294" i="13"/>
  <c r="K294" i="13"/>
  <c r="O294" i="13"/>
  <c r="Q294" i="13"/>
  <c r="V294" i="13"/>
  <c r="G297" i="13"/>
  <c r="M297" i="13" s="1"/>
  <c r="I297" i="13"/>
  <c r="K297" i="13"/>
  <c r="O297" i="13"/>
  <c r="Q297" i="13"/>
  <c r="V297" i="13"/>
  <c r="G300" i="13"/>
  <c r="M300" i="13" s="1"/>
  <c r="I300" i="13"/>
  <c r="K300" i="13"/>
  <c r="O300" i="13"/>
  <c r="Q300" i="13"/>
  <c r="V300" i="13"/>
  <c r="G303" i="13"/>
  <c r="M303" i="13" s="1"/>
  <c r="I303" i="13"/>
  <c r="K303" i="13"/>
  <c r="O303" i="13"/>
  <c r="Q303" i="13"/>
  <c r="V303" i="13"/>
  <c r="G306" i="13"/>
  <c r="M306" i="13" s="1"/>
  <c r="I306" i="13"/>
  <c r="K306" i="13"/>
  <c r="O306" i="13"/>
  <c r="Q306" i="13"/>
  <c r="V306" i="13"/>
  <c r="G309" i="13"/>
  <c r="I60" i="1" s="1"/>
  <c r="G310" i="13"/>
  <c r="M310" i="13" s="1"/>
  <c r="M309" i="13" s="1"/>
  <c r="I310" i="13"/>
  <c r="I309" i="13" s="1"/>
  <c r="K310" i="13"/>
  <c r="K309" i="13" s="1"/>
  <c r="O310" i="13"/>
  <c r="O309" i="13" s="1"/>
  <c r="Q310" i="13"/>
  <c r="Q309" i="13" s="1"/>
  <c r="V310" i="13"/>
  <c r="V309" i="13" s="1"/>
  <c r="G314" i="13"/>
  <c r="M314" i="13" s="1"/>
  <c r="I314" i="13"/>
  <c r="I313" i="13" s="1"/>
  <c r="K314" i="13"/>
  <c r="O314" i="13"/>
  <c r="O313" i="13" s="1"/>
  <c r="Q314" i="13"/>
  <c r="Q313" i="13" s="1"/>
  <c r="V314" i="13"/>
  <c r="G317" i="13"/>
  <c r="M317" i="13" s="1"/>
  <c r="I317" i="13"/>
  <c r="K317" i="13"/>
  <c r="K313" i="13" s="1"/>
  <c r="O317" i="13"/>
  <c r="Q317" i="13"/>
  <c r="V317" i="13"/>
  <c r="G318" i="13"/>
  <c r="G313" i="13" s="1"/>
  <c r="I61" i="1" s="1"/>
  <c r="I318" i="13"/>
  <c r="K318" i="13"/>
  <c r="O318" i="13"/>
  <c r="Q318" i="13"/>
  <c r="V318" i="13"/>
  <c r="G319" i="13"/>
  <c r="I62" i="1" s="1"/>
  <c r="G320" i="13"/>
  <c r="M320" i="13" s="1"/>
  <c r="I320" i="13"/>
  <c r="K320" i="13"/>
  <c r="K319" i="13" s="1"/>
  <c r="O320" i="13"/>
  <c r="O319" i="13" s="1"/>
  <c r="Q320" i="13"/>
  <c r="V320" i="13"/>
  <c r="G323" i="13"/>
  <c r="M323" i="13" s="1"/>
  <c r="I323" i="13"/>
  <c r="K323" i="13"/>
  <c r="O323" i="13"/>
  <c r="Q323" i="13"/>
  <c r="V323" i="13"/>
  <c r="V319" i="13" s="1"/>
  <c r="G325" i="13"/>
  <c r="I325" i="13"/>
  <c r="K325" i="13"/>
  <c r="M325" i="13"/>
  <c r="O325" i="13"/>
  <c r="Q325" i="13"/>
  <c r="V325" i="13"/>
  <c r="G326" i="13"/>
  <c r="I326" i="13"/>
  <c r="K326" i="13"/>
  <c r="M326" i="13"/>
  <c r="O326" i="13"/>
  <c r="Q326" i="13"/>
  <c r="V326" i="13"/>
  <c r="G327" i="13"/>
  <c r="M327" i="13" s="1"/>
  <c r="I327" i="13"/>
  <c r="K327" i="13"/>
  <c r="O327" i="13"/>
  <c r="Q327" i="13"/>
  <c r="V327" i="13"/>
  <c r="G328" i="13"/>
  <c r="M328" i="13" s="1"/>
  <c r="I328" i="13"/>
  <c r="K328" i="13"/>
  <c r="O328" i="13"/>
  <c r="Q328" i="13"/>
  <c r="V328" i="13"/>
  <c r="G329" i="13"/>
  <c r="M329" i="13" s="1"/>
  <c r="I329" i="13"/>
  <c r="K329" i="13"/>
  <c r="O329" i="13"/>
  <c r="Q329" i="13"/>
  <c r="V329" i="13"/>
  <c r="G330" i="13"/>
  <c r="M330" i="13" s="1"/>
  <c r="I330" i="13"/>
  <c r="K330" i="13"/>
  <c r="O330" i="13"/>
  <c r="Q330" i="13"/>
  <c r="V330" i="13"/>
  <c r="G331" i="13"/>
  <c r="I331" i="13"/>
  <c r="K331" i="13"/>
  <c r="M331" i="13"/>
  <c r="O331" i="13"/>
  <c r="Q331" i="13"/>
  <c r="V331" i="13"/>
  <c r="G332" i="13"/>
  <c r="I332" i="13"/>
  <c r="K332" i="13"/>
  <c r="M332" i="13"/>
  <c r="O332" i="13"/>
  <c r="Q332" i="13"/>
  <c r="V332" i="13"/>
  <c r="G333" i="13"/>
  <c r="M333" i="13" s="1"/>
  <c r="I333" i="13"/>
  <c r="K333" i="13"/>
  <c r="O333" i="13"/>
  <c r="Q333" i="13"/>
  <c r="V333" i="13"/>
  <c r="G336" i="13"/>
  <c r="M336" i="13" s="1"/>
  <c r="I336" i="13"/>
  <c r="K336" i="13"/>
  <c r="O336" i="13"/>
  <c r="Q336" i="13"/>
  <c r="V336" i="13"/>
  <c r="G337" i="13"/>
  <c r="I337" i="13"/>
  <c r="K337" i="13"/>
  <c r="M337" i="13"/>
  <c r="O337" i="13"/>
  <c r="Q337" i="13"/>
  <c r="V337" i="13"/>
  <c r="G338" i="13"/>
  <c r="I338" i="13"/>
  <c r="K338" i="13"/>
  <c r="M338" i="13"/>
  <c r="O338" i="13"/>
  <c r="Q338" i="13"/>
  <c r="V338" i="13"/>
  <c r="G339" i="13"/>
  <c r="M339" i="13" s="1"/>
  <c r="I339" i="13"/>
  <c r="K339" i="13"/>
  <c r="O339" i="13"/>
  <c r="Q339" i="13"/>
  <c r="V339" i="13"/>
  <c r="G341" i="13"/>
  <c r="I341" i="13"/>
  <c r="K341" i="13"/>
  <c r="M341" i="13"/>
  <c r="O341" i="13"/>
  <c r="Q341" i="13"/>
  <c r="V341" i="13"/>
  <c r="G344" i="13"/>
  <c r="I344" i="13"/>
  <c r="K344" i="13"/>
  <c r="M344" i="13"/>
  <c r="O344" i="13"/>
  <c r="Q344" i="13"/>
  <c r="V344" i="13"/>
  <c r="G347" i="13"/>
  <c r="M347" i="13" s="1"/>
  <c r="I347" i="13"/>
  <c r="K347" i="13"/>
  <c r="O347" i="13"/>
  <c r="Q347" i="13"/>
  <c r="V347" i="13"/>
  <c r="G350" i="13"/>
  <c r="M350" i="13" s="1"/>
  <c r="I350" i="13"/>
  <c r="K350" i="13"/>
  <c r="O350" i="13"/>
  <c r="Q350" i="13"/>
  <c r="V350" i="13"/>
  <c r="G353" i="13"/>
  <c r="I353" i="13"/>
  <c r="K353" i="13"/>
  <c r="M353" i="13"/>
  <c r="O353" i="13"/>
  <c r="Q353" i="13"/>
  <c r="V353" i="13"/>
  <c r="G356" i="13"/>
  <c r="M356" i="13" s="1"/>
  <c r="I356" i="13"/>
  <c r="K356" i="13"/>
  <c r="O356" i="13"/>
  <c r="Q356" i="13"/>
  <c r="V356" i="13"/>
  <c r="G359" i="13"/>
  <c r="M359" i="13" s="1"/>
  <c r="I359" i="13"/>
  <c r="K359" i="13"/>
  <c r="O359" i="13"/>
  <c r="Q359" i="13"/>
  <c r="V359" i="13"/>
  <c r="G362" i="13"/>
  <c r="M362" i="13" s="1"/>
  <c r="I362" i="13"/>
  <c r="K362" i="13"/>
  <c r="O362" i="13"/>
  <c r="Q362" i="13"/>
  <c r="V362" i="13"/>
  <c r="G365" i="13"/>
  <c r="M365" i="13" s="1"/>
  <c r="I365" i="13"/>
  <c r="K365" i="13"/>
  <c r="O365" i="13"/>
  <c r="Q365" i="13"/>
  <c r="V365" i="13"/>
  <c r="G366" i="13"/>
  <c r="I366" i="13"/>
  <c r="K366" i="13"/>
  <c r="M366" i="13"/>
  <c r="O366" i="13"/>
  <c r="Q366" i="13"/>
  <c r="V366" i="13"/>
  <c r="G367" i="13"/>
  <c r="I367" i="13"/>
  <c r="K367" i="13"/>
  <c r="M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1" i="13"/>
  <c r="M371" i="13" s="1"/>
  <c r="I371" i="13"/>
  <c r="K371" i="13"/>
  <c r="O371" i="13"/>
  <c r="Q371" i="13"/>
  <c r="V371" i="13"/>
  <c r="V370" i="13" s="1"/>
  <c r="G374" i="13"/>
  <c r="M374" i="13" s="1"/>
  <c r="I374" i="13"/>
  <c r="K374" i="13"/>
  <c r="O374" i="13"/>
  <c r="Q374" i="13"/>
  <c r="V374" i="13"/>
  <c r="G377" i="13"/>
  <c r="M377" i="13" s="1"/>
  <c r="I377" i="13"/>
  <c r="K377" i="13"/>
  <c r="O377" i="13"/>
  <c r="Q377" i="13"/>
  <c r="V377" i="13"/>
  <c r="G380" i="13"/>
  <c r="I380" i="13"/>
  <c r="K380" i="13"/>
  <c r="M380" i="13"/>
  <c r="O380" i="13"/>
  <c r="Q380" i="13"/>
  <c r="V380" i="13"/>
  <c r="G383" i="13"/>
  <c r="I383" i="13"/>
  <c r="K383" i="13"/>
  <c r="M383" i="13"/>
  <c r="O383" i="13"/>
  <c r="Q383" i="13"/>
  <c r="V383" i="13"/>
  <c r="G385" i="13"/>
  <c r="M385" i="13" s="1"/>
  <c r="I385" i="13"/>
  <c r="K385" i="13"/>
  <c r="O385" i="13"/>
  <c r="Q385" i="13"/>
  <c r="V385" i="13"/>
  <c r="G390" i="13"/>
  <c r="M390" i="13" s="1"/>
  <c r="I390" i="13"/>
  <c r="K390" i="13"/>
  <c r="O390" i="13"/>
  <c r="Q390" i="13"/>
  <c r="V390" i="13"/>
  <c r="G394" i="13"/>
  <c r="I394" i="13"/>
  <c r="K394" i="13"/>
  <c r="O394" i="13"/>
  <c r="Q394" i="13"/>
  <c r="V394" i="13"/>
  <c r="G397" i="13"/>
  <c r="M397" i="13" s="1"/>
  <c r="I397" i="13"/>
  <c r="K397" i="13"/>
  <c r="O397" i="13"/>
  <c r="Q397" i="13"/>
  <c r="V397" i="13"/>
  <c r="G402" i="13"/>
  <c r="I402" i="13"/>
  <c r="K402" i="13"/>
  <c r="M402" i="13"/>
  <c r="O402" i="13"/>
  <c r="Q402" i="13"/>
  <c r="V402" i="13"/>
  <c r="G405" i="13"/>
  <c r="M405" i="13" s="1"/>
  <c r="I405" i="13"/>
  <c r="K405" i="13"/>
  <c r="O405" i="13"/>
  <c r="Q405" i="13"/>
  <c r="V405" i="13"/>
  <c r="G408" i="13"/>
  <c r="M408" i="13" s="1"/>
  <c r="I408" i="13"/>
  <c r="K408" i="13"/>
  <c r="O408" i="13"/>
  <c r="Q408" i="13"/>
  <c r="Q384" i="13" s="1"/>
  <c r="V408" i="13"/>
  <c r="Q409" i="13"/>
  <c r="G410" i="13"/>
  <c r="M410" i="13" s="1"/>
  <c r="M409" i="13" s="1"/>
  <c r="I410" i="13"/>
  <c r="I409" i="13" s="1"/>
  <c r="K410" i="13"/>
  <c r="K409" i="13" s="1"/>
  <c r="O410" i="13"/>
  <c r="O409" i="13" s="1"/>
  <c r="Q410" i="13"/>
  <c r="V410" i="13"/>
  <c r="V409" i="13" s="1"/>
  <c r="G414" i="13"/>
  <c r="M414" i="13" s="1"/>
  <c r="I414" i="13"/>
  <c r="K414" i="13"/>
  <c r="K413" i="13" s="1"/>
  <c r="O414" i="13"/>
  <c r="O413" i="13" s="1"/>
  <c r="Q414" i="13"/>
  <c r="V414" i="13"/>
  <c r="G417" i="13"/>
  <c r="M417" i="13" s="1"/>
  <c r="I417" i="13"/>
  <c r="K417" i="13"/>
  <c r="O417" i="13"/>
  <c r="Q417" i="13"/>
  <c r="V417" i="13"/>
  <c r="V413" i="13" s="1"/>
  <c r="G421" i="13"/>
  <c r="I421" i="13"/>
  <c r="K421" i="13"/>
  <c r="K420" i="13" s="1"/>
  <c r="M421" i="13"/>
  <c r="O421" i="13"/>
  <c r="Q421" i="13"/>
  <c r="V421" i="13"/>
  <c r="G424" i="13"/>
  <c r="I424" i="13"/>
  <c r="K424" i="13"/>
  <c r="M424" i="13"/>
  <c r="O424" i="13"/>
  <c r="Q424" i="13"/>
  <c r="V424" i="13"/>
  <c r="G427" i="13"/>
  <c r="G420" i="13" s="1"/>
  <c r="I69" i="1" s="1"/>
  <c r="I18" i="1" s="1"/>
  <c r="I427" i="13"/>
  <c r="K427" i="13"/>
  <c r="O427" i="13"/>
  <c r="Q427" i="13"/>
  <c r="Q420" i="13" s="1"/>
  <c r="V427" i="13"/>
  <c r="G430" i="13"/>
  <c r="I430" i="13"/>
  <c r="K430" i="13"/>
  <c r="M430" i="13"/>
  <c r="O430" i="13"/>
  <c r="Q430" i="13"/>
  <c r="V430" i="13"/>
  <c r="G433" i="13"/>
  <c r="M433" i="13" s="1"/>
  <c r="I433" i="13"/>
  <c r="K433" i="13"/>
  <c r="O433" i="13"/>
  <c r="Q433" i="13"/>
  <c r="V433" i="13"/>
  <c r="G436" i="13"/>
  <c r="M436" i="13" s="1"/>
  <c r="I436" i="13"/>
  <c r="K436" i="13"/>
  <c r="O436" i="13"/>
  <c r="Q436" i="13"/>
  <c r="V436" i="13"/>
  <c r="G439" i="13"/>
  <c r="M439" i="13" s="1"/>
  <c r="I439" i="13"/>
  <c r="K439" i="13"/>
  <c r="O439" i="13"/>
  <c r="Q439" i="13"/>
  <c r="V439" i="13"/>
  <c r="G442" i="13"/>
  <c r="I70" i="1" s="1"/>
  <c r="G443" i="13"/>
  <c r="M443" i="13" s="1"/>
  <c r="M442" i="13" s="1"/>
  <c r="I443" i="13"/>
  <c r="I442" i="13" s="1"/>
  <c r="K443" i="13"/>
  <c r="K442" i="13" s="1"/>
  <c r="O443" i="13"/>
  <c r="O442" i="13" s="1"/>
  <c r="Q443" i="13"/>
  <c r="Q442" i="13" s="1"/>
  <c r="V443" i="13"/>
  <c r="V442" i="13" s="1"/>
  <c r="AF447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AF46" i="12"/>
  <c r="G42" i="1" s="1"/>
  <c r="H44" i="1"/>
  <c r="I40" i="1"/>
  <c r="V15" i="13" l="1"/>
  <c r="Q15" i="13"/>
  <c r="I15" i="13"/>
  <c r="K8" i="13"/>
  <c r="O15" i="12"/>
  <c r="I370" i="13"/>
  <c r="K340" i="13"/>
  <c r="K324" i="13"/>
  <c r="V324" i="13"/>
  <c r="M370" i="13"/>
  <c r="Q324" i="13"/>
  <c r="I324" i="13"/>
  <c r="M318" i="13"/>
  <c r="V15" i="12"/>
  <c r="I15" i="12"/>
  <c r="V8" i="12"/>
  <c r="I8" i="12"/>
  <c r="G41" i="1"/>
  <c r="I420" i="13"/>
  <c r="O420" i="13"/>
  <c r="I413" i="13"/>
  <c r="G409" i="13"/>
  <c r="I67" i="1" s="1"/>
  <c r="V384" i="13"/>
  <c r="I384" i="13"/>
  <c r="O370" i="13"/>
  <c r="I340" i="13"/>
  <c r="O340" i="13"/>
  <c r="O324" i="13"/>
  <c r="G324" i="13"/>
  <c r="I63" i="1" s="1"/>
  <c r="I17" i="1" s="1"/>
  <c r="I319" i="13"/>
  <c r="M313" i="13"/>
  <c r="K159" i="13"/>
  <c r="I149" i="13"/>
  <c r="K118" i="13"/>
  <c r="Q118" i="13"/>
  <c r="I118" i="13"/>
  <c r="K107" i="13"/>
  <c r="I75" i="13"/>
  <c r="V32" i="13"/>
  <c r="I32" i="13"/>
  <c r="O15" i="13"/>
  <c r="I8" i="13"/>
  <c r="O8" i="12"/>
  <c r="G8" i="12"/>
  <c r="V420" i="13"/>
  <c r="V340" i="13"/>
  <c r="Q15" i="12"/>
  <c r="K15" i="12"/>
  <c r="K8" i="12"/>
  <c r="O384" i="13"/>
  <c r="K384" i="13"/>
  <c r="Q370" i="13"/>
  <c r="Q340" i="13"/>
  <c r="I159" i="13"/>
  <c r="O159" i="13"/>
  <c r="G159" i="13"/>
  <c r="I59" i="1" s="1"/>
  <c r="K149" i="13"/>
  <c r="G118" i="13"/>
  <c r="I57" i="1" s="1"/>
  <c r="V118" i="13"/>
  <c r="K75" i="13"/>
  <c r="K32" i="13"/>
  <c r="G15" i="12"/>
  <c r="I72" i="1" s="1"/>
  <c r="I20" i="1" s="1"/>
  <c r="Q8" i="12"/>
  <c r="Q413" i="13"/>
  <c r="G384" i="13"/>
  <c r="I66" i="1" s="1"/>
  <c r="K370" i="13"/>
  <c r="Q319" i="13"/>
  <c r="M319" i="13"/>
  <c r="V313" i="13"/>
  <c r="V159" i="13"/>
  <c r="G149" i="13"/>
  <c r="I58" i="1" s="1"/>
  <c r="O118" i="13"/>
  <c r="I107" i="13"/>
  <c r="Q75" i="13"/>
  <c r="G75" i="13"/>
  <c r="I55" i="1" s="1"/>
  <c r="Q32" i="13"/>
  <c r="M15" i="13"/>
  <c r="G15" i="13"/>
  <c r="I52" i="1" s="1"/>
  <c r="Q159" i="13"/>
  <c r="O149" i="13"/>
  <c r="Q107" i="13"/>
  <c r="M107" i="13"/>
  <c r="V75" i="13"/>
  <c r="O75" i="13"/>
  <c r="O32" i="13"/>
  <c r="K15" i="13"/>
  <c r="O8" i="13"/>
  <c r="AE447" i="13"/>
  <c r="G43" i="1"/>
  <c r="G39" i="1"/>
  <c r="M324" i="13"/>
  <c r="M159" i="13"/>
  <c r="M413" i="13"/>
  <c r="M340" i="13"/>
  <c r="M118" i="13"/>
  <c r="M32" i="13"/>
  <c r="G413" i="13"/>
  <c r="I68" i="1" s="1"/>
  <c r="G370" i="13"/>
  <c r="I65" i="1" s="1"/>
  <c r="G32" i="13"/>
  <c r="I54" i="1" s="1"/>
  <c r="I16" i="1" s="1"/>
  <c r="G340" i="13"/>
  <c r="I64" i="1" s="1"/>
  <c r="M427" i="13"/>
  <c r="M420" i="13" s="1"/>
  <c r="M150" i="13"/>
  <c r="M149" i="13" s="1"/>
  <c r="M76" i="13"/>
  <c r="M75" i="13" s="1"/>
  <c r="M29" i="13"/>
  <c r="M28" i="13" s="1"/>
  <c r="M9" i="13"/>
  <c r="M8" i="13" s="1"/>
  <c r="M394" i="13"/>
  <c r="M384" i="13" s="1"/>
  <c r="M8" i="12"/>
  <c r="AE46" i="12"/>
  <c r="F42" i="1" s="1"/>
  <c r="I42" i="1" s="1"/>
  <c r="M16" i="12"/>
  <c r="M15" i="12" s="1"/>
  <c r="J28" i="1"/>
  <c r="J26" i="1"/>
  <c r="G38" i="1"/>
  <c r="F38" i="1"/>
  <c r="J23" i="1"/>
  <c r="J24" i="1"/>
  <c r="J25" i="1"/>
  <c r="J27" i="1"/>
  <c r="E24" i="1"/>
  <c r="G24" i="1"/>
  <c r="E26" i="1"/>
  <c r="G26" i="1"/>
  <c r="I73" i="1" l="1"/>
  <c r="J72" i="1" s="1"/>
  <c r="G447" i="13"/>
  <c r="F41" i="1"/>
  <c r="I41" i="1" s="1"/>
  <c r="I71" i="1"/>
  <c r="I19" i="1" s="1"/>
  <c r="I21" i="1" s="1"/>
  <c r="G46" i="12"/>
  <c r="F43" i="1"/>
  <c r="I43" i="1" s="1"/>
  <c r="J59" i="1"/>
  <c r="J51" i="1"/>
  <c r="J52" i="1"/>
  <c r="F39" i="1"/>
  <c r="F44" i="1" s="1"/>
  <c r="G23" i="1" s="1"/>
  <c r="J68" i="1"/>
  <c r="J61" i="1"/>
  <c r="J62" i="1"/>
  <c r="J55" i="1"/>
  <c r="J64" i="1"/>
  <c r="J57" i="1"/>
  <c r="J58" i="1"/>
  <c r="J63" i="1"/>
  <c r="J53" i="1"/>
  <c r="J67" i="1"/>
  <c r="J65" i="1"/>
  <c r="J66" i="1"/>
  <c r="J71" i="1"/>
  <c r="I39" i="1"/>
  <c r="I44" i="1" s="1"/>
  <c r="G44" i="1"/>
  <c r="G25" i="1" s="1"/>
  <c r="A27" i="1" s="1"/>
  <c r="J56" i="1"/>
  <c r="J70" i="1"/>
  <c r="J54" i="1"/>
  <c r="J69" i="1"/>
  <c r="J60" i="1"/>
  <c r="J73" i="1" l="1"/>
  <c r="G28" i="1"/>
  <c r="G27" i="1" s="1"/>
  <c r="G29" i="1" s="1"/>
  <c r="A28" i="1"/>
  <c r="J43" i="1"/>
  <c r="J42" i="1"/>
  <c r="J41" i="1"/>
  <c r="J40" i="1"/>
  <c r="J39" i="1"/>
  <c r="J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<sst xmlns="http://schemas.openxmlformats.org/spreadsheetml/2006/main" count="2119" uniqueCount="672">
  <si>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</si>
  <si>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</si>
  <si>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</si>
  <si>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</si>
  <si>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</si>
  <si>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</si>
  <si>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</si>
  <si>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</si>
  <si>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</si>
  <si>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</si>
  <si>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</si>
  <si>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</si>
  <si>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</si>
  <si>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</si>
  <si>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</si>
  <si>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</si>
  <si>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</si>
  <si>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</si>
  <si>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</si>
  <si>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</si>
  <si>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</si>
  <si>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</si>
  <si>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</si>
  <si>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</si>
  <si>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</si>
  <si>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</si>
  <si>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</si>
  <si>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</si>
  <si>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</si>
  <si>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</si>
  <si>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</si>
  <si>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</si>
  <si>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</si>
  <si>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</si>
  <si>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</si>
  <si>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</si>
  <si>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</si>
  <si>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</si>
  <si>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</si>
  <si>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</si>
  <si>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</si>
  <si>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</si>
  <si>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</si>
  <si>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</si>
  <si>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parteru a navazujících prostor - Koliště 29</t>
  </si>
  <si>
    <t>Statutární město Brno - Statutární město Brno - MČ Brno-střed</t>
  </si>
  <si>
    <t>Dominikánská 2</t>
  </si>
  <si>
    <t>60169 Brno</t>
  </si>
  <si>
    <t>60169</t>
  </si>
  <si>
    <t>44992785</t>
  </si>
  <si>
    <t>Stavba</t>
  </si>
  <si>
    <t>Stavební objekt</t>
  </si>
  <si>
    <t>01</t>
  </si>
  <si>
    <t>Objekt</t>
  </si>
  <si>
    <t>2</t>
  </si>
  <si>
    <t>VN+ON</t>
  </si>
  <si>
    <t>3</t>
  </si>
  <si>
    <t>Celkem za stavbu</t>
  </si>
  <si>
    <t>CZK</t>
  </si>
  <si>
    <t>Rekapitulace dílů</t>
  </si>
  <si>
    <t>Typ dílu</t>
  </si>
  <si>
    <t>0</t>
  </si>
  <si>
    <t>Přípravné a přidružené práce</t>
  </si>
  <si>
    <t>Svislé a kompletní konstrukce</t>
  </si>
  <si>
    <t>43</t>
  </si>
  <si>
    <t>Schodiště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</si>
  <si>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</si>
  <si>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</si>
  <si>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</si>
  <si>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</si>
  <si>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</si>
  <si>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</si>
  <si>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</si>
  <si>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</si>
  <si>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</si>
  <si>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</si>
  <si>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</si>
  <si>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</si>
  <si>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</si>
  <si>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</si>
  <si>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723</t>
  </si>
  <si>
    <t>Vnitřní plynovod</t>
  </si>
  <si>
    <t>764</t>
  </si>
  <si>
    <t>Konstrukce klempířské</t>
  </si>
  <si>
    <t>766</t>
  </si>
  <si>
    <t>Konstrukce truhlářské</t>
  </si>
  <si>
    <t>767</t>
  </si>
  <si>
    <t>Konstrukce zámečnické</t>
  </si>
  <si>
    <t>772</t>
  </si>
  <si>
    <t>Kamenné  dlažby</t>
  </si>
  <si>
    <t>782</t>
  </si>
  <si>
    <t>Konstrukce z přírodního kamene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</si>
  <si>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</si>
  <si>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</si>
  <si>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</si>
  <si>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</si>
  <si>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</si>
  <si>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</si>
  <si>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</si>
  <si>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</si>
  <si>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</si>
  <si>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</si>
  <si>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</si>
  <si>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</si>
  <si>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</si>
  <si>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</si>
  <si>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</si>
  <si>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</si>
  <si>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</si>
  <si>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</si>
  <si>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</si>
  <si>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</si>
  <si>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</si>
  <si>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</si>
  <si>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</si>
  <si>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</si>
  <si>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</si>
  <si>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</si>
  <si>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</si>
  <si>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</si>
  <si>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</si>
  <si>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</si>
  <si>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</si>
  <si>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</si>
  <si>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</si>
  <si>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</si>
  <si>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</si>
  <si>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</si>
  <si>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</si>
  <si>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</si>
  <si>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</si>
  <si>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</si>
  <si>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</si>
  <si>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SPCM</t>
  </si>
  <si>
    <t>RTS 20/ I</t>
  </si>
  <si>
    <t>Indiv</t>
  </si>
  <si>
    <t>Specifikace</t>
  </si>
  <si>
    <t>POL3_0</t>
  </si>
  <si>
    <t>005121020R</t>
  </si>
  <si>
    <t>Provoz zařízení staveniště</t>
  </si>
  <si>
    <t>Práce</t>
  </si>
  <si>
    <t>POL1_1</t>
  </si>
  <si>
    <t>005121030R</t>
  </si>
  <si>
    <t>Odstranění zařízení staveniště</t>
  </si>
  <si>
    <t>005122 R</t>
  </si>
  <si>
    <t>Provozní vlivy</t>
  </si>
  <si>
    <t>Pol__0004</t>
  </si>
  <si>
    <t>Zajištění a projednání všech nezbytných administrativních úkonů spojených s realizací stavby</t>
  </si>
  <si>
    <t>Vlastní</t>
  </si>
  <si>
    <t>POL1_9</t>
  </si>
  <si>
    <t>005124010R</t>
  </si>
  <si>
    <t>Zajištění kompletační a koordinační činnosti spojených s realizací stavby a následným dáním do, užívání</t>
  </si>
  <si>
    <t>005211080R</t>
  </si>
  <si>
    <t>Bezpečnostní, hygienická a protiprašná opatření na staveništi</t>
  </si>
  <si>
    <t>005211020R</t>
  </si>
  <si>
    <t>Ochrana stávajících inženýrských sítí na staveništ</t>
  </si>
  <si>
    <t>1.0</t>
  </si>
  <si>
    <t>Vyčištění území, vč. naložení,odvozu a uložení materiálu na skládku, uvedení prostoru zařízení, staveniště do původního stavu, vyčištění</t>
  </si>
  <si>
    <t>t</t>
  </si>
  <si>
    <t>1.2</t>
  </si>
  <si>
    <t>Zpracování geodetického zaměření skutečného provedení stavby a geometrických plánů dle SoD a dle, požadavků DOSS a zápisu do KN (je-li vyžadováno)</t>
  </si>
  <si>
    <t>hod</t>
  </si>
  <si>
    <t>1.3</t>
  </si>
  <si>
    <t>Vytýčení inženýrských sítí  - vč. případných kopaných sond, vč.  projednání se správci, apod.</t>
  </si>
  <si>
    <t>1.4</t>
  </si>
  <si>
    <t>Výrobní a dílenská dokumentace</t>
  </si>
  <si>
    <t>1.5</t>
  </si>
  <si>
    <t>Zajištění všech podkladů a dokumentů pro vydání kolaudačního rozhodnutí</t>
  </si>
  <si>
    <t>1.6</t>
  </si>
  <si>
    <t>Stavebně technický průzkum objektu, provedení sond</t>
  </si>
  <si>
    <t>1.7</t>
  </si>
  <si>
    <t>Plán organizace výstavby</t>
  </si>
  <si>
    <t>1.8</t>
  </si>
  <si>
    <t>Zpracování harmonogramu stavby a ZOV včetně průběžné aktualizace</t>
  </si>
  <si>
    <t>1.9</t>
  </si>
  <si>
    <t>Vypracování dokumentace skutečného provedení stavby  dle SoD, platné legislativy, podmínek a, požadavků investora a uživatele a podmínek dotačního titulu.</t>
  </si>
  <si>
    <t>1.10</t>
  </si>
  <si>
    <t>Bezpečnostní opatření na ochranu osob a majetku v rozsahu platné legislativy a dle podmínek v SoD</t>
  </si>
  <si>
    <t>1.11</t>
  </si>
  <si>
    <t>Bezpečnostní hrazení, oplocení, zajištění přístupu na staveniště apod.</t>
  </si>
  <si>
    <t>1.12</t>
  </si>
  <si>
    <t>Vytýčení prostorové polohy dopravní a technické infrastruktury</t>
  </si>
  <si>
    <t>1.13</t>
  </si>
  <si>
    <t>Zajištění ostrahy majetku a osob v průběhu realizace stavby a až do předání stavby do užívání, např., kamerový systém</t>
  </si>
  <si>
    <t>1.14</t>
  </si>
  <si>
    <t>Zabezpečení staveniště, vnější stavby a ploch dotčených stavbou, vybavení proti odcizení a škodám</t>
  </si>
  <si>
    <t>1.15</t>
  </si>
  <si>
    <t>Provedení veškerých měření a zkoušek, revizních zpráv apod. dle platné legislativy a dle SoD, např., na termovizní měření stavby, revize plynu, revize hromosvodu</t>
  </si>
  <si>
    <t>1.18</t>
  </si>
  <si>
    <t>Zajištění průzkumů, zkoušek, atestů, sond a revizí apod. uvedených v rozhodnutích a v projektové, dokumetnaci nezbytně nutných k provedení díla</t>
  </si>
  <si>
    <t>1.20</t>
  </si>
  <si>
    <t>Dočasná dopravní opatření - značení na komunikacích pro motorová a nemotorová vozidla, a pro pěší, zajištění průchodů apod., projednání s příslušným odborem dopravy, zajištění údržby,</t>
  </si>
  <si>
    <t>čištění apod. dopravního značení a komunikací apod.</t>
  </si>
  <si>
    <t>POP</t>
  </si>
  <si>
    <t>1.22</t>
  </si>
  <si>
    <t>Zaškolení obsluhy a investorem pověřených osob, vypracování a odsouhlasení provozních a, manipulačních řádů, proškolení provozovatele s provozováním a užíváním realizovaného díla dle SoD a</t>
  </si>
  <si>
    <t>jiných podmínek</t>
  </si>
  <si>
    <t>1.23</t>
  </si>
  <si>
    <t>Uvedení pozemků a všech povrchů dotčených stavbou do původního stavu</t>
  </si>
  <si>
    <t>1.24</t>
  </si>
  <si>
    <t>Fotodokumentace průběhu výstavby a dle specifikace uvedené SoD a podmínek dotačního titulu</t>
  </si>
  <si>
    <t>1.25</t>
  </si>
  <si>
    <t>Pasportizace území stavby a jejího okolí, zejména stavu příjezdových komunikací staveništní dopravy,, předpokládaných dotčených ploch zasažených realizací stavby, požadavků vlastníků a uživatelů</t>
  </si>
  <si>
    <t>sousedních nemovitostí, DOSS apod.</t>
  </si>
  <si>
    <t>1.26</t>
  </si>
  <si>
    <t>Náklady na pojištění stavby a bankovní garance</t>
  </si>
  <si>
    <t>OPN</t>
  </si>
  <si>
    <t>POL13_0</t>
  </si>
  <si>
    <t>1.27</t>
  </si>
  <si>
    <t>Náklady na provedení vzorků - např. barevnost fasád, klempířských prvků atd.</t>
  </si>
  <si>
    <t>005211010R</t>
  </si>
  <si>
    <t>Předání a převzetí staveniště</t>
  </si>
  <si>
    <t>SUM</t>
  </si>
  <si>
    <t>END</t>
  </si>
  <si>
    <t>0.1</t>
  </si>
  <si>
    <t>Zakrývání a ochrana stávajících konstrukcí</t>
  </si>
  <si>
    <t xml:space="preserve">15+20 : </t>
  </si>
  <si>
    <t>VV</t>
  </si>
  <si>
    <t>35</t>
  </si>
  <si>
    <t>0.2</t>
  </si>
  <si>
    <t>Vytyčení vedení IS a jejich ochrana</t>
  </si>
  <si>
    <t>kus</t>
  </si>
  <si>
    <t xml:space="preserve">1*1 : </t>
  </si>
  <si>
    <t>317940010RAA</t>
  </si>
  <si>
    <t>Osazení válcovaných profilů do č.12, včetně dodávky ocelových prvků</t>
  </si>
  <si>
    <t>Agregovaná položka</t>
  </si>
  <si>
    <t>POL2_1</t>
  </si>
  <si>
    <t xml:space="preserve">u Wn4:2,5*11,1/1000 : </t>
  </si>
  <si>
    <t>0,02775</t>
  </si>
  <si>
    <t>346481111RT2</t>
  </si>
  <si>
    <t>Zaplentování rýh, nosníků rabicovým pletivem, s použitím suché maltové směsi</t>
  </si>
  <si>
    <t>m2</t>
  </si>
  <si>
    <t xml:space="preserve">u Wn4:2,5*(0,12*2+0,08*4) : </t>
  </si>
  <si>
    <t>1,4</t>
  </si>
  <si>
    <t>342248114R00</t>
  </si>
  <si>
    <t>Příčky keram. 14 P+D na MVC 5, tl. 140 mm</t>
  </si>
  <si>
    <t xml:space="preserve">příčky:2,13*4,5+2,79*4,65 : </t>
  </si>
  <si>
    <t>22,5585</t>
  </si>
  <si>
    <t>342948111R00</t>
  </si>
  <si>
    <t>Ukotvení příček k cihel.konstr. kotvami na hmožd.</t>
  </si>
  <si>
    <t>m</t>
  </si>
  <si>
    <t xml:space="preserve">2,13*2+2,79*2 : </t>
  </si>
  <si>
    <t>9,84</t>
  </si>
  <si>
    <t>43.1</t>
  </si>
  <si>
    <t>Remodeling schodiště hl. vstupu,kotvení,doplňky</t>
  </si>
  <si>
    <t xml:space="preserve">exter:1,5*1 : </t>
  </si>
  <si>
    <t>1,5</t>
  </si>
  <si>
    <t>610991111R00</t>
  </si>
  <si>
    <t>Zakrývání výplní vnitřních otvorů</t>
  </si>
  <si>
    <t xml:space="preserve">0,8*2,1*2+1,75*2,74+2,41*2,79 : </t>
  </si>
  <si>
    <t>14,8789</t>
  </si>
  <si>
    <t>612409991RT2</t>
  </si>
  <si>
    <t>Začištění omítek kolem oken,dveří apod., s použitím suché maltové směsi</t>
  </si>
  <si>
    <t xml:space="preserve">0,8*2+2,1*4+1,75+2,74*2+2,41*2,79 : </t>
  </si>
  <si>
    <t>23,9539</t>
  </si>
  <si>
    <t>28350113X</t>
  </si>
  <si>
    <t>Profil okenní začišťovací s tkaninou, 9mm dl. 2,4m, dodávka a montáž</t>
  </si>
  <si>
    <t>602022191R00</t>
  </si>
  <si>
    <t>Penetrační nátěr stěn</t>
  </si>
  <si>
    <t xml:space="preserve">nad travertinem:12,6*1 : </t>
  </si>
  <si>
    <t xml:space="preserve">příčky:2*(2,13*4,5+2,79*4,65) : </t>
  </si>
  <si>
    <t>57,717</t>
  </si>
  <si>
    <t>612481113R00</t>
  </si>
  <si>
    <t>Potažení vnitř. stěn sklotex. pletivem s vypnutím</t>
  </si>
  <si>
    <t>12,6</t>
  </si>
  <si>
    <t>612473181R00</t>
  </si>
  <si>
    <t>Omítka vnitř.zdiva ze suché směsi, hladká, strojně</t>
  </si>
  <si>
    <t xml:space="preserve">inter-pod kamenný obklad:87,74-12,6 : </t>
  </si>
  <si>
    <t>75,14</t>
  </si>
  <si>
    <t>612473182R00</t>
  </si>
  <si>
    <t>Omítka vnitřního zdiva ze suché směsi, štuková</t>
  </si>
  <si>
    <t>611473112R00</t>
  </si>
  <si>
    <t>Omítka vnitř.stropů ze suché směsi,štuková,strojně</t>
  </si>
  <si>
    <t xml:space="preserve">inter:10,8+21,4 : </t>
  </si>
  <si>
    <t>32,2</t>
  </si>
  <si>
    <t>612473185R00</t>
  </si>
  <si>
    <t>Příplatek za zabudované omítníky v ploše stěn</t>
  </si>
  <si>
    <t xml:space="preserve">75,14+57,717 : </t>
  </si>
  <si>
    <t>132,857</t>
  </si>
  <si>
    <t>612473186R00</t>
  </si>
  <si>
    <t>Příplatek za zabudované rohovníky</t>
  </si>
  <si>
    <t xml:space="preserve">23,9539*1 : </t>
  </si>
  <si>
    <t>612403380R00</t>
  </si>
  <si>
    <t>Hrubá výplň rýh ve stěnách do 3x3 cm maltou ze SMS</t>
  </si>
  <si>
    <t xml:space="preserve">inter:15+9 : </t>
  </si>
  <si>
    <t>24</t>
  </si>
  <si>
    <t>612403384R00</t>
  </si>
  <si>
    <t>Hrubá výplň rýh ve stěnách do 5x7 cm maltou ze SMS</t>
  </si>
  <si>
    <t xml:space="preserve">inter:25,5+3,48*3+2,82*3 : </t>
  </si>
  <si>
    <t>44,4</t>
  </si>
  <si>
    <t>612403386R00</t>
  </si>
  <si>
    <t>Hrubá výplň rýh ve stěnách do 10x10cm maltou z SMS</t>
  </si>
  <si>
    <t xml:space="preserve">exter:9,2*1 : </t>
  </si>
  <si>
    <t xml:space="preserve">inter:2,5+3 : </t>
  </si>
  <si>
    <t>14,7</t>
  </si>
  <si>
    <t>622904112R00</t>
  </si>
  <si>
    <t>Očištění fasád tlakovou vodou složitost 1 - 2</t>
  </si>
  <si>
    <t xml:space="preserve">po kam. obkladu vč. podhledu:12+2,8*1,3*2+4,2 : </t>
  </si>
  <si>
    <t xml:space="preserve">po omítkách:25+24,8+2,5 : </t>
  </si>
  <si>
    <t>75,78</t>
  </si>
  <si>
    <t>622904121R00</t>
  </si>
  <si>
    <t>Ruční čištění ocelovým kartáčem</t>
  </si>
  <si>
    <t>Profil okenní začišťovací s tkaninou,  dl. 2,4m, kotvení,pružné napojení,doplňky,detaily,D+M</t>
  </si>
  <si>
    <t>R-položka</t>
  </si>
  <si>
    <t>POL12_1</t>
  </si>
  <si>
    <t xml:space="preserve">3,32*2+2,34*2+1*4+2,9*4+2,3*2+2,34*2+3,31*2+2,42*2+2,32*2+2,42*2 : </t>
  </si>
  <si>
    <t>57,14</t>
  </si>
  <si>
    <t>62.1</t>
  </si>
  <si>
    <t>Fasádní difuzní folie na styku rámu okna se stěnou, tl. 125mm,kotvení,doplňky,detaily,D+M</t>
  </si>
  <si>
    <t>620991121R00</t>
  </si>
  <si>
    <t>Zakrývání výplní vnějších otvorů z lešení</t>
  </si>
  <si>
    <t xml:space="preserve">2,32*2,42+1*2,9+3,31*2,42+2,35*2,79+2,3*2,34+1*2,9+3,32*2,34+3,34*2,92 : </t>
  </si>
  <si>
    <t>48,8847</t>
  </si>
  <si>
    <t>620451211RT2</t>
  </si>
  <si>
    <t>Postřik konstrukcí vnějších, MC, s použitím suché maltové směsi</t>
  </si>
  <si>
    <t xml:space="preserve">omítky:25+24,8+2,5 : </t>
  </si>
  <si>
    <t>602011112R00</t>
  </si>
  <si>
    <t>Omítka jádrová ručně</t>
  </si>
  <si>
    <t>602011187RSX</t>
  </si>
  <si>
    <t>Omítka stěn tenkovrstvá omyvatelná,horizont.drážky, okrová</t>
  </si>
  <si>
    <t>52,3</t>
  </si>
  <si>
    <t>62.2</t>
  </si>
  <si>
    <t>Kotvení PUR pěnou,provedení detailů, zapravení,začištění ploch,D+M</t>
  </si>
  <si>
    <t>m3</t>
  </si>
  <si>
    <t xml:space="preserve">detaily:0,5+0,8 : </t>
  </si>
  <si>
    <t>1,3</t>
  </si>
  <si>
    <t>631312611R00</t>
  </si>
  <si>
    <t>Mazanina betonová tl. 5 - 8 cm C 16/20</t>
  </si>
  <si>
    <t xml:space="preserve">exter-po čistících zónách:0,05*(1,5+0,8) : </t>
  </si>
  <si>
    <t>0,115</t>
  </si>
  <si>
    <t>632411105R00</t>
  </si>
  <si>
    <t>Samonivelační stěrka, ruč.zpracování tl.5 mm</t>
  </si>
  <si>
    <t>podlahy:</t>
  </si>
  <si>
    <t xml:space="preserve">exter:0,5+0,6 : </t>
  </si>
  <si>
    <t xml:space="preserve">exter-schodiště:1,5*2 : </t>
  </si>
  <si>
    <t xml:space="preserve">exter-hl. vstup:1,5*1 : </t>
  </si>
  <si>
    <t>37,8</t>
  </si>
  <si>
    <t>941955002R00</t>
  </si>
  <si>
    <t>Lešení lehké pomocné, výška podlahy do 1,9 m</t>
  </si>
  <si>
    <t xml:space="preserve">10,8+21,4 : </t>
  </si>
  <si>
    <t>941941031RT4</t>
  </si>
  <si>
    <t>Montáž lešení leh.řad.s podlahami,š.do 1 m, H 10 m</t>
  </si>
  <si>
    <t xml:space="preserve">(4,1-1,8)*(26,5+1,5*2) : </t>
  </si>
  <si>
    <t>67,85</t>
  </si>
  <si>
    <t>941941191R00</t>
  </si>
  <si>
    <t>Příplatek za každý měsíc použití lešení k pol.1031</t>
  </si>
  <si>
    <t xml:space="preserve">(4,1-1,8)*(26,5+1,5*2)*2 : </t>
  </si>
  <si>
    <t>135,7</t>
  </si>
  <si>
    <t>941941831RT4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</si>
  <si>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</si>
  <si>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</si>
  <si>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</si>
  <si>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</si>
  <si>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</si>
  <si>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</si>
  <si>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</si>
  <si>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</si>
  <si>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</si>
  <si>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 xml:space="preserve">1,5*2+3,5*1 : </t>
  </si>
  <si>
    <t>6,5</t>
  </si>
  <si>
    <t>944945193R00</t>
  </si>
  <si>
    <t>Příplatek za každý měsíc použ.stříšky, k pol. 5013</t>
  </si>
  <si>
    <t xml:space="preserve">6,5*2 : </t>
  </si>
  <si>
    <t>13</t>
  </si>
  <si>
    <t>944945813R00</t>
  </si>
  <si>
    <t>Demontáž záchytné stříšky H 4,5 m, šířky nad 2 m</t>
  </si>
  <si>
    <t>952901111R00</t>
  </si>
  <si>
    <t>Vyčištění budov o výšce podlaží do 4 m</t>
  </si>
  <si>
    <t xml:space="preserve">10,8+21,4+6 : </t>
  </si>
  <si>
    <t>38,2</t>
  </si>
  <si>
    <t>952902110R00</t>
  </si>
  <si>
    <t>Čištění zametáním v místnostech a chodbách</t>
  </si>
  <si>
    <t>95.1</t>
  </si>
  <si>
    <t>Zpětné montáž fasádní tabulky ČP a ČO na fasádě, repase,kotvení,doplňky</t>
  </si>
  <si>
    <t xml:space="preserve">1+1 : </t>
  </si>
  <si>
    <t>968071112R00</t>
  </si>
  <si>
    <t>Vyvěšení, zavěšení kovových křídel oken pl. 1,5 m2</t>
  </si>
  <si>
    <t xml:space="preserve">exter:1+1 : </t>
  </si>
  <si>
    <t>968071137R00</t>
  </si>
  <si>
    <t>Vyvěšení, zavěšení kovových křídel vrat nad 4 m2</t>
  </si>
  <si>
    <t>968071126R00</t>
  </si>
  <si>
    <t>Vyvěšení, zavěšení kovových křídel dveří nad 2 m2</t>
  </si>
  <si>
    <t xml:space="preserve">exter:1+1+2 : </t>
  </si>
  <si>
    <t>4</t>
  </si>
  <si>
    <t>968061126R00</t>
  </si>
  <si>
    <t>Vyvěšení dřevěných dveřních křídel pl. nad 2 m2</t>
  </si>
  <si>
    <t xml:space="preserve">inter:1+2+1 : </t>
  </si>
  <si>
    <t>968072354R00</t>
  </si>
  <si>
    <t>Vybourání kovových rámů oken zdvojených pl. 1 m2</t>
  </si>
  <si>
    <t xml:space="preserve">exter:2,02*0,44+1,52*0,8 : </t>
  </si>
  <si>
    <t>2,1048</t>
  </si>
  <si>
    <t>968072559R00</t>
  </si>
  <si>
    <t>Vybourání kovových vrat plochy nad 5 m2</t>
  </si>
  <si>
    <t xml:space="preserve">exter:3,34*2,92 : </t>
  </si>
  <si>
    <t>9,7528</t>
  </si>
  <si>
    <t>968072456R00</t>
  </si>
  <si>
    <t>Vybourání kovových dveřních zárubní pl. nad 2 m2</t>
  </si>
  <si>
    <t xml:space="preserve">exter:1*2,7+1*2,64+2,35*2,79 : </t>
  </si>
  <si>
    <t xml:space="preserve">inter:0,8*2,08 : </t>
  </si>
  <si>
    <t>13,5605</t>
  </si>
  <si>
    <t>968062456R00</t>
  </si>
  <si>
    <t>Vybourání dřevěných dveřních zárubní pl. nad 2 m2</t>
  </si>
  <si>
    <t xml:space="preserve">inter:1,75*2,74+2,38*2,82+0,9*2,3 : </t>
  </si>
  <si>
    <t>13,5766</t>
  </si>
  <si>
    <t>962032241R00</t>
  </si>
  <si>
    <t>Bourání zdiva z cihel pálených na MC</t>
  </si>
  <si>
    <t xml:space="preserve">exter:0,2*0,6*0,8+0,23*0,2*2,32 : </t>
  </si>
  <si>
    <t xml:space="preserve">inter:0,15*(0,9*2,15+1,5*0,8) : </t>
  </si>
  <si>
    <t>0,67297</t>
  </si>
  <si>
    <t>967031142R00</t>
  </si>
  <si>
    <t>Přisekání rovných ostění cihelných na MC</t>
  </si>
  <si>
    <t xml:space="preserve">exter:0,2*(0,6*2+0,8*2)+0,6*0,8+0,23*2,32+0,2*0,23*2 : </t>
  </si>
  <si>
    <t xml:space="preserve">inter:0,15*(0,9*2+2,15*2+1,5*2+0,8)+1,5*0,8 : </t>
  </si>
  <si>
    <t>4,3506</t>
  </si>
  <si>
    <t>766111820R00</t>
  </si>
  <si>
    <t>Demontáž dřevěných stěn plných, vč. rámu</t>
  </si>
  <si>
    <t xml:space="preserve">inter. dřev, příčka:4,5*2,13 : </t>
  </si>
  <si>
    <t>9,585</t>
  </si>
  <si>
    <t>767900037RAB</t>
  </si>
  <si>
    <t>Demontáž ocelových výkladců, svařovaných</t>
  </si>
  <si>
    <t xml:space="preserve">exter:3,32*2,34+2,3*2,34+3,31*2,42+2,32*2,42 : </t>
  </si>
  <si>
    <t>26,7754</t>
  </si>
  <si>
    <t>787700804R00</t>
  </si>
  <si>
    <t>Vysklívání výkladců skla plochého o pl.nad 6m2</t>
  </si>
  <si>
    <t>787701822R00</t>
  </si>
  <si>
    <t>Vysklívání výkladců,přípl. za Al lišty oboustranné</t>
  </si>
  <si>
    <t>764410850R00</t>
  </si>
  <si>
    <t>Demontáž oplechování parapetů,rš od 100 do 330 mm</t>
  </si>
  <si>
    <t xml:space="preserve">exter:3,32+2,3+3,31+2,02+1,52+2,32 : </t>
  </si>
  <si>
    <t>14,79</t>
  </si>
  <si>
    <t>978300010RAA</t>
  </si>
  <si>
    <t>Otlučení vnějších omítek stěn vápenocem.100 %, stupeň složitosti 1-4</t>
  </si>
  <si>
    <t xml:space="preserve">exter:25+24,8+2,5 : </t>
  </si>
  <si>
    <t>978011191R00</t>
  </si>
  <si>
    <t>Otlučení omítek vnitřních vápenných stropů do 100%</t>
  </si>
  <si>
    <t>963042819R00</t>
  </si>
  <si>
    <t>Bourání schodišťových stupňů betonových</t>
  </si>
  <si>
    <t xml:space="preserve">exter:1,0*2 : </t>
  </si>
  <si>
    <t>771990010RA0</t>
  </si>
  <si>
    <t>Vybourání keramické a kamenné dlažby</t>
  </si>
  <si>
    <t>33,3</t>
  </si>
  <si>
    <t>978059231R00</t>
  </si>
  <si>
    <t>Odsekání obkladů stěn z uměl.kamene nad 2 m2</t>
  </si>
  <si>
    <t xml:space="preserve">exter vč. podhledu:12+2,8*1,3*2+4,2 : </t>
  </si>
  <si>
    <t xml:space="preserve">inter:3,48*(13,8+5,2)+2,82*13,9-(0,8*2,08+1,75*2,74*2+2,29*2,76) : </t>
  </si>
  <si>
    <t>111,2236</t>
  </si>
  <si>
    <t>974031121R00</t>
  </si>
  <si>
    <t>Vysekání rýh ve zdi cihelné 3 x 3 cm</t>
  </si>
  <si>
    <t>974031132R00</t>
  </si>
  <si>
    <t>Vysekání rýh ve zdi cihelné 5 x 7 cm</t>
  </si>
  <si>
    <t>974031153R00</t>
  </si>
  <si>
    <t>Vysekání rýh ve zdi cihelné 10 x 10 cm</t>
  </si>
  <si>
    <t>96.1</t>
  </si>
  <si>
    <t>Demontáž VZT mřížky, vč. rámu, kotvení,doplňky</t>
  </si>
  <si>
    <t xml:space="preserve">exter:1,5*0,3*2 : </t>
  </si>
  <si>
    <t>0,9</t>
  </si>
  <si>
    <t>96.2</t>
  </si>
  <si>
    <t>Demontáž venkovních rolet,vč. kastlu, vč. kotvení,doplňků</t>
  </si>
  <si>
    <t>96.3</t>
  </si>
  <si>
    <t>Demontáž fasádní tabulky ČP a ČO na fasádě, kotvení,doplňky</t>
  </si>
  <si>
    <t>96.4</t>
  </si>
  <si>
    <t>Demontáž svítidel,odpojení,kotvení,doplňky</t>
  </si>
  <si>
    <t xml:space="preserve">exter:1+2 : </t>
  </si>
  <si>
    <t xml:space="preserve">inter:4+4 : </t>
  </si>
  <si>
    <t>11</t>
  </si>
  <si>
    <t>96.5</t>
  </si>
  <si>
    <t>Demontáž zvonkového tabla na fasádě, kotvení,doplňky</t>
  </si>
  <si>
    <t xml:space="preserve">exter:1*1 : </t>
  </si>
  <si>
    <t>96.6</t>
  </si>
  <si>
    <t>Demontáž vypínače svítidel,odpojení</t>
  </si>
  <si>
    <t xml:space="preserve">inter:2+3 : </t>
  </si>
  <si>
    <t>5</t>
  </si>
  <si>
    <t>96.7</t>
  </si>
  <si>
    <t>Demontáž ocel. dvířek na fasádě,rám,kotvení</t>
  </si>
  <si>
    <t>96.8</t>
  </si>
  <si>
    <t>Demontáž trubky vedené na fasádě,chránička EL, kotvení,doplňky</t>
  </si>
  <si>
    <t>9,2</t>
  </si>
  <si>
    <t>96.9</t>
  </si>
  <si>
    <t>Demontáž čidla EZS fasádě,odpojení, kotvení,doplňky</t>
  </si>
  <si>
    <t>96.10</t>
  </si>
  <si>
    <t>Demontáž zábradlí u výkladce,kotvení,doplňky</t>
  </si>
  <si>
    <t>bm</t>
  </si>
  <si>
    <t xml:space="preserve">exter:2,42*1 : </t>
  </si>
  <si>
    <t>2,42</t>
  </si>
  <si>
    <t>96.11</t>
  </si>
  <si>
    <t>Demontáž vývodu pro světel.reklamu,kotvení,doplňky</t>
  </si>
  <si>
    <t>96.12</t>
  </si>
  <si>
    <t>Demontáž čistící zóny,rám,kotvení,doplňky</t>
  </si>
  <si>
    <t xml:space="preserve">exter:1,5+0,8 : </t>
  </si>
  <si>
    <t>2,3</t>
  </si>
  <si>
    <t>96.13</t>
  </si>
  <si>
    <t>Demontáž skříňky HUP,kotvení,doplňky</t>
  </si>
  <si>
    <t>96.14</t>
  </si>
  <si>
    <t>Demontáž skříňky rozvaděče EL,kotvení,doplňky</t>
  </si>
  <si>
    <t xml:space="preserve">inter:1+1+1 : </t>
  </si>
  <si>
    <t>96.15</t>
  </si>
  <si>
    <t>Demontáž poštovních schránek,kotvení,doplňky</t>
  </si>
  <si>
    <t xml:space="preserve">inter:26*1 : </t>
  </si>
  <si>
    <t>26</t>
  </si>
  <si>
    <t>96.16</t>
  </si>
  <si>
    <t>Přebroušení podlahy po vybourání podlahové krytiny, odtranění lepidla,vysátí</t>
  </si>
  <si>
    <t>96.17</t>
  </si>
  <si>
    <t>Demontáž nástěnky na stěně,kotvení,doplňky</t>
  </si>
  <si>
    <t xml:space="preserve">inter:1+2 : </t>
  </si>
  <si>
    <t>96.18</t>
  </si>
  <si>
    <t>Demontáž krycích lišt EL,kotvení,doplňky</t>
  </si>
  <si>
    <t>96.19</t>
  </si>
  <si>
    <t>Demontáž skříně plynu,rám,kotvení,doplňky</t>
  </si>
  <si>
    <t xml:space="preserve">inter:1*1 : </t>
  </si>
  <si>
    <t>979082111R00</t>
  </si>
  <si>
    <t>Vnitrostaveništní doprava suti do 10 m</t>
  </si>
  <si>
    <t xml:space="preserve">38,3*1 : </t>
  </si>
  <si>
    <t>38,3</t>
  </si>
  <si>
    <t>979082121R00</t>
  </si>
  <si>
    <t>Příplatek k vnitrost. dopravě suti za dalších 5 m</t>
  </si>
  <si>
    <t xml:space="preserve">38,3*2 : </t>
  </si>
  <si>
    <t>76,6</t>
  </si>
  <si>
    <t>979081111R00</t>
  </si>
  <si>
    <t>Odvoz suti a vybour. hmot na skládku do 1 km</t>
  </si>
  <si>
    <t>979081121R00</t>
  </si>
  <si>
    <t>Příplatek k odvozu za každý další 1 km</t>
  </si>
  <si>
    <t xml:space="preserve">38,3*10 : </t>
  </si>
  <si>
    <t>383</t>
  </si>
  <si>
    <t>979999999R00</t>
  </si>
  <si>
    <t>Poplatek za skladku 10 % příměsí</t>
  </si>
  <si>
    <t>999281211R00</t>
  </si>
  <si>
    <t>Přesun hmot, opravy vněj. plášťů výšky do 25 m</t>
  </si>
  <si>
    <t xml:space="preserve">13,4*1 : </t>
  </si>
  <si>
    <t>13,4</t>
  </si>
  <si>
    <t>723.1</t>
  </si>
  <si>
    <t>Vestavěná skříň HUP fasádní,přepojení rozvodu, nerez dvířka,kotvení,doplňky,detaily,D+M</t>
  </si>
  <si>
    <t>723.2</t>
  </si>
  <si>
    <t>Vestavěná skříň HUP vnitřní,přepojení rozvodu, nerez dvířka,kotvení,doplňky,detaily,D+M</t>
  </si>
  <si>
    <t>998723201R00</t>
  </si>
  <si>
    <t>Přesun hmot pro vnitřní plynovod, výšky do 6 m</t>
  </si>
  <si>
    <t>POL1_7</t>
  </si>
  <si>
    <t>Zn/1</t>
  </si>
  <si>
    <t>Oplechování parapetů včetně rohů nerez. plechem, r.š. 250mm ,kotvení,doplňky,detaily,D+M</t>
  </si>
  <si>
    <t xml:space="preserve">exter:3,32+2,3+3,31+2,32 : </t>
  </si>
  <si>
    <t>11,25</t>
  </si>
  <si>
    <t>998764201R00</t>
  </si>
  <si>
    <t>Přesun hmot pro klempířské konstr., výšky do 6 m</t>
  </si>
  <si>
    <t>Gn/1</t>
  </si>
  <si>
    <t>Garážová vrata sekční Hörmann,3340/2920,rám ocel, lamely AL,PUR,4-díly,pohon,doplňky,detaily,D+M</t>
  </si>
  <si>
    <t>Wn/1</t>
  </si>
  <si>
    <t>Výkladec AL 3320/2340,rám 70mm,elox,2-sklo,fixní, sklop. nadsvětlíky,parapet DTD,kování,doplňky,D+M</t>
  </si>
  <si>
    <t>Wn/2</t>
  </si>
  <si>
    <t>Výkladec AL 2300/2340,rám 70mm,elox,2-sklo,fixní, sklop. nadsvětlíky,parapet DTD,kování,doplňky,D+M</t>
  </si>
  <si>
    <t>Wn/3</t>
  </si>
  <si>
    <t>Výkladec AL 3310/2420,rám 70mm,elox,2-sklo,fixní, sklop. nadsvětlíky,parapet DTD,kování,doplňky,D+M</t>
  </si>
  <si>
    <t>Wn/4</t>
  </si>
  <si>
    <t>Výkladec AL 2320/2420,rám 70mm,elox,2-sklo,fixní, sklop. nadsvětlíky,parapet DTD,kování,doplňky,D+M</t>
  </si>
  <si>
    <t>Dn/1</t>
  </si>
  <si>
    <t>Dveře venkovní,AL,1000/2900,rám 70mm,elox,2-sklo, hranoly 30mm,bezp.kování+zámek,doplňky,D+M</t>
  </si>
  <si>
    <t>Ds/2</t>
  </si>
  <si>
    <t>Dveře venkovní,2350/2790-REPASE,nerez zárubeň, nerez obklad,paždíky,samozavírač,bezp.kování+zámek</t>
  </si>
  <si>
    <t>Dn/3</t>
  </si>
  <si>
    <t>Ds/5</t>
  </si>
  <si>
    <t>Dveře vnitřní,1750/2740-REPASE,oprava,nátěry, výměna kování a zámku,doplňky,detaily</t>
  </si>
  <si>
    <t>Dn/6</t>
  </si>
  <si>
    <t>Dveře vnitřní,800/2080,hladké,plné,ocel.zárubeň, nátěr,nerez kování,zámek,doplňky,detaily,D+M</t>
  </si>
  <si>
    <t>Dn/7</t>
  </si>
  <si>
    <t>Dveře vnitřní,800/2100,hladké,plné,ocel.zárubeň, nátěr,nerez kování,zámek,doplňky,detaily,D+M</t>
  </si>
  <si>
    <t>766.1</t>
  </si>
  <si>
    <t>Dřevěná vnitřní výplň,prosklení,rám,kotvení, u ramene schodiště,detaily,doplňky,D+M</t>
  </si>
  <si>
    <t>998766201R00</t>
  </si>
  <si>
    <t>Přesun hmot pro truhlářské konstr., výšky do 6 m</t>
  </si>
  <si>
    <t>767995101R00</t>
  </si>
  <si>
    <t>Výroba a montáž kov. atypických konstr. do 5 kg</t>
  </si>
  <si>
    <t>kg</t>
  </si>
  <si>
    <t xml:space="preserve">spojovací a kotvící prvky:45*1 : </t>
  </si>
  <si>
    <t>45</t>
  </si>
  <si>
    <t>767995102R00</t>
  </si>
  <si>
    <t>Výroba a montáž kov. atypických konstr. do 10 kg</t>
  </si>
  <si>
    <t xml:space="preserve">spojovací a kotvící prvky:65*1 : </t>
  </si>
  <si>
    <t>65</t>
  </si>
  <si>
    <t>767995103R00</t>
  </si>
  <si>
    <t>Výroba a montáž kov. atypických konstr. do 20 kg</t>
  </si>
  <si>
    <t xml:space="preserve">spojovací a kotvící prvky:95*1 : </t>
  </si>
  <si>
    <t>Zn/2</t>
  </si>
  <si>
    <t>Ventilační mřížka v soklu,nerez. rámeček,lamely, šikmé,kotvení,detaily,doplňky,D+M</t>
  </si>
  <si>
    <t xml:space="preserve">exter:0,3*(1,5*3+2,02) : </t>
  </si>
  <si>
    <t>1,956</t>
  </si>
  <si>
    <t>Zn/3</t>
  </si>
  <si>
    <t>Hrany schod. stupňů,nerez L lišta 20/20mm, kotvení,detaily,doplňky,D+M</t>
  </si>
  <si>
    <t xml:space="preserve">exter:1*4 : </t>
  </si>
  <si>
    <t>Zn/4</t>
  </si>
  <si>
    <t>Hrana schod. stupňů hl.schodů,nerez L lišta 20/0mm, kotvení,detaily,doplňky,D+M</t>
  </si>
  <si>
    <t xml:space="preserve">exter:4,5+3,2 : </t>
  </si>
  <si>
    <t>7,7</t>
  </si>
  <si>
    <t>Zn/5</t>
  </si>
  <si>
    <t>Obklad rámů,sloupků,paždíků,špalet,kastlíku, chromov.plechem,kotvení,detaily,doplňky,D+M</t>
  </si>
  <si>
    <t xml:space="preserve">exter-dle detailu:2,5*4 : </t>
  </si>
  <si>
    <t>10</t>
  </si>
  <si>
    <t>767.1</t>
  </si>
  <si>
    <t>Dvířka fasádní kolem garážových vrat,nerez,rám, kotvení,napojení,detaily,D+M</t>
  </si>
  <si>
    <t>767.2</t>
  </si>
  <si>
    <t>Podklad pro ozančení provozovny,3320/960mm, sklo,grafika,rám,LED pásky,kotvení,detaily,D+M</t>
  </si>
  <si>
    <t>767.3</t>
  </si>
  <si>
    <t>Venkovní podlahová čistící zóna,rám,nerez rošt, zapuštěný rámeček,kotvení,detaily,D+M</t>
  </si>
  <si>
    <t>767.4</t>
  </si>
  <si>
    <t>Vnitřní poštovní schránky,zapuštěné,matná nerez, kotvení,detaily,D+M</t>
  </si>
  <si>
    <t>767.5</t>
  </si>
  <si>
    <t>Vnitřní podlahová čistící zóna,rám,rohož, zapuštěný rámeček,kotvení,detaily,D+M</t>
  </si>
  <si>
    <t>998767201R00</t>
  </si>
  <si>
    <t>Přesun hmot pro zámečnické konstr., výšky do 6 m</t>
  </si>
  <si>
    <t>771101210R00</t>
  </si>
  <si>
    <t>Penetrace podkladu pod dlažby</t>
  </si>
  <si>
    <t>772512131R00</t>
  </si>
  <si>
    <t>Dlažba z kamene do tl. 3 cm, vzorovaná, do tmele</t>
  </si>
  <si>
    <t>771579793R00</t>
  </si>
  <si>
    <t>Příplatek za spárovací hmotu - plošně</t>
  </si>
  <si>
    <t>772.1</t>
  </si>
  <si>
    <t>Travertinov kamenn dlažba, tl. do 3cm, velkoformátová</t>
  </si>
  <si>
    <t xml:space="preserve">inter:(10,8+21,4)*1,1 : </t>
  </si>
  <si>
    <t>35,42</t>
  </si>
  <si>
    <t>998772201R00</t>
  </si>
  <si>
    <t>Přesun hmot pro dlažby z kamene, výšky do 6 m</t>
  </si>
  <si>
    <t>781101210R00</t>
  </si>
  <si>
    <t>Penetrace podkladu pod obklady</t>
  </si>
  <si>
    <t xml:space="preserve">exter:12+2,8*1,3*2 : </t>
  </si>
  <si>
    <t xml:space="preserve">exter-podhled:4,2 : </t>
  </si>
  <si>
    <t xml:space="preserve">inter:2,82*(13,8+5,2+13,9)-(0,8*2,08+1,75*2,74*2+2,29*2,76) : </t>
  </si>
  <si>
    <t>98,6836</t>
  </si>
  <si>
    <t>782131140R00</t>
  </si>
  <si>
    <t>Obklad stěn kamenem tvrdým, rovným tl. 2,5 a 3 cm, pouze montáž - obklad ve specifikaci</t>
  </si>
  <si>
    <t>94,4836</t>
  </si>
  <si>
    <t>782231140RT1</t>
  </si>
  <si>
    <t>Obklad podhledů,kámen tvrdý,líc rovný,tl. 2,5-3 cm, pouze montáž - obklad ve specifikaci</t>
  </si>
  <si>
    <t>4,2</t>
  </si>
  <si>
    <t>781479705R00</t>
  </si>
  <si>
    <t>Přípl.za spárovací hmotu - plošně, pryskyřice</t>
  </si>
  <si>
    <t>781497131R00</t>
  </si>
  <si>
    <t>Lišta nerezová ukončovacích,rohová k obkladům, kotvení,D+M</t>
  </si>
  <si>
    <t xml:space="preserve">4*2+4,8+8+2,82*8+0,8*2+2,1*4 : </t>
  </si>
  <si>
    <t>53,36</t>
  </si>
  <si>
    <t>782.1</t>
  </si>
  <si>
    <t>Travertinový kamenný obklad, tl. 2,5-3cm, velkoformátový</t>
  </si>
  <si>
    <t xml:space="preserve">98,6836*1,1 : </t>
  </si>
  <si>
    <t>108,55196</t>
  </si>
  <si>
    <t>998782201R00</t>
  </si>
  <si>
    <t>Přesun hmot pro obklady z kamene, výšky do 6 m</t>
  </si>
  <si>
    <t>783225100R00</t>
  </si>
  <si>
    <t>Nátěr syntetický kovových konstrukcí 2x + 1x email</t>
  </si>
  <si>
    <t xml:space="preserve">stávající prvky:5+11 : </t>
  </si>
  <si>
    <t>16</t>
  </si>
  <si>
    <t>784191201R00</t>
  </si>
  <si>
    <t>Penetrace podkladu hloubková  1x</t>
  </si>
  <si>
    <t xml:space="preserve">12,6+32,20+38+45,117 : </t>
  </si>
  <si>
    <t>127,917</t>
  </si>
  <si>
    <t>784195312R00</t>
  </si>
  <si>
    <t>Malba tekutá malířská, bílá, 2 x</t>
  </si>
  <si>
    <t>M21.1</t>
  </si>
  <si>
    <t>Přesun kabeláže do nové skříně rozvaděče na fasádě, vč. dodávky nové skříně,vyzbrojení,zapojení,, revize</t>
  </si>
  <si>
    <t>M21.2</t>
  </si>
  <si>
    <t>Přesun kabeláže do nové skříně rozvaděče v chodbě, vč. dodávky skříní 3x, vyzbrojení,nerez,zapojení</t>
  </si>
  <si>
    <t>M21.3</t>
  </si>
  <si>
    <t>Nová svítidla venkovní,zapojení,montáž, kotvení,doplňky</t>
  </si>
  <si>
    <t xml:space="preserve">1+2 : </t>
  </si>
  <si>
    <t>M21.4</t>
  </si>
  <si>
    <t>Nová svítidla vnitřní,zapojení,montáž, kotvení,doplňky</t>
  </si>
  <si>
    <t xml:space="preserve">4+4 : </t>
  </si>
  <si>
    <t>8</t>
  </si>
  <si>
    <t>M21.5</t>
  </si>
  <si>
    <t>Nové vypínače svítidel, vnitřní,zapojení,montáž, kotvení,doplňky</t>
  </si>
  <si>
    <t xml:space="preserve">2+3 : </t>
  </si>
  <si>
    <t>M21.6</t>
  </si>
  <si>
    <t>Nové zvonkové tabla na fasádě,zapojení,montáž, nerez,kotvení,doplňky</t>
  </si>
  <si>
    <t>M21.7</t>
  </si>
  <si>
    <t>Nové čidlo EZS fasádě,zapojení,montáž, nerez,kotvení,doplňky</t>
  </si>
  <si>
    <t>M24.1</t>
  </si>
  <si>
    <t>Odvětrání místnosti na popelnice,nucené, ventilátor,potrubí,kotvení,D+M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</si>
</sst>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194" t="s">
        <v>39</v>
      </c>
      <c r="B2" s="194"/>
      <c r="C2" s="194"/>
      <c r="D2" s="194"/>
      <c r="E2" s="194"/>
      <c r="F2" s="194"/>
      <c r="G2" s="194"/>
    </row>
  </sheetData>
  <sheetProtection password="887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7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5">
      <c r="A2" s="2"/>
      <c r="B2" s="76" t="s">
        <v>22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5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42</v>
      </c>
      <c r="D5" s="221" t="s">
        <v>45</v>
      </c>
      <c r="E5" s="222"/>
      <c r="F5" s="222"/>
      <c r="G5" s="222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23" t="s">
        <v>46</v>
      </c>
      <c r="E6" s="224"/>
      <c r="F6" s="224"/>
      <c r="G6" s="22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84" t="s">
        <v>48</v>
      </c>
      <c r="E7" s="225" t="s">
        <v>47</v>
      </c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1"/>
      <c r="E11" s="211"/>
      <c r="F11" s="211"/>
      <c r="G11" s="211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5">
      <c r="A16" s="144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SUMIF(F51:F72,A16,I51:I72)+SUMIF(F51:F72,"PSU",I51:I72)</f>
        <v>0</v>
      </c>
      <c r="J16" s="203"/>
    </row>
    <row r="17" spans="1:10" ht="23.25" customHeight="1" x14ac:dyDescent="0.25">
      <c r="A17" s="144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SUMIF(F51:F72,A17,I51:I72)</f>
        <v>0</v>
      </c>
      <c r="J17" s="203"/>
    </row>
    <row r="18" spans="1:10" ht="23.25" customHeight="1" x14ac:dyDescent="0.25">
      <c r="A18" s="144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SUMIF(F51:F72,A18,I51:I72)</f>
        <v>0</v>
      </c>
      <c r="J18" s="203"/>
    </row>
    <row r="19" spans="1:10" ht="23.25" customHeight="1" x14ac:dyDescent="0.25">
      <c r="A19" s="144" t="s">
        <v>100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SUMIF(F51:F72,A19,I51:I72)</f>
        <v>0</v>
      </c>
      <c r="J19" s="203"/>
    </row>
    <row r="20" spans="1:10" ht="23.25" customHeight="1" x14ac:dyDescent="0.25">
      <c r="A20" s="144" t="s">
        <v>101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SUMIF(F51:F72,A20,I51:I72)</f>
        <v>0</v>
      </c>
      <c r="J20" s="203"/>
    </row>
    <row r="21" spans="1:10" ht="23.25" customHeight="1" x14ac:dyDescent="0.3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8">
        <f>I23*E23/100</f>
        <v>0</v>
      </c>
      <c r="H24" s="229"/>
      <c r="I24" s="22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8" t="s">
        <v>23</v>
      </c>
      <c r="C28" s="119"/>
      <c r="D28" s="119"/>
      <c r="E28" s="120"/>
      <c r="F28" s="121"/>
      <c r="G28" s="234">
        <f>A27</f>
        <v>0</v>
      </c>
      <c r="H28" s="234"/>
      <c r="I28" s="234"/>
      <c r="J28" s="122" t="str">
        <f t="shared" si="0"/>
        <v>CZK</v>
      </c>
    </row>
    <row r="29" spans="1:10" ht="27.75" hidden="1" customHeight="1" thickBot="1" x14ac:dyDescent="0.3">
      <c r="A29" s="2"/>
      <c r="B29" s="118" t="s">
        <v>35</v>
      </c>
      <c r="C29" s="123"/>
      <c r="D29" s="123"/>
      <c r="E29" s="123"/>
      <c r="F29" s="124"/>
      <c r="G29" s="233">
        <f>ZakladDPHSni+DPHSni+ZakladDPHZakl+DPHZakl+Zaokrouhleni</f>
        <v>0</v>
      </c>
      <c r="H29" s="233"/>
      <c r="I29" s="233"/>
      <c r="J29" s="125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5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5">
      <c r="A39" s="90">
        <v>1</v>
      </c>
      <c r="B39" s="101" t="s">
        <v>50</v>
      </c>
      <c r="C39" s="239"/>
      <c r="D39" s="239"/>
      <c r="E39" s="239"/>
      <c r="F39" s="102">
        <f>'01 2 Pol'!AE46+'01 3 Pol'!AE447</f>
        <v>0</v>
      </c>
      <c r="G39" s="103">
        <f>'01 2 Pol'!AF46+'01 3 Pol'!AF447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customHeight="1" x14ac:dyDescent="0.25">
      <c r="A40" s="90">
        <v>2</v>
      </c>
      <c r="B40" s="107"/>
      <c r="C40" s="240" t="s">
        <v>51</v>
      </c>
      <c r="D40" s="240"/>
      <c r="E40" s="240"/>
      <c r="F40" s="108"/>
      <c r="G40" s="109"/>
      <c r="H40" s="109"/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5">
      <c r="A41" s="90">
        <v>2</v>
      </c>
      <c r="B41" s="107" t="s">
        <v>52</v>
      </c>
      <c r="C41" s="240" t="s">
        <v>53</v>
      </c>
      <c r="D41" s="240"/>
      <c r="E41" s="240"/>
      <c r="F41" s="108">
        <f>'01 2 Pol'!AE46+'01 3 Pol'!AE447</f>
        <v>0</v>
      </c>
      <c r="G41" s="109">
        <f>'01 2 Pol'!AF46+'01 3 Pol'!AF447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customHeight="1" x14ac:dyDescent="0.25">
      <c r="A42" s="90">
        <v>3</v>
      </c>
      <c r="B42" s="112" t="s">
        <v>54</v>
      </c>
      <c r="C42" s="239" t="s">
        <v>55</v>
      </c>
      <c r="D42" s="239"/>
      <c r="E42" s="239"/>
      <c r="F42" s="113">
        <f>'01 2 Pol'!AE46</f>
        <v>0</v>
      </c>
      <c r="G42" s="104">
        <f>'01 2 Pol'!AF46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customHeight="1" x14ac:dyDescent="0.25">
      <c r="A43" s="90">
        <v>3</v>
      </c>
      <c r="B43" s="112" t="s">
        <v>56</v>
      </c>
      <c r="C43" s="239" t="s">
        <v>44</v>
      </c>
      <c r="D43" s="239"/>
      <c r="E43" s="239"/>
      <c r="F43" s="113">
        <f>'01 3 Pol'!AE447</f>
        <v>0</v>
      </c>
      <c r="G43" s="104">
        <f>'01 3 Pol'!AF447</f>
        <v>0</v>
      </c>
      <c r="H43" s="104"/>
      <c r="I43" s="105">
        <f>F43+G43+H43</f>
        <v>0</v>
      </c>
      <c r="J43" s="106" t="str">
        <f>IF(CenaCelkemVypocet=0,"",I43/CenaCelkemVypocet*100)</f>
        <v/>
      </c>
    </row>
    <row r="44" spans="1:10" ht="25.5" customHeight="1" x14ac:dyDescent="0.25">
      <c r="A44" s="90"/>
      <c r="B44" s="241" t="s">
        <v>57</v>
      </c>
      <c r="C44" s="242"/>
      <c r="D44" s="242"/>
      <c r="E44" s="242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6">
        <f>SUMIF(A39:A43,"=1",I39:I43)</f>
        <v>0</v>
      </c>
      <c r="J44" s="117">
        <f>SUMIF(A39:A43,"=1",J39:J43)</f>
        <v>0</v>
      </c>
    </row>
    <row r="48" spans="1:10" ht="15.5" x14ac:dyDescent="0.35">
      <c r="B48" s="126" t="s">
        <v>59</v>
      </c>
    </row>
    <row r="50" spans="1:10" ht="25.5" customHeight="1" x14ac:dyDescent="0.25">
      <c r="A50" s="128"/>
      <c r="B50" s="131" t="s">
        <v>17</v>
      </c>
      <c r="C50" s="131" t="s">
        <v>5</v>
      </c>
      <c r="D50" s="132"/>
      <c r="E50" s="132"/>
      <c r="F50" s="133" t="s">
        <v>60</v>
      </c>
      <c r="G50" s="133"/>
      <c r="H50" s="133"/>
      <c r="I50" s="133" t="s">
        <v>29</v>
      </c>
      <c r="J50" s="133" t="s">
        <v>0</v>
      </c>
    </row>
    <row r="51" spans="1:10" ht="36.75" customHeight="1" x14ac:dyDescent="0.25">
      <c r="A51" s="129"/>
      <c r="B51" s="134" t="s">
        <v>61</v>
      </c>
      <c r="C51" s="243" t="s">
        <v>62</v>
      </c>
      <c r="D51" s="244"/>
      <c r="E51" s="244"/>
      <c r="F51" s="140" t="s">
        <v>24</v>
      </c>
      <c r="G51" s="141"/>
      <c r="H51" s="141"/>
      <c r="I51" s="141">
        <f>'01 3 Pol'!G8</f>
        <v>0</v>
      </c>
      <c r="J51" s="138" t="str">
        <f>IF(I73=0,"",I51/I73*100)</f>
        <v/>
      </c>
    </row>
    <row r="52" spans="1:10" ht="36.75" customHeight="1" x14ac:dyDescent="0.25">
      <c r="A52" s="129"/>
      <c r="B52" s="134" t="s">
        <v>56</v>
      </c>
      <c r="C52" s="243" t="s">
        <v>63</v>
      </c>
      <c r="D52" s="244"/>
      <c r="E52" s="244"/>
      <c r="F52" s="140" t="s">
        <v>24</v>
      </c>
      <c r="G52" s="141"/>
      <c r="H52" s="141"/>
      <c r="I52" s="141">
        <f>'01 3 Pol'!G15</f>
        <v>0</v>
      </c>
      <c r="J52" s="138" t="str">
        <f>IF(I73=0,"",I52/I73*100)</f>
        <v/>
      </c>
    </row>
    <row r="53" spans="1:10" ht="36.75" customHeight="1" x14ac:dyDescent="0.25">
      <c r="A53" s="129"/>
      <c r="B53" s="134" t="s">
        <v>64</v>
      </c>
      <c r="C53" s="243" t="s">
        <v>65</v>
      </c>
      <c r="D53" s="244"/>
      <c r="E53" s="244"/>
      <c r="F53" s="140" t="s">
        <v>24</v>
      </c>
      <c r="G53" s="141"/>
      <c r="H53" s="141"/>
      <c r="I53" s="141">
        <f>'01 3 Pol'!G28</f>
        <v>0</v>
      </c>
      <c r="J53" s="138" t="str">
        <f>IF(I73=0,"",I53/I73*100)</f>
        <v/>
      </c>
    </row>
    <row r="54" spans="1:10" ht="36.75" customHeight="1" x14ac:dyDescent="0.25">
      <c r="A54" s="129"/>
      <c r="B54" s="134" t="s">
        <v>66</v>
      </c>
      <c r="C54" s="243" t="s">
        <v>67</v>
      </c>
      <c r="D54" s="244"/>
      <c r="E54" s="244"/>
      <c r="F54" s="140" t="s">
        <v>24</v>
      </c>
      <c r="G54" s="141"/>
      <c r="H54" s="141"/>
      <c r="I54" s="141">
        <f>'01 3 Pol'!G32</f>
        <v>0</v>
      </c>
      <c r="J54" s="138" t="str">
        <f>IF(I73=0,"",I54/I73*100)</f>
        <v/>
      </c>
    </row>
    <row r="55" spans="1:10" ht="36.75" customHeight="1" x14ac:dyDescent="0.25">
      <c r="A55" s="129"/>
      <c r="B55" s="134" t="s">
        <v>68</v>
      </c>
      <c r="C55" s="243" t="s">
        <v>69</v>
      </c>
      <c r="D55" s="244"/>
      <c r="E55" s="244"/>
      <c r="F55" s="140" t="s">
        <v>24</v>
      </c>
      <c r="G55" s="141"/>
      <c r="H55" s="141"/>
      <c r="I55" s="141">
        <f>'01 3 Pol'!G75</f>
        <v>0</v>
      </c>
      <c r="J55" s="138" t="str">
        <f>IF(I73=0,"",I55/I73*100)</f>
        <v/>
      </c>
    </row>
    <row r="56" spans="1:10" ht="36.75" customHeight="1" x14ac:dyDescent="0.25">
      <c r="A56" s="129"/>
      <c r="B56" s="134" t="s">
        <v>70</v>
      </c>
      <c r="C56" s="243" t="s">
        <v>71</v>
      </c>
      <c r="D56" s="244"/>
      <c r="E56" s="244"/>
      <c r="F56" s="140" t="s">
        <v>24</v>
      </c>
      <c r="G56" s="141"/>
      <c r="H56" s="141"/>
      <c r="I56" s="141">
        <f>'01 3 Pol'!G107</f>
        <v>0</v>
      </c>
      <c r="J56" s="138" t="str">
        <f>IF(I73=0,"",I56/I73*100)</f>
        <v/>
      </c>
    </row>
    <row r="57" spans="1:10" ht="36.75" customHeight="1" x14ac:dyDescent="0.25">
      <c r="A57" s="129"/>
      <c r="B57" s="134" t="s">
        <v>72</v>
      </c>
      <c r="C57" s="243" t="s">
        <v>73</v>
      </c>
      <c r="D57" s="244"/>
      <c r="E57" s="244"/>
      <c r="F57" s="140" t="s">
        <v>24</v>
      </c>
      <c r="G57" s="141"/>
      <c r="H57" s="141"/>
      <c r="I57" s="141">
        <f>'01 3 Pol'!G118</f>
        <v>0</v>
      </c>
      <c r="J57" s="138" t="str">
        <f>IF(I73=0,"",I57/I73*100)</f>
        <v/>
      </c>
    </row>
    <row r="58" spans="1:10" ht="36.75" customHeight="1" x14ac:dyDescent="0.25">
      <c r="A58" s="129"/>
      <c r="B58" s="134" t="s">
        <v>74</v>
      </c>
      <c r="C58" s="243" t="s">
        <v>75</v>
      </c>
      <c r="D58" s="244"/>
      <c r="E58" s="244"/>
      <c r="F58" s="140" t="s">
        <v>24</v>
      </c>
      <c r="G58" s="141"/>
      <c r="H58" s="141"/>
      <c r="I58" s="141">
        <f>'01 3 Pol'!G149</f>
        <v>0</v>
      </c>
      <c r="J58" s="138" t="str">
        <f>IF(I73=0,"",I58/I73*100)</f>
        <v/>
      </c>
    </row>
    <row r="59" spans="1:10" ht="36.75" customHeight="1" x14ac:dyDescent="0.25">
      <c r="A59" s="129"/>
      <c r="B59" s="134" t="s">
        <v>76</v>
      </c>
      <c r="C59" s="243" t="s">
        <v>77</v>
      </c>
      <c r="D59" s="244"/>
      <c r="E59" s="244"/>
      <c r="F59" s="140" t="s">
        <v>24</v>
      </c>
      <c r="G59" s="141"/>
      <c r="H59" s="141"/>
      <c r="I59" s="141">
        <f>'01 3 Pol'!G159</f>
        <v>0</v>
      </c>
      <c r="J59" s="138" t="str">
        <f>IF(I73=0,"",I59/I73*100)</f>
        <v/>
      </c>
    </row>
    <row r="60" spans="1:10" ht="36.75" customHeight="1" x14ac:dyDescent="0.25">
      <c r="A60" s="129"/>
      <c r="B60" s="134" t="s">
        <v>78</v>
      </c>
      <c r="C60" s="243" t="s">
        <v>79</v>
      </c>
      <c r="D60" s="244"/>
      <c r="E60" s="244"/>
      <c r="F60" s="140" t="s">
        <v>24</v>
      </c>
      <c r="G60" s="141"/>
      <c r="H60" s="141"/>
      <c r="I60" s="141">
        <f>'01 3 Pol'!G309</f>
        <v>0</v>
      </c>
      <c r="J60" s="138" t="str">
        <f>IF(I73=0,"",I60/I73*100)</f>
        <v/>
      </c>
    </row>
    <row r="61" spans="1:10" ht="36.75" customHeight="1" x14ac:dyDescent="0.25">
      <c r="A61" s="129"/>
      <c r="B61" s="134" t="s">
        <v>80</v>
      </c>
      <c r="C61" s="243" t="s">
        <v>81</v>
      </c>
      <c r="D61" s="244"/>
      <c r="E61" s="244"/>
      <c r="F61" s="140" t="s">
        <v>25</v>
      </c>
      <c r="G61" s="141"/>
      <c r="H61" s="141"/>
      <c r="I61" s="141">
        <f>'01 3 Pol'!G313</f>
        <v>0</v>
      </c>
      <c r="J61" s="138" t="str">
        <f>IF(I73=0,"",I61/I73*100)</f>
        <v/>
      </c>
    </row>
    <row r="62" spans="1:10" ht="36.75" customHeight="1" x14ac:dyDescent="0.25">
      <c r="A62" s="129"/>
      <c r="B62" s="134" t="s">
        <v>82</v>
      </c>
      <c r="C62" s="243" t="s">
        <v>83</v>
      </c>
      <c r="D62" s="244"/>
      <c r="E62" s="244"/>
      <c r="F62" s="140" t="s">
        <v>25</v>
      </c>
      <c r="G62" s="141"/>
      <c r="H62" s="141"/>
      <c r="I62" s="141">
        <f>'01 3 Pol'!G319</f>
        <v>0</v>
      </c>
      <c r="J62" s="138" t="str">
        <f>IF(I73=0,"",I62/I73*100)</f>
        <v/>
      </c>
    </row>
    <row r="63" spans="1:10" ht="36.75" customHeight="1" x14ac:dyDescent="0.25">
      <c r="A63" s="129"/>
      <c r="B63" s="134" t="s">
        <v>84</v>
      </c>
      <c r="C63" s="243" t="s">
        <v>85</v>
      </c>
      <c r="D63" s="244"/>
      <c r="E63" s="244"/>
      <c r="F63" s="140" t="s">
        <v>25</v>
      </c>
      <c r="G63" s="141"/>
      <c r="H63" s="141"/>
      <c r="I63" s="141">
        <f>'01 3 Pol'!G324</f>
        <v>0</v>
      </c>
      <c r="J63" s="138" t="str">
        <f>IF(I73=0,"",I63/I73*100)</f>
        <v/>
      </c>
    </row>
    <row r="64" spans="1:10" ht="36.75" customHeight="1" x14ac:dyDescent="0.25">
      <c r="A64" s="129"/>
      <c r="B64" s="134" t="s">
        <v>86</v>
      </c>
      <c r="C64" s="243" t="s">
        <v>87</v>
      </c>
      <c r="D64" s="244"/>
      <c r="E64" s="244"/>
      <c r="F64" s="140" t="s">
        <v>25</v>
      </c>
      <c r="G64" s="141"/>
      <c r="H64" s="141"/>
      <c r="I64" s="141">
        <f>'01 3 Pol'!G340</f>
        <v>0</v>
      </c>
      <c r="J64" s="138" t="str">
        <f>IF(I73=0,"",I64/I73*100)</f>
        <v/>
      </c>
    </row>
    <row r="65" spans="1:10" ht="36.75" customHeight="1" x14ac:dyDescent="0.25">
      <c r="A65" s="129"/>
      <c r="B65" s="134" t="s">
        <v>88</v>
      </c>
      <c r="C65" s="243" t="s">
        <v>89</v>
      </c>
      <c r="D65" s="244"/>
      <c r="E65" s="244"/>
      <c r="F65" s="140" t="s">
        <v>25</v>
      </c>
      <c r="G65" s="141"/>
      <c r="H65" s="141"/>
      <c r="I65" s="141">
        <f>'01 3 Pol'!G370</f>
        <v>0</v>
      </c>
      <c r="J65" s="138" t="str">
        <f>IF(I73=0,"",I65/I73*100)</f>
        <v/>
      </c>
    </row>
    <row r="66" spans="1:10" ht="36.75" customHeight="1" x14ac:dyDescent="0.25">
      <c r="A66" s="129"/>
      <c r="B66" s="134" t="s">
        <v>90</v>
      </c>
      <c r="C66" s="243" t="s">
        <v>91</v>
      </c>
      <c r="D66" s="244"/>
      <c r="E66" s="244"/>
      <c r="F66" s="140" t="s">
        <v>25</v>
      </c>
      <c r="G66" s="141"/>
      <c r="H66" s="141"/>
      <c r="I66" s="141">
        <f>'01 3 Pol'!G384</f>
        <v>0</v>
      </c>
      <c r="J66" s="138" t="str">
        <f>IF(I73=0,"",I66/I73*100)</f>
        <v/>
      </c>
    </row>
    <row r="67" spans="1:10" ht="36.75" customHeight="1" x14ac:dyDescent="0.25">
      <c r="A67" s="129"/>
      <c r="B67" s="134" t="s">
        <v>92</v>
      </c>
      <c r="C67" s="243" t="s">
        <v>93</v>
      </c>
      <c r="D67" s="244"/>
      <c r="E67" s="244"/>
      <c r="F67" s="140" t="s">
        <v>25</v>
      </c>
      <c r="G67" s="141"/>
      <c r="H67" s="141"/>
      <c r="I67" s="141">
        <f>'01 3 Pol'!G409</f>
        <v>0</v>
      </c>
      <c r="J67" s="138" t="str">
        <f>IF(I73=0,"",I67/I73*100)</f>
        <v/>
      </c>
    </row>
    <row r="68" spans="1:10" ht="36.75" customHeight="1" x14ac:dyDescent="0.25">
      <c r="A68" s="129"/>
      <c r="B68" s="134" t="s">
        <v>94</v>
      </c>
      <c r="C68" s="243" t="s">
        <v>95</v>
      </c>
      <c r="D68" s="244"/>
      <c r="E68" s="244"/>
      <c r="F68" s="140" t="s">
        <v>25</v>
      </c>
      <c r="G68" s="141"/>
      <c r="H68" s="141"/>
      <c r="I68" s="141">
        <f>'01 3 Pol'!G413</f>
        <v>0</v>
      </c>
      <c r="J68" s="138" t="str">
        <f>IF(I73=0,"",I68/I73*100)</f>
        <v/>
      </c>
    </row>
    <row r="69" spans="1:10" ht="36.75" customHeight="1" x14ac:dyDescent="0.25">
      <c r="A69" s="129"/>
      <c r="B69" s="134" t="s">
        <v>96</v>
      </c>
      <c r="C69" s="243" t="s">
        <v>97</v>
      </c>
      <c r="D69" s="244"/>
      <c r="E69" s="244"/>
      <c r="F69" s="140" t="s">
        <v>26</v>
      </c>
      <c r="G69" s="141"/>
      <c r="H69" s="141"/>
      <c r="I69" s="141">
        <f>'01 3 Pol'!G420</f>
        <v>0</v>
      </c>
      <c r="J69" s="138" t="str">
        <f>IF(I73=0,"",I69/I73*100)</f>
        <v/>
      </c>
    </row>
    <row r="70" spans="1:10" ht="36.75" customHeight="1" x14ac:dyDescent="0.25">
      <c r="A70" s="129"/>
      <c r="B70" s="134" t="s">
        <v>98</v>
      </c>
      <c r="C70" s="243" t="s">
        <v>99</v>
      </c>
      <c r="D70" s="244"/>
      <c r="E70" s="244"/>
      <c r="F70" s="140" t="s">
        <v>26</v>
      </c>
      <c r="G70" s="141"/>
      <c r="H70" s="141"/>
      <c r="I70" s="141">
        <f>'01 3 Pol'!G442</f>
        <v>0</v>
      </c>
      <c r="J70" s="138" t="str">
        <f>IF(I73=0,"",I70/I73*100)</f>
        <v/>
      </c>
    </row>
    <row r="71" spans="1:10" ht="36.75" customHeight="1" x14ac:dyDescent="0.25">
      <c r="A71" s="129"/>
      <c r="B71" s="134" t="s">
        <v>100</v>
      </c>
      <c r="C71" s="243" t="s">
        <v>27</v>
      </c>
      <c r="D71" s="244"/>
      <c r="E71" s="244"/>
      <c r="F71" s="140" t="s">
        <v>100</v>
      </c>
      <c r="G71" s="141"/>
      <c r="H71" s="141"/>
      <c r="I71" s="141">
        <f>'01 2 Pol'!G8</f>
        <v>0</v>
      </c>
      <c r="J71" s="138" t="str">
        <f>IF(I73=0,"",I71/I73*100)</f>
        <v/>
      </c>
    </row>
    <row r="72" spans="1:10" ht="36.75" customHeight="1" x14ac:dyDescent="0.25">
      <c r="A72" s="129"/>
      <c r="B72" s="134" t="s">
        <v>101</v>
      </c>
      <c r="C72" s="243" t="s">
        <v>28</v>
      </c>
      <c r="D72" s="244"/>
      <c r="E72" s="244"/>
      <c r="F72" s="140" t="s">
        <v>101</v>
      </c>
      <c r="G72" s="141"/>
      <c r="H72" s="141"/>
      <c r="I72" s="141">
        <f>'01 2 Pol'!G15</f>
        <v>0</v>
      </c>
      <c r="J72" s="138" t="str">
        <f>IF(I73=0,"",I72/I73*100)</f>
        <v/>
      </c>
    </row>
    <row r="73" spans="1:10" ht="25.5" customHeight="1" x14ac:dyDescent="0.25">
      <c r="A73" s="130"/>
      <c r="B73" s="135" t="s">
        <v>1</v>
      </c>
      <c r="C73" s="136"/>
      <c r="D73" s="137"/>
      <c r="E73" s="137"/>
      <c r="F73" s="142"/>
      <c r="G73" s="143"/>
      <c r="H73" s="143"/>
      <c r="I73" s="143">
        <f>SUM(I51:I72)</f>
        <v>0</v>
      </c>
      <c r="J73" s="139">
        <f>SUM(J51:J72)</f>
        <v>0</v>
      </c>
    </row>
    <row r="74" spans="1:10" x14ac:dyDescent="0.25">
      <c r="F74" s="88"/>
      <c r="G74" s="88"/>
      <c r="H74" s="88"/>
      <c r="I74" s="88"/>
      <c r="J74" s="89"/>
    </row>
    <row r="75" spans="1:10" x14ac:dyDescent="0.25">
      <c r="F75" s="88"/>
      <c r="G75" s="88"/>
      <c r="H75" s="88"/>
      <c r="I75" s="88"/>
      <c r="J75" s="89"/>
    </row>
    <row r="76" spans="1:10" x14ac:dyDescent="0.25">
      <c r="F76" s="88"/>
      <c r="G76" s="88"/>
      <c r="H76" s="88"/>
      <c r="I76" s="88"/>
      <c r="J76" s="89"/>
    </row>
  </sheetData>
  <sheetProtection password="887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5" t="s">
        <v>6</v>
      </c>
      <c r="B1" s="245"/>
      <c r="C1" s="246"/>
      <c r="D1" s="245"/>
      <c r="E1" s="245"/>
      <c r="F1" s="245"/>
      <c r="G1" s="245"/>
    </row>
    <row r="2" spans="1:7" ht="25" customHeight="1" x14ac:dyDescent="0.25">
      <c r="A2" s="50" t="s">
        <v>7</v>
      </c>
      <c r="B2" s="49"/>
      <c r="C2" s="247"/>
      <c r="D2" s="247"/>
      <c r="E2" s="247"/>
      <c r="F2" s="247"/>
      <c r="G2" s="248"/>
    </row>
    <row r="3" spans="1:7" ht="25" customHeight="1" x14ac:dyDescent="0.25">
      <c r="A3" s="50" t="s">
        <v>8</v>
      </c>
      <c r="B3" s="49"/>
      <c r="C3" s="247"/>
      <c r="D3" s="247"/>
      <c r="E3" s="247"/>
      <c r="F3" s="247"/>
      <c r="G3" s="248"/>
    </row>
    <row r="4" spans="1:7" ht="25" customHeight="1" x14ac:dyDescent="0.25">
      <c r="A4" s="50" t="s">
        <v>9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sheetProtection password="887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11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7" customWidth="1"/>
    <col min="3" max="3" width="63.26953125" style="127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102</v>
      </c>
      <c r="B1" s="251"/>
      <c r="C1" s="251"/>
      <c r="D1" s="251"/>
      <c r="E1" s="251"/>
      <c r="F1" s="251"/>
      <c r="G1" s="251"/>
      <c r="AG1" t="s">
        <v>103</v>
      </c>
    </row>
    <row r="2" spans="1:60" ht="25.15" customHeight="1" x14ac:dyDescent="0.25">
      <c r="A2" s="145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104</v>
      </c>
    </row>
    <row r="3" spans="1:60" ht="25.15" customHeight="1" x14ac:dyDescent="0.25">
      <c r="A3" s="145" t="s">
        <v>8</v>
      </c>
      <c r="B3" s="49" t="s">
        <v>52</v>
      </c>
      <c r="C3" s="252" t="s">
        <v>53</v>
      </c>
      <c r="D3" s="253"/>
      <c r="E3" s="253"/>
      <c r="F3" s="253"/>
      <c r="G3" s="254"/>
      <c r="AC3" s="127" t="s">
        <v>104</v>
      </c>
      <c r="AG3" t="s">
        <v>105</v>
      </c>
    </row>
    <row r="4" spans="1:60" ht="25.15" customHeight="1" x14ac:dyDescent="0.25">
      <c r="A4" s="146" t="s">
        <v>9</v>
      </c>
      <c r="B4" s="147" t="s">
        <v>54</v>
      </c>
      <c r="C4" s="255" t="s">
        <v>55</v>
      </c>
      <c r="D4" s="256"/>
      <c r="E4" s="256"/>
      <c r="F4" s="256"/>
      <c r="G4" s="257"/>
      <c r="AG4" t="s">
        <v>106</v>
      </c>
    </row>
    <row r="5" spans="1:60" x14ac:dyDescent="0.25">
      <c r="D5" s="10"/>
    </row>
    <row r="6" spans="1:60" ht="37.5" x14ac:dyDescent="0.25">
      <c r="A6" s="149" t="s">
        <v>107</v>
      </c>
      <c r="B6" s="151" t="s">
        <v>108</v>
      </c>
      <c r="C6" s="151" t="s">
        <v>109</v>
      </c>
      <c r="D6" s="150" t="s">
        <v>110</v>
      </c>
      <c r="E6" s="149" t="s">
        <v>111</v>
      </c>
      <c r="F6" s="148" t="s">
        <v>112</v>
      </c>
      <c r="G6" s="149" t="s">
        <v>29</v>
      </c>
      <c r="H6" s="152" t="s">
        <v>30</v>
      </c>
      <c r="I6" s="152" t="s">
        <v>113</v>
      </c>
      <c r="J6" s="152" t="s">
        <v>31</v>
      </c>
      <c r="K6" s="152" t="s">
        <v>114</v>
      </c>
      <c r="L6" s="152" t="s">
        <v>115</v>
      </c>
      <c r="M6" s="152" t="s">
        <v>116</v>
      </c>
      <c r="N6" s="152" t="s">
        <v>117</v>
      </c>
      <c r="O6" s="152" t="s">
        <v>118</v>
      </c>
      <c r="P6" s="152" t="s">
        <v>119</v>
      </c>
      <c r="Q6" s="152" t="s">
        <v>120</v>
      </c>
      <c r="R6" s="152" t="s">
        <v>121</v>
      </c>
      <c r="S6" s="152" t="s">
        <v>122</v>
      </c>
      <c r="T6" s="152" t="s">
        <v>123</v>
      </c>
      <c r="U6" s="152" t="s">
        <v>124</v>
      </c>
      <c r="V6" s="152" t="s">
        <v>125</v>
      </c>
      <c r="W6" s="152" t="s">
        <v>126</v>
      </c>
      <c r="X6" s="152" t="s">
        <v>127</v>
      </c>
    </row>
    <row r="7" spans="1:60" hidden="1" x14ac:dyDescent="0.25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ht="13" x14ac:dyDescent="0.25">
      <c r="A8" s="164" t="s">
        <v>128</v>
      </c>
      <c r="B8" s="165" t="s">
        <v>100</v>
      </c>
      <c r="C8" s="185" t="s">
        <v>27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129</v>
      </c>
    </row>
    <row r="9" spans="1:60" outlineLevel="1" x14ac:dyDescent="0.25">
      <c r="A9" s="177">
        <v>1</v>
      </c>
      <c r="B9" s="178" t="s">
        <v>130</v>
      </c>
      <c r="C9" s="186" t="s">
        <v>131</v>
      </c>
      <c r="D9" s="179" t="s">
        <v>132</v>
      </c>
      <c r="E9" s="180">
        <v>1</v>
      </c>
      <c r="F9" s="181"/>
      <c r="G9" s="182">
        <f t="shared" ref="G9:G14" si="0">ROUND(E9*F9,2)</f>
        <v>0</v>
      </c>
      <c r="H9" s="181"/>
      <c r="I9" s="182">
        <f t="shared" ref="I9:I14" si="1">ROUND(E9*H9,2)</f>
        <v>0</v>
      </c>
      <c r="J9" s="181"/>
      <c r="K9" s="182">
        <f t="shared" ref="K9:K14" si="2">ROUND(E9*J9,2)</f>
        <v>0</v>
      </c>
      <c r="L9" s="182">
        <v>15</v>
      </c>
      <c r="M9" s="182">
        <f t="shared" ref="M9:M14" si="3">G9*(1+L9/100)</f>
        <v>0</v>
      </c>
      <c r="N9" s="182">
        <v>0</v>
      </c>
      <c r="O9" s="182">
        <f t="shared" ref="O9:O14" si="4">ROUND(E9*N9,2)</f>
        <v>0</v>
      </c>
      <c r="P9" s="182">
        <v>0</v>
      </c>
      <c r="Q9" s="182">
        <f t="shared" ref="Q9:Q14" si="5">ROUND(E9*P9,2)</f>
        <v>0</v>
      </c>
      <c r="R9" s="182" t="s">
        <v>133</v>
      </c>
      <c r="S9" s="182" t="s">
        <v>134</v>
      </c>
      <c r="T9" s="183" t="s">
        <v>135</v>
      </c>
      <c r="U9" s="162">
        <v>0</v>
      </c>
      <c r="V9" s="162">
        <f t="shared" ref="V9:V14" si="6">ROUND(E9*U9,2)</f>
        <v>0</v>
      </c>
      <c r="W9" s="162"/>
      <c r="X9" s="162" t="s">
        <v>136</v>
      </c>
      <c r="Y9" s="153"/>
      <c r="Z9" s="153"/>
      <c r="AA9" s="153"/>
      <c r="AB9" s="153"/>
      <c r="AC9" s="153"/>
      <c r="AD9" s="153"/>
      <c r="AE9" s="153"/>
      <c r="AF9" s="153"/>
      <c r="AG9" s="153" t="s">
        <v>137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77">
        <v>2</v>
      </c>
      <c r="B10" s="178" t="s">
        <v>138</v>
      </c>
      <c r="C10" s="186" t="s">
        <v>139</v>
      </c>
      <c r="D10" s="179" t="s">
        <v>132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15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134</v>
      </c>
      <c r="T10" s="183" t="s">
        <v>135</v>
      </c>
      <c r="U10" s="162">
        <v>0</v>
      </c>
      <c r="V10" s="162">
        <f t="shared" si="6"/>
        <v>0</v>
      </c>
      <c r="W10" s="162"/>
      <c r="X10" s="162" t="s">
        <v>140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141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77">
        <v>3</v>
      </c>
      <c r="B11" s="178" t="s">
        <v>142</v>
      </c>
      <c r="C11" s="186" t="s">
        <v>143</v>
      </c>
      <c r="D11" s="179" t="s">
        <v>132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15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134</v>
      </c>
      <c r="T11" s="183" t="s">
        <v>135</v>
      </c>
      <c r="U11" s="162">
        <v>0</v>
      </c>
      <c r="V11" s="162">
        <f t="shared" si="6"/>
        <v>0</v>
      </c>
      <c r="W11" s="162"/>
      <c r="X11" s="162" t="s">
        <v>140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141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5">
      <c r="A12" s="177">
        <v>4</v>
      </c>
      <c r="B12" s="178" t="s">
        <v>144</v>
      </c>
      <c r="C12" s="186" t="s">
        <v>145</v>
      </c>
      <c r="D12" s="179" t="s">
        <v>132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 t="s">
        <v>133</v>
      </c>
      <c r="S12" s="182" t="s">
        <v>134</v>
      </c>
      <c r="T12" s="183" t="s">
        <v>135</v>
      </c>
      <c r="U12" s="162">
        <v>0</v>
      </c>
      <c r="V12" s="162">
        <f t="shared" si="6"/>
        <v>0</v>
      </c>
      <c r="W12" s="162"/>
      <c r="X12" s="162" t="s">
        <v>136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137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77">
        <v>5</v>
      </c>
      <c r="B13" s="178" t="s">
        <v>146</v>
      </c>
      <c r="C13" s="186" t="s">
        <v>147</v>
      </c>
      <c r="D13" s="179" t="s">
        <v>132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148</v>
      </c>
      <c r="T13" s="183" t="s">
        <v>135</v>
      </c>
      <c r="U13" s="162">
        <v>0</v>
      </c>
      <c r="V13" s="162">
        <f t="shared" si="6"/>
        <v>0</v>
      </c>
      <c r="W13" s="162"/>
      <c r="X13" s="162" t="s">
        <v>140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149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0" outlineLevel="1" x14ac:dyDescent="0.25">
      <c r="A14" s="177">
        <v>6</v>
      </c>
      <c r="B14" s="178" t="s">
        <v>150</v>
      </c>
      <c r="C14" s="186" t="s">
        <v>151</v>
      </c>
      <c r="D14" s="179" t="s">
        <v>132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134</v>
      </c>
      <c r="T14" s="183" t="s">
        <v>135</v>
      </c>
      <c r="U14" s="162">
        <v>0</v>
      </c>
      <c r="V14" s="162">
        <f t="shared" si="6"/>
        <v>0</v>
      </c>
      <c r="W14" s="162"/>
      <c r="X14" s="162" t="s">
        <v>140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149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13" x14ac:dyDescent="0.25">
      <c r="A15" s="164" t="s">
        <v>128</v>
      </c>
      <c r="B15" s="165" t="s">
        <v>101</v>
      </c>
      <c r="C15" s="185" t="s">
        <v>28</v>
      </c>
      <c r="D15" s="166"/>
      <c r="E15" s="167"/>
      <c r="F15" s="168"/>
      <c r="G15" s="168">
        <f>SUMIF(AG16:AG44,"&lt;&gt;NOR",G16:G44)</f>
        <v>0</v>
      </c>
      <c r="H15" s="168"/>
      <c r="I15" s="168">
        <f>SUM(I16:I44)</f>
        <v>0</v>
      </c>
      <c r="J15" s="168"/>
      <c r="K15" s="168">
        <f>SUM(K16:K44)</f>
        <v>0</v>
      </c>
      <c r="L15" s="168"/>
      <c r="M15" s="168">
        <f>SUM(M16:M44)</f>
        <v>0</v>
      </c>
      <c r="N15" s="168"/>
      <c r="O15" s="168">
        <f>SUM(O16:O44)</f>
        <v>0</v>
      </c>
      <c r="P15" s="168"/>
      <c r="Q15" s="168">
        <f>SUM(Q16:Q44)</f>
        <v>0</v>
      </c>
      <c r="R15" s="168"/>
      <c r="S15" s="168"/>
      <c r="T15" s="169"/>
      <c r="U15" s="163"/>
      <c r="V15" s="163">
        <f>SUM(V16:V44)</f>
        <v>0</v>
      </c>
      <c r="W15" s="163"/>
      <c r="X15" s="163"/>
      <c r="AG15" t="s">
        <v>129</v>
      </c>
    </row>
    <row r="16" spans="1:60" outlineLevel="1" x14ac:dyDescent="0.25">
      <c r="A16" s="177">
        <v>7</v>
      </c>
      <c r="B16" s="178" t="s">
        <v>152</v>
      </c>
      <c r="C16" s="186" t="s">
        <v>153</v>
      </c>
      <c r="D16" s="179" t="s">
        <v>132</v>
      </c>
      <c r="E16" s="180">
        <v>1</v>
      </c>
      <c r="F16" s="181"/>
      <c r="G16" s="182">
        <f t="shared" ref="G16:G34" si="7">ROUND(E16*F16,2)</f>
        <v>0</v>
      </c>
      <c r="H16" s="181"/>
      <c r="I16" s="182">
        <f t="shared" ref="I16:I34" si="8">ROUND(E16*H16,2)</f>
        <v>0</v>
      </c>
      <c r="J16" s="181"/>
      <c r="K16" s="182">
        <f t="shared" ref="K16:K34" si="9">ROUND(E16*J16,2)</f>
        <v>0</v>
      </c>
      <c r="L16" s="182">
        <v>15</v>
      </c>
      <c r="M16" s="182">
        <f t="shared" ref="M16:M34" si="10">G16*(1+L16/100)</f>
        <v>0</v>
      </c>
      <c r="N16" s="182">
        <v>0</v>
      </c>
      <c r="O16" s="182">
        <f t="shared" ref="O16:O34" si="11">ROUND(E16*N16,2)</f>
        <v>0</v>
      </c>
      <c r="P16" s="182">
        <v>0</v>
      </c>
      <c r="Q16" s="182">
        <f t="shared" ref="Q16:Q34" si="12">ROUND(E16*P16,2)</f>
        <v>0</v>
      </c>
      <c r="R16" s="182" t="s">
        <v>133</v>
      </c>
      <c r="S16" s="182" t="s">
        <v>134</v>
      </c>
      <c r="T16" s="183" t="s">
        <v>135</v>
      </c>
      <c r="U16" s="162">
        <v>0</v>
      </c>
      <c r="V16" s="162">
        <f t="shared" ref="V16:V34" si="13">ROUND(E16*U16,2)</f>
        <v>0</v>
      </c>
      <c r="W16" s="162"/>
      <c r="X16" s="162" t="s">
        <v>136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137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77">
        <v>8</v>
      </c>
      <c r="B17" s="178" t="s">
        <v>154</v>
      </c>
      <c r="C17" s="186" t="s">
        <v>155</v>
      </c>
      <c r="D17" s="179" t="s">
        <v>132</v>
      </c>
      <c r="E17" s="180">
        <v>1</v>
      </c>
      <c r="F17" s="181"/>
      <c r="G17" s="182">
        <f t="shared" si="7"/>
        <v>0</v>
      </c>
      <c r="H17" s="181"/>
      <c r="I17" s="182">
        <f t="shared" si="8"/>
        <v>0</v>
      </c>
      <c r="J17" s="181"/>
      <c r="K17" s="182">
        <f t="shared" si="9"/>
        <v>0</v>
      </c>
      <c r="L17" s="182">
        <v>15</v>
      </c>
      <c r="M17" s="182">
        <f t="shared" si="10"/>
        <v>0</v>
      </c>
      <c r="N17" s="182">
        <v>0</v>
      </c>
      <c r="O17" s="182">
        <f t="shared" si="11"/>
        <v>0</v>
      </c>
      <c r="P17" s="182">
        <v>0</v>
      </c>
      <c r="Q17" s="182">
        <f t="shared" si="12"/>
        <v>0</v>
      </c>
      <c r="R17" s="182"/>
      <c r="S17" s="182" t="s">
        <v>134</v>
      </c>
      <c r="T17" s="183" t="s">
        <v>135</v>
      </c>
      <c r="U17" s="162">
        <v>0</v>
      </c>
      <c r="V17" s="162">
        <f t="shared" si="13"/>
        <v>0</v>
      </c>
      <c r="W17" s="162"/>
      <c r="X17" s="162" t="s">
        <v>140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141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0" outlineLevel="1" x14ac:dyDescent="0.25">
      <c r="A18" s="177">
        <v>9</v>
      </c>
      <c r="B18" s="178" t="s">
        <v>156</v>
      </c>
      <c r="C18" s="186" t="s">
        <v>157</v>
      </c>
      <c r="D18" s="179" t="s">
        <v>158</v>
      </c>
      <c r="E18" s="180">
        <v>1.5</v>
      </c>
      <c r="F18" s="181"/>
      <c r="G18" s="182">
        <f t="shared" si="7"/>
        <v>0</v>
      </c>
      <c r="H18" s="181"/>
      <c r="I18" s="182">
        <f t="shared" si="8"/>
        <v>0</v>
      </c>
      <c r="J18" s="181"/>
      <c r="K18" s="182">
        <f t="shared" si="9"/>
        <v>0</v>
      </c>
      <c r="L18" s="182">
        <v>15</v>
      </c>
      <c r="M18" s="182">
        <f t="shared" si="10"/>
        <v>0</v>
      </c>
      <c r="N18" s="182">
        <v>0</v>
      </c>
      <c r="O18" s="182">
        <f t="shared" si="11"/>
        <v>0</v>
      </c>
      <c r="P18" s="182">
        <v>0</v>
      </c>
      <c r="Q18" s="182">
        <f t="shared" si="12"/>
        <v>0</v>
      </c>
      <c r="R18" s="182"/>
      <c r="S18" s="182" t="s">
        <v>148</v>
      </c>
      <c r="T18" s="183" t="s">
        <v>135</v>
      </c>
      <c r="U18" s="162">
        <v>0</v>
      </c>
      <c r="V18" s="162">
        <f t="shared" si="13"/>
        <v>0</v>
      </c>
      <c r="W18" s="162"/>
      <c r="X18" s="162" t="s">
        <v>140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141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0" outlineLevel="1" x14ac:dyDescent="0.25">
      <c r="A19" s="177">
        <v>10</v>
      </c>
      <c r="B19" s="178" t="s">
        <v>159</v>
      </c>
      <c r="C19" s="186" t="s">
        <v>160</v>
      </c>
      <c r="D19" s="179" t="s">
        <v>161</v>
      </c>
      <c r="E19" s="180">
        <v>15</v>
      </c>
      <c r="F19" s="181"/>
      <c r="G19" s="182">
        <f t="shared" si="7"/>
        <v>0</v>
      </c>
      <c r="H19" s="181"/>
      <c r="I19" s="182">
        <f t="shared" si="8"/>
        <v>0</v>
      </c>
      <c r="J19" s="181"/>
      <c r="K19" s="182">
        <f t="shared" si="9"/>
        <v>0</v>
      </c>
      <c r="L19" s="182">
        <v>15</v>
      </c>
      <c r="M19" s="182">
        <f t="shared" si="10"/>
        <v>0</v>
      </c>
      <c r="N19" s="182">
        <v>0</v>
      </c>
      <c r="O19" s="182">
        <f t="shared" si="11"/>
        <v>0</v>
      </c>
      <c r="P19" s="182">
        <v>0</v>
      </c>
      <c r="Q19" s="182">
        <f t="shared" si="12"/>
        <v>0</v>
      </c>
      <c r="R19" s="182"/>
      <c r="S19" s="182" t="s">
        <v>148</v>
      </c>
      <c r="T19" s="183" t="s">
        <v>135</v>
      </c>
      <c r="U19" s="162">
        <v>0</v>
      </c>
      <c r="V19" s="162">
        <f t="shared" si="13"/>
        <v>0</v>
      </c>
      <c r="W19" s="162"/>
      <c r="X19" s="162" t="s">
        <v>140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141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77">
        <v>11</v>
      </c>
      <c r="B20" s="178" t="s">
        <v>162</v>
      </c>
      <c r="C20" s="186" t="s">
        <v>163</v>
      </c>
      <c r="D20" s="179" t="s">
        <v>161</v>
      </c>
      <c r="E20" s="180">
        <v>2</v>
      </c>
      <c r="F20" s="181"/>
      <c r="G20" s="182">
        <f t="shared" si="7"/>
        <v>0</v>
      </c>
      <c r="H20" s="181"/>
      <c r="I20" s="182">
        <f t="shared" si="8"/>
        <v>0</v>
      </c>
      <c r="J20" s="181"/>
      <c r="K20" s="182">
        <f t="shared" si="9"/>
        <v>0</v>
      </c>
      <c r="L20" s="182">
        <v>15</v>
      </c>
      <c r="M20" s="182">
        <f t="shared" si="10"/>
        <v>0</v>
      </c>
      <c r="N20" s="182">
        <v>0</v>
      </c>
      <c r="O20" s="182">
        <f t="shared" si="11"/>
        <v>0</v>
      </c>
      <c r="P20" s="182">
        <v>0</v>
      </c>
      <c r="Q20" s="182">
        <f t="shared" si="12"/>
        <v>0</v>
      </c>
      <c r="R20" s="182"/>
      <c r="S20" s="182" t="s">
        <v>148</v>
      </c>
      <c r="T20" s="183" t="s">
        <v>135</v>
      </c>
      <c r="U20" s="162">
        <v>0</v>
      </c>
      <c r="V20" s="162">
        <f t="shared" si="13"/>
        <v>0</v>
      </c>
      <c r="W20" s="162"/>
      <c r="X20" s="162" t="s">
        <v>140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141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77">
        <v>12</v>
      </c>
      <c r="B21" s="178" t="s">
        <v>164</v>
      </c>
      <c r="C21" s="186" t="s">
        <v>165</v>
      </c>
      <c r="D21" s="179" t="s">
        <v>161</v>
      </c>
      <c r="E21" s="180">
        <v>15</v>
      </c>
      <c r="F21" s="181"/>
      <c r="G21" s="182">
        <f t="shared" si="7"/>
        <v>0</v>
      </c>
      <c r="H21" s="181"/>
      <c r="I21" s="182">
        <f t="shared" si="8"/>
        <v>0</v>
      </c>
      <c r="J21" s="181"/>
      <c r="K21" s="182">
        <f t="shared" si="9"/>
        <v>0</v>
      </c>
      <c r="L21" s="182">
        <v>15</v>
      </c>
      <c r="M21" s="182">
        <f t="shared" si="10"/>
        <v>0</v>
      </c>
      <c r="N21" s="182">
        <v>0</v>
      </c>
      <c r="O21" s="182">
        <f t="shared" si="11"/>
        <v>0</v>
      </c>
      <c r="P21" s="182">
        <v>0</v>
      </c>
      <c r="Q21" s="182">
        <f t="shared" si="12"/>
        <v>0</v>
      </c>
      <c r="R21" s="182"/>
      <c r="S21" s="182" t="s">
        <v>148</v>
      </c>
      <c r="T21" s="183" t="s">
        <v>135</v>
      </c>
      <c r="U21" s="162">
        <v>0</v>
      </c>
      <c r="V21" s="162">
        <f t="shared" si="13"/>
        <v>0</v>
      </c>
      <c r="W21" s="162"/>
      <c r="X21" s="162" t="s">
        <v>140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141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77">
        <v>13</v>
      </c>
      <c r="B22" s="178" t="s">
        <v>166</v>
      </c>
      <c r="C22" s="186" t="s">
        <v>167</v>
      </c>
      <c r="D22" s="179" t="s">
        <v>161</v>
      </c>
      <c r="E22" s="180">
        <v>5</v>
      </c>
      <c r="F22" s="181"/>
      <c r="G22" s="182">
        <f t="shared" si="7"/>
        <v>0</v>
      </c>
      <c r="H22" s="181"/>
      <c r="I22" s="182">
        <f t="shared" si="8"/>
        <v>0</v>
      </c>
      <c r="J22" s="181"/>
      <c r="K22" s="182">
        <f t="shared" si="9"/>
        <v>0</v>
      </c>
      <c r="L22" s="182">
        <v>15</v>
      </c>
      <c r="M22" s="182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2"/>
      <c r="S22" s="182" t="s">
        <v>148</v>
      </c>
      <c r="T22" s="183" t="s">
        <v>135</v>
      </c>
      <c r="U22" s="162">
        <v>0</v>
      </c>
      <c r="V22" s="162">
        <f t="shared" si="13"/>
        <v>0</v>
      </c>
      <c r="W22" s="162"/>
      <c r="X22" s="162" t="s">
        <v>140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77">
        <v>14</v>
      </c>
      <c r="B23" s="178" t="s">
        <v>168</v>
      </c>
      <c r="C23" s="186" t="s">
        <v>169</v>
      </c>
      <c r="D23" s="179" t="s">
        <v>161</v>
      </c>
      <c r="E23" s="180">
        <v>5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15</v>
      </c>
      <c r="M23" s="182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2"/>
      <c r="S23" s="182" t="s">
        <v>148</v>
      </c>
      <c r="T23" s="183" t="s">
        <v>135</v>
      </c>
      <c r="U23" s="162">
        <v>0</v>
      </c>
      <c r="V23" s="162">
        <f t="shared" si="13"/>
        <v>0</v>
      </c>
      <c r="W23" s="162"/>
      <c r="X23" s="162" t="s">
        <v>140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141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77">
        <v>15</v>
      </c>
      <c r="B24" s="178" t="s">
        <v>170</v>
      </c>
      <c r="C24" s="186" t="s">
        <v>171</v>
      </c>
      <c r="D24" s="179" t="s">
        <v>132</v>
      </c>
      <c r="E24" s="180">
        <v>1</v>
      </c>
      <c r="F24" s="181"/>
      <c r="G24" s="182">
        <f t="shared" si="7"/>
        <v>0</v>
      </c>
      <c r="H24" s="181"/>
      <c r="I24" s="182">
        <f t="shared" si="8"/>
        <v>0</v>
      </c>
      <c r="J24" s="181"/>
      <c r="K24" s="182">
        <f t="shared" si="9"/>
        <v>0</v>
      </c>
      <c r="L24" s="182">
        <v>15</v>
      </c>
      <c r="M24" s="182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2"/>
      <c r="S24" s="182" t="s">
        <v>148</v>
      </c>
      <c r="T24" s="183" t="s">
        <v>135</v>
      </c>
      <c r="U24" s="162">
        <v>0</v>
      </c>
      <c r="V24" s="162">
        <f t="shared" si="13"/>
        <v>0</v>
      </c>
      <c r="W24" s="162"/>
      <c r="X24" s="162" t="s">
        <v>136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137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77">
        <v>16</v>
      </c>
      <c r="B25" s="178" t="s">
        <v>172</v>
      </c>
      <c r="C25" s="186" t="s">
        <v>173</v>
      </c>
      <c r="D25" s="179" t="s">
        <v>132</v>
      </c>
      <c r="E25" s="180">
        <v>1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15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148</v>
      </c>
      <c r="T25" s="183" t="s">
        <v>135</v>
      </c>
      <c r="U25" s="162">
        <v>0</v>
      </c>
      <c r="V25" s="162">
        <f t="shared" si="13"/>
        <v>0</v>
      </c>
      <c r="W25" s="162"/>
      <c r="X25" s="162" t="s">
        <v>136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137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0" outlineLevel="1" x14ac:dyDescent="0.25">
      <c r="A26" s="177">
        <v>17</v>
      </c>
      <c r="B26" s="178" t="s">
        <v>174</v>
      </c>
      <c r="C26" s="186" t="s">
        <v>175</v>
      </c>
      <c r="D26" s="179" t="s">
        <v>161</v>
      </c>
      <c r="E26" s="180">
        <v>30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15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148</v>
      </c>
      <c r="T26" s="183" t="s">
        <v>135</v>
      </c>
      <c r="U26" s="162">
        <v>0</v>
      </c>
      <c r="V26" s="162">
        <f t="shared" si="13"/>
        <v>0</v>
      </c>
      <c r="W26" s="162"/>
      <c r="X26" s="162" t="s">
        <v>140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141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0" outlineLevel="1" x14ac:dyDescent="0.25">
      <c r="A27" s="177">
        <v>18</v>
      </c>
      <c r="B27" s="178" t="s">
        <v>176</v>
      </c>
      <c r="C27" s="186" t="s">
        <v>177</v>
      </c>
      <c r="D27" s="179" t="s">
        <v>132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15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148</v>
      </c>
      <c r="T27" s="183" t="s">
        <v>135</v>
      </c>
      <c r="U27" s="162">
        <v>0</v>
      </c>
      <c r="V27" s="162">
        <f t="shared" si="13"/>
        <v>0</v>
      </c>
      <c r="W27" s="162"/>
      <c r="X27" s="162" t="s">
        <v>136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137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5">
      <c r="A28" s="177">
        <v>19</v>
      </c>
      <c r="B28" s="178" t="s">
        <v>178</v>
      </c>
      <c r="C28" s="186" t="s">
        <v>179</v>
      </c>
      <c r="D28" s="179" t="s">
        <v>132</v>
      </c>
      <c r="E28" s="180">
        <v>1</v>
      </c>
      <c r="F28" s="181"/>
      <c r="G28" s="182">
        <f t="shared" si="7"/>
        <v>0</v>
      </c>
      <c r="H28" s="181"/>
      <c r="I28" s="182">
        <f t="shared" si="8"/>
        <v>0</v>
      </c>
      <c r="J28" s="181"/>
      <c r="K28" s="182">
        <f t="shared" si="9"/>
        <v>0</v>
      </c>
      <c r="L28" s="182">
        <v>15</v>
      </c>
      <c r="M28" s="182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2"/>
      <c r="S28" s="182" t="s">
        <v>148</v>
      </c>
      <c r="T28" s="183" t="s">
        <v>135</v>
      </c>
      <c r="U28" s="162">
        <v>0</v>
      </c>
      <c r="V28" s="162">
        <f t="shared" si="13"/>
        <v>0</v>
      </c>
      <c r="W28" s="162"/>
      <c r="X28" s="162" t="s">
        <v>136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137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5">
      <c r="A29" s="177">
        <v>20</v>
      </c>
      <c r="B29" s="178" t="s">
        <v>180</v>
      </c>
      <c r="C29" s="186" t="s">
        <v>181</v>
      </c>
      <c r="D29" s="179" t="s">
        <v>132</v>
      </c>
      <c r="E29" s="180">
        <v>1</v>
      </c>
      <c r="F29" s="181"/>
      <c r="G29" s="182">
        <f t="shared" si="7"/>
        <v>0</v>
      </c>
      <c r="H29" s="181"/>
      <c r="I29" s="182">
        <f t="shared" si="8"/>
        <v>0</v>
      </c>
      <c r="J29" s="181"/>
      <c r="K29" s="182">
        <f t="shared" si="9"/>
        <v>0</v>
      </c>
      <c r="L29" s="182">
        <v>15</v>
      </c>
      <c r="M29" s="182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2"/>
      <c r="S29" s="182" t="s">
        <v>148</v>
      </c>
      <c r="T29" s="183" t="s">
        <v>135</v>
      </c>
      <c r="U29" s="162">
        <v>0</v>
      </c>
      <c r="V29" s="162">
        <f t="shared" si="13"/>
        <v>0</v>
      </c>
      <c r="W29" s="162"/>
      <c r="X29" s="162" t="s">
        <v>140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141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0" outlineLevel="1" x14ac:dyDescent="0.25">
      <c r="A30" s="177">
        <v>21</v>
      </c>
      <c r="B30" s="178" t="s">
        <v>182</v>
      </c>
      <c r="C30" s="186" t="s">
        <v>183</v>
      </c>
      <c r="D30" s="179" t="s">
        <v>132</v>
      </c>
      <c r="E30" s="180">
        <v>1</v>
      </c>
      <c r="F30" s="181"/>
      <c r="G30" s="182">
        <f t="shared" si="7"/>
        <v>0</v>
      </c>
      <c r="H30" s="181"/>
      <c r="I30" s="182">
        <f t="shared" si="8"/>
        <v>0</v>
      </c>
      <c r="J30" s="181"/>
      <c r="K30" s="182">
        <f t="shared" si="9"/>
        <v>0</v>
      </c>
      <c r="L30" s="182">
        <v>15</v>
      </c>
      <c r="M30" s="182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2"/>
      <c r="S30" s="182" t="s">
        <v>148</v>
      </c>
      <c r="T30" s="183" t="s">
        <v>135</v>
      </c>
      <c r="U30" s="162">
        <v>0</v>
      </c>
      <c r="V30" s="162">
        <f t="shared" si="13"/>
        <v>0</v>
      </c>
      <c r="W30" s="162"/>
      <c r="X30" s="162" t="s">
        <v>140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141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0" outlineLevel="1" x14ac:dyDescent="0.25">
      <c r="A31" s="177">
        <v>22</v>
      </c>
      <c r="B31" s="178" t="s">
        <v>184</v>
      </c>
      <c r="C31" s="186" t="s">
        <v>185</v>
      </c>
      <c r="D31" s="179" t="s">
        <v>132</v>
      </c>
      <c r="E31" s="180">
        <v>1</v>
      </c>
      <c r="F31" s="181"/>
      <c r="G31" s="182">
        <f t="shared" si="7"/>
        <v>0</v>
      </c>
      <c r="H31" s="181"/>
      <c r="I31" s="182">
        <f t="shared" si="8"/>
        <v>0</v>
      </c>
      <c r="J31" s="181"/>
      <c r="K31" s="182">
        <f t="shared" si="9"/>
        <v>0</v>
      </c>
      <c r="L31" s="182">
        <v>15</v>
      </c>
      <c r="M31" s="182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2"/>
      <c r="S31" s="182" t="s">
        <v>148</v>
      </c>
      <c r="T31" s="183" t="s">
        <v>135</v>
      </c>
      <c r="U31" s="162">
        <v>0</v>
      </c>
      <c r="V31" s="162">
        <f t="shared" si="13"/>
        <v>0</v>
      </c>
      <c r="W31" s="162"/>
      <c r="X31" s="162" t="s">
        <v>140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141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0" outlineLevel="1" x14ac:dyDescent="0.25">
      <c r="A32" s="177">
        <v>23</v>
      </c>
      <c r="B32" s="178" t="s">
        <v>186</v>
      </c>
      <c r="C32" s="186" t="s">
        <v>187</v>
      </c>
      <c r="D32" s="179" t="s">
        <v>132</v>
      </c>
      <c r="E32" s="180">
        <v>1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15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148</v>
      </c>
      <c r="T32" s="183" t="s">
        <v>135</v>
      </c>
      <c r="U32" s="162">
        <v>0</v>
      </c>
      <c r="V32" s="162">
        <f t="shared" si="13"/>
        <v>0</v>
      </c>
      <c r="W32" s="162"/>
      <c r="X32" s="162" t="s">
        <v>140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141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0" outlineLevel="1" x14ac:dyDescent="0.25">
      <c r="A33" s="177">
        <v>24</v>
      </c>
      <c r="B33" s="178" t="s">
        <v>188</v>
      </c>
      <c r="C33" s="186" t="s">
        <v>189</v>
      </c>
      <c r="D33" s="179" t="s">
        <v>132</v>
      </c>
      <c r="E33" s="180">
        <v>1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15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148</v>
      </c>
      <c r="T33" s="183" t="s">
        <v>135</v>
      </c>
      <c r="U33" s="162">
        <v>0</v>
      </c>
      <c r="V33" s="162">
        <f t="shared" si="13"/>
        <v>0</v>
      </c>
      <c r="W33" s="162"/>
      <c r="X33" s="162" t="s">
        <v>140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141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0" outlineLevel="1" x14ac:dyDescent="0.25">
      <c r="A34" s="170">
        <v>25</v>
      </c>
      <c r="B34" s="171" t="s">
        <v>190</v>
      </c>
      <c r="C34" s="187" t="s">
        <v>191</v>
      </c>
      <c r="D34" s="172" t="s">
        <v>132</v>
      </c>
      <c r="E34" s="173">
        <v>1</v>
      </c>
      <c r="F34" s="174"/>
      <c r="G34" s="175">
        <f t="shared" si="7"/>
        <v>0</v>
      </c>
      <c r="H34" s="174"/>
      <c r="I34" s="175">
        <f t="shared" si="8"/>
        <v>0</v>
      </c>
      <c r="J34" s="174"/>
      <c r="K34" s="175">
        <f t="shared" si="9"/>
        <v>0</v>
      </c>
      <c r="L34" s="175">
        <v>15</v>
      </c>
      <c r="M34" s="175">
        <f t="shared" si="10"/>
        <v>0</v>
      </c>
      <c r="N34" s="175">
        <v>0</v>
      </c>
      <c r="O34" s="175">
        <f t="shared" si="11"/>
        <v>0</v>
      </c>
      <c r="P34" s="175">
        <v>0</v>
      </c>
      <c r="Q34" s="175">
        <f t="shared" si="12"/>
        <v>0</v>
      </c>
      <c r="R34" s="175"/>
      <c r="S34" s="175" t="s">
        <v>148</v>
      </c>
      <c r="T34" s="176" t="s">
        <v>135</v>
      </c>
      <c r="U34" s="162">
        <v>0</v>
      </c>
      <c r="V34" s="162">
        <f t="shared" si="13"/>
        <v>0</v>
      </c>
      <c r="W34" s="162"/>
      <c r="X34" s="162" t="s">
        <v>140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141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5">
      <c r="A35" s="160"/>
      <c r="B35" s="161"/>
      <c r="C35" s="249" t="s">
        <v>192</v>
      </c>
      <c r="D35" s="250"/>
      <c r="E35" s="250"/>
      <c r="F35" s="250"/>
      <c r="G35" s="250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193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30" outlineLevel="1" x14ac:dyDescent="0.25">
      <c r="A36" s="170">
        <v>26</v>
      </c>
      <c r="B36" s="171" t="s">
        <v>194</v>
      </c>
      <c r="C36" s="187" t="s">
        <v>195</v>
      </c>
      <c r="D36" s="172" t="s">
        <v>132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15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148</v>
      </c>
      <c r="T36" s="176" t="s">
        <v>135</v>
      </c>
      <c r="U36" s="162">
        <v>0</v>
      </c>
      <c r="V36" s="162">
        <f>ROUND(E36*U36,2)</f>
        <v>0</v>
      </c>
      <c r="W36" s="162"/>
      <c r="X36" s="162" t="s">
        <v>136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137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5">
      <c r="A37" s="160"/>
      <c r="B37" s="161"/>
      <c r="C37" s="249" t="s">
        <v>196</v>
      </c>
      <c r="D37" s="250"/>
      <c r="E37" s="250"/>
      <c r="F37" s="250"/>
      <c r="G37" s="250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193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77">
        <v>27</v>
      </c>
      <c r="B38" s="178" t="s">
        <v>197</v>
      </c>
      <c r="C38" s="186" t="s">
        <v>198</v>
      </c>
      <c r="D38" s="179" t="s">
        <v>132</v>
      </c>
      <c r="E38" s="180">
        <v>1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15</v>
      </c>
      <c r="M38" s="182">
        <f>G38*(1+L38/100)</f>
        <v>0</v>
      </c>
      <c r="N38" s="182">
        <v>0</v>
      </c>
      <c r="O38" s="182">
        <f>ROUND(E38*N38,2)</f>
        <v>0</v>
      </c>
      <c r="P38" s="182">
        <v>0</v>
      </c>
      <c r="Q38" s="182">
        <f>ROUND(E38*P38,2)</f>
        <v>0</v>
      </c>
      <c r="R38" s="182"/>
      <c r="S38" s="182" t="s">
        <v>148</v>
      </c>
      <c r="T38" s="183" t="s">
        <v>135</v>
      </c>
      <c r="U38" s="162">
        <v>0</v>
      </c>
      <c r="V38" s="162">
        <f>ROUND(E38*U38,2)</f>
        <v>0</v>
      </c>
      <c r="W38" s="162"/>
      <c r="X38" s="162" t="s">
        <v>140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141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77">
        <v>28</v>
      </c>
      <c r="B39" s="178" t="s">
        <v>199</v>
      </c>
      <c r="C39" s="186" t="s">
        <v>200</v>
      </c>
      <c r="D39" s="179" t="s">
        <v>132</v>
      </c>
      <c r="E39" s="180">
        <v>1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15</v>
      </c>
      <c r="M39" s="182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82"/>
      <c r="S39" s="182" t="s">
        <v>148</v>
      </c>
      <c r="T39" s="183" t="s">
        <v>135</v>
      </c>
      <c r="U39" s="162">
        <v>0</v>
      </c>
      <c r="V39" s="162">
        <f>ROUND(E39*U39,2)</f>
        <v>0</v>
      </c>
      <c r="W39" s="162"/>
      <c r="X39" s="162" t="s">
        <v>136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137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0" outlineLevel="1" x14ac:dyDescent="0.25">
      <c r="A40" s="170">
        <v>29</v>
      </c>
      <c r="B40" s="171" t="s">
        <v>201</v>
      </c>
      <c r="C40" s="187" t="s">
        <v>202</v>
      </c>
      <c r="D40" s="172" t="s">
        <v>132</v>
      </c>
      <c r="E40" s="173">
        <v>1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15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148</v>
      </c>
      <c r="T40" s="176" t="s">
        <v>135</v>
      </c>
      <c r="U40" s="162">
        <v>0</v>
      </c>
      <c r="V40" s="162">
        <f>ROUND(E40*U40,2)</f>
        <v>0</v>
      </c>
      <c r="W40" s="162"/>
      <c r="X40" s="162" t="s">
        <v>136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137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5">
      <c r="A41" s="160"/>
      <c r="B41" s="161"/>
      <c r="C41" s="249" t="s">
        <v>203</v>
      </c>
      <c r="D41" s="250"/>
      <c r="E41" s="250"/>
      <c r="F41" s="250"/>
      <c r="G41" s="250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193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77">
        <v>30</v>
      </c>
      <c r="B42" s="178" t="s">
        <v>204</v>
      </c>
      <c r="C42" s="186" t="s">
        <v>205</v>
      </c>
      <c r="D42" s="179" t="s">
        <v>132</v>
      </c>
      <c r="E42" s="180">
        <v>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15</v>
      </c>
      <c r="M42" s="182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2"/>
      <c r="S42" s="182" t="s">
        <v>148</v>
      </c>
      <c r="T42" s="183" t="s">
        <v>135</v>
      </c>
      <c r="U42" s="162">
        <v>0</v>
      </c>
      <c r="V42" s="162">
        <f>ROUND(E42*U42,2)</f>
        <v>0</v>
      </c>
      <c r="W42" s="162"/>
      <c r="X42" s="162" t="s">
        <v>206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207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77">
        <v>31</v>
      </c>
      <c r="B43" s="178" t="s">
        <v>208</v>
      </c>
      <c r="C43" s="186" t="s">
        <v>209</v>
      </c>
      <c r="D43" s="179" t="s">
        <v>132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15</v>
      </c>
      <c r="M43" s="182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2"/>
      <c r="S43" s="182" t="s">
        <v>148</v>
      </c>
      <c r="T43" s="183" t="s">
        <v>135</v>
      </c>
      <c r="U43" s="162">
        <v>0</v>
      </c>
      <c r="V43" s="162">
        <f>ROUND(E43*U43,2)</f>
        <v>0</v>
      </c>
      <c r="W43" s="162"/>
      <c r="X43" s="162" t="s">
        <v>206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207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5">
      <c r="A44" s="170">
        <v>32</v>
      </c>
      <c r="B44" s="171" t="s">
        <v>210</v>
      </c>
      <c r="C44" s="187" t="s">
        <v>211</v>
      </c>
      <c r="D44" s="172" t="s">
        <v>132</v>
      </c>
      <c r="E44" s="173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15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133</v>
      </c>
      <c r="S44" s="175" t="s">
        <v>134</v>
      </c>
      <c r="T44" s="176" t="s">
        <v>135</v>
      </c>
      <c r="U44" s="162">
        <v>0</v>
      </c>
      <c r="V44" s="162">
        <f>ROUND(E44*U44,2)</f>
        <v>0</v>
      </c>
      <c r="W44" s="162"/>
      <c r="X44" s="162" t="s">
        <v>136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137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5">
      <c r="A45" s="3"/>
      <c r="B45" s="4"/>
      <c r="C45" s="18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115</v>
      </c>
    </row>
    <row r="46" spans="1:60" ht="13" x14ac:dyDescent="0.25">
      <c r="A46" s="156"/>
      <c r="B46" s="157" t="s">
        <v>29</v>
      </c>
      <c r="C46" s="189"/>
      <c r="D46" s="158"/>
      <c r="E46" s="159"/>
      <c r="F46" s="159"/>
      <c r="G46" s="184">
        <f>G8+G15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212</v>
      </c>
    </row>
    <row r="47" spans="1:60" x14ac:dyDescent="0.25">
      <c r="C47" s="190"/>
      <c r="D47" s="10"/>
      <c r="AG47" t="s">
        <v>213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7">
    <mergeCell ref="C41:G41"/>
    <mergeCell ref="A1:G1"/>
    <mergeCell ref="C2:G2"/>
    <mergeCell ref="C3:G3"/>
    <mergeCell ref="C4:G4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15" sqref="Z15"/>
    </sheetView>
  </sheetViews>
  <sheetFormatPr defaultRowHeight="12.5" outlineLevelRow="1" x14ac:dyDescent="0.25"/>
  <cols>
    <col min="1" max="1" width="3.453125" customWidth="1"/>
    <col min="2" max="2" width="12.7265625" style="127" customWidth="1"/>
    <col min="3" max="3" width="63.26953125" style="127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102</v>
      </c>
      <c r="B1" s="251"/>
      <c r="C1" s="251"/>
      <c r="D1" s="251"/>
      <c r="E1" s="251"/>
      <c r="F1" s="251"/>
      <c r="G1" s="251"/>
      <c r="AG1" t="s">
        <v>103</v>
      </c>
    </row>
    <row r="2" spans="1:60" ht="25.15" customHeight="1" x14ac:dyDescent="0.25">
      <c r="A2" s="145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104</v>
      </c>
    </row>
    <row r="3" spans="1:60" ht="25.15" customHeight="1" x14ac:dyDescent="0.25">
      <c r="A3" s="145" t="s">
        <v>8</v>
      </c>
      <c r="B3" s="49" t="s">
        <v>52</v>
      </c>
      <c r="C3" s="252" t="s">
        <v>53</v>
      </c>
      <c r="D3" s="253"/>
      <c r="E3" s="253"/>
      <c r="F3" s="253"/>
      <c r="G3" s="254"/>
      <c r="AC3" s="127" t="s">
        <v>104</v>
      </c>
      <c r="AG3" t="s">
        <v>105</v>
      </c>
    </row>
    <row r="4" spans="1:60" ht="25.15" customHeight="1" x14ac:dyDescent="0.25">
      <c r="A4" s="146" t="s">
        <v>9</v>
      </c>
      <c r="B4" s="147" t="s">
        <v>56</v>
      </c>
      <c r="C4" s="255" t="s">
        <v>44</v>
      </c>
      <c r="D4" s="256"/>
      <c r="E4" s="256"/>
      <c r="F4" s="256"/>
      <c r="G4" s="257"/>
      <c r="AG4" t="s">
        <v>106</v>
      </c>
    </row>
    <row r="5" spans="1:60" x14ac:dyDescent="0.25">
      <c r="D5" s="10"/>
    </row>
    <row r="6" spans="1:60" ht="37.5" x14ac:dyDescent="0.25">
      <c r="A6" s="149" t="s">
        <v>107</v>
      </c>
      <c r="B6" s="151" t="s">
        <v>108</v>
      </c>
      <c r="C6" s="151" t="s">
        <v>109</v>
      </c>
      <c r="D6" s="150" t="s">
        <v>110</v>
      </c>
      <c r="E6" s="149" t="s">
        <v>111</v>
      </c>
      <c r="F6" s="148" t="s">
        <v>112</v>
      </c>
      <c r="G6" s="149" t="s">
        <v>29</v>
      </c>
      <c r="H6" s="152" t="s">
        <v>30</v>
      </c>
      <c r="I6" s="152" t="s">
        <v>113</v>
      </c>
      <c r="J6" s="152" t="s">
        <v>31</v>
      </c>
      <c r="K6" s="152" t="s">
        <v>114</v>
      </c>
      <c r="L6" s="152" t="s">
        <v>115</v>
      </c>
      <c r="M6" s="152" t="s">
        <v>116</v>
      </c>
      <c r="N6" s="152" t="s">
        <v>117</v>
      </c>
      <c r="O6" s="152" t="s">
        <v>118</v>
      </c>
      <c r="P6" s="152" t="s">
        <v>119</v>
      </c>
      <c r="Q6" s="152" t="s">
        <v>120</v>
      </c>
      <c r="R6" s="152" t="s">
        <v>121</v>
      </c>
      <c r="S6" s="152" t="s">
        <v>122</v>
      </c>
      <c r="T6" s="152" t="s">
        <v>123</v>
      </c>
      <c r="U6" s="152" t="s">
        <v>124</v>
      </c>
      <c r="V6" s="152" t="s">
        <v>125</v>
      </c>
      <c r="W6" s="152" t="s">
        <v>126</v>
      </c>
      <c r="X6" s="152" t="s">
        <v>127</v>
      </c>
    </row>
    <row r="7" spans="1:60" hidden="1" x14ac:dyDescent="0.25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ht="13" x14ac:dyDescent="0.25">
      <c r="A8" s="164" t="s">
        <v>128</v>
      </c>
      <c r="B8" s="165" t="s">
        <v>61</v>
      </c>
      <c r="C8" s="185" t="s">
        <v>62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129</v>
      </c>
    </row>
    <row r="9" spans="1:60" outlineLevel="1" x14ac:dyDescent="0.25">
      <c r="A9" s="170">
        <v>1</v>
      </c>
      <c r="B9" s="171" t="s">
        <v>214</v>
      </c>
      <c r="C9" s="187" t="s">
        <v>215</v>
      </c>
      <c r="D9" s="172" t="s">
        <v>161</v>
      </c>
      <c r="E9" s="173">
        <v>35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148</v>
      </c>
      <c r="T9" s="176" t="s">
        <v>135</v>
      </c>
      <c r="U9" s="162">
        <v>0</v>
      </c>
      <c r="V9" s="162">
        <f>ROUND(E9*U9,2)</f>
        <v>0</v>
      </c>
      <c r="W9" s="162"/>
      <c r="X9" s="162" t="s">
        <v>140</v>
      </c>
      <c r="Y9" s="153"/>
      <c r="Z9" s="153"/>
      <c r="AA9" s="153"/>
      <c r="AB9" s="153"/>
      <c r="AC9" s="153"/>
      <c r="AD9" s="153"/>
      <c r="AE9" s="153"/>
      <c r="AF9" s="153"/>
      <c r="AG9" s="153" t="s">
        <v>141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60"/>
      <c r="B10" s="161"/>
      <c r="C10" s="193" t="s">
        <v>216</v>
      </c>
      <c r="D10" s="191"/>
      <c r="E10" s="19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217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60"/>
      <c r="B11" s="161"/>
      <c r="C11" s="193" t="s">
        <v>218</v>
      </c>
      <c r="D11" s="191"/>
      <c r="E11" s="192">
        <v>35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217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5">
      <c r="A12" s="170">
        <v>2</v>
      </c>
      <c r="B12" s="171" t="s">
        <v>219</v>
      </c>
      <c r="C12" s="187" t="s">
        <v>220</v>
      </c>
      <c r="D12" s="172" t="s">
        <v>221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15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148</v>
      </c>
      <c r="T12" s="176" t="s">
        <v>135</v>
      </c>
      <c r="U12" s="162">
        <v>0</v>
      </c>
      <c r="V12" s="162">
        <f>ROUND(E12*U12,2)</f>
        <v>0</v>
      </c>
      <c r="W12" s="162"/>
      <c r="X12" s="162" t="s">
        <v>136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137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60"/>
      <c r="B13" s="161"/>
      <c r="C13" s="193" t="s">
        <v>222</v>
      </c>
      <c r="D13" s="191"/>
      <c r="E13" s="19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217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60"/>
      <c r="B14" s="161"/>
      <c r="C14" s="193" t="s">
        <v>43</v>
      </c>
      <c r="D14" s="191"/>
      <c r="E14" s="192">
        <v>1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217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13" x14ac:dyDescent="0.25">
      <c r="A15" s="164" t="s">
        <v>128</v>
      </c>
      <c r="B15" s="165" t="s">
        <v>56</v>
      </c>
      <c r="C15" s="185" t="s">
        <v>63</v>
      </c>
      <c r="D15" s="166"/>
      <c r="E15" s="167"/>
      <c r="F15" s="168"/>
      <c r="G15" s="168">
        <f>SUMIF(AG16:AG27,"&lt;&gt;NOR",G16:G27)</f>
        <v>0</v>
      </c>
      <c r="H15" s="168"/>
      <c r="I15" s="168">
        <f>SUM(I16:I27)</f>
        <v>0</v>
      </c>
      <c r="J15" s="168"/>
      <c r="K15" s="168">
        <f>SUM(K16:K27)</f>
        <v>0</v>
      </c>
      <c r="L15" s="168"/>
      <c r="M15" s="168">
        <f>SUM(M16:M27)</f>
        <v>0</v>
      </c>
      <c r="N15" s="168"/>
      <c r="O15" s="168">
        <f>SUM(O16:O27)</f>
        <v>0</v>
      </c>
      <c r="P15" s="168"/>
      <c r="Q15" s="168">
        <f>SUM(Q16:Q27)</f>
        <v>0</v>
      </c>
      <c r="R15" s="168"/>
      <c r="S15" s="168"/>
      <c r="T15" s="169"/>
      <c r="U15" s="163"/>
      <c r="V15" s="163">
        <f>SUM(V16:V27)</f>
        <v>0</v>
      </c>
      <c r="W15" s="163"/>
      <c r="X15" s="163"/>
      <c r="AG15" t="s">
        <v>129</v>
      </c>
    </row>
    <row r="16" spans="1:60" outlineLevel="1" x14ac:dyDescent="0.25">
      <c r="A16" s="170">
        <v>3</v>
      </c>
      <c r="B16" s="171" t="s">
        <v>223</v>
      </c>
      <c r="C16" s="187" t="s">
        <v>224</v>
      </c>
      <c r="D16" s="172" t="s">
        <v>158</v>
      </c>
      <c r="E16" s="173">
        <v>2.775E-2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15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/>
      <c r="S16" s="175" t="s">
        <v>134</v>
      </c>
      <c r="T16" s="176" t="s">
        <v>135</v>
      </c>
      <c r="U16" s="162">
        <v>0</v>
      </c>
      <c r="V16" s="162">
        <f>ROUND(E16*U16,2)</f>
        <v>0</v>
      </c>
      <c r="W16" s="162"/>
      <c r="X16" s="162" t="s">
        <v>225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226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60"/>
      <c r="B17" s="161"/>
      <c r="C17" s="193" t="s">
        <v>227</v>
      </c>
      <c r="D17" s="191"/>
      <c r="E17" s="19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217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60"/>
      <c r="B18" s="161"/>
      <c r="C18" s="193" t="s">
        <v>228</v>
      </c>
      <c r="D18" s="191"/>
      <c r="E18" s="192">
        <v>0.03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217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5">
      <c r="A19" s="170">
        <v>4</v>
      </c>
      <c r="B19" s="171" t="s">
        <v>229</v>
      </c>
      <c r="C19" s="187" t="s">
        <v>230</v>
      </c>
      <c r="D19" s="172" t="s">
        <v>231</v>
      </c>
      <c r="E19" s="173">
        <v>1.4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15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134</v>
      </c>
      <c r="T19" s="176" t="s">
        <v>135</v>
      </c>
      <c r="U19" s="162">
        <v>0</v>
      </c>
      <c r="V19" s="162">
        <f>ROUND(E19*U19,2)</f>
        <v>0</v>
      </c>
      <c r="W19" s="162"/>
      <c r="X19" s="162" t="s">
        <v>140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141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60"/>
      <c r="B20" s="161"/>
      <c r="C20" s="193" t="s">
        <v>232</v>
      </c>
      <c r="D20" s="191"/>
      <c r="E20" s="19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217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60"/>
      <c r="B21" s="161"/>
      <c r="C21" s="193" t="s">
        <v>233</v>
      </c>
      <c r="D21" s="191"/>
      <c r="E21" s="192">
        <v>1.4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217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70">
        <v>5</v>
      </c>
      <c r="B22" s="171" t="s">
        <v>234</v>
      </c>
      <c r="C22" s="187" t="s">
        <v>235</v>
      </c>
      <c r="D22" s="172" t="s">
        <v>231</v>
      </c>
      <c r="E22" s="173">
        <v>22.558499999999999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15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134</v>
      </c>
      <c r="T22" s="176" t="s">
        <v>135</v>
      </c>
      <c r="U22" s="162">
        <v>0</v>
      </c>
      <c r="V22" s="162">
        <f>ROUND(E22*U22,2)</f>
        <v>0</v>
      </c>
      <c r="W22" s="162"/>
      <c r="X22" s="162" t="s">
        <v>140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60"/>
      <c r="B23" s="161"/>
      <c r="C23" s="193" t="s">
        <v>236</v>
      </c>
      <c r="D23" s="191"/>
      <c r="E23" s="19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217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60"/>
      <c r="B24" s="161"/>
      <c r="C24" s="193" t="s">
        <v>237</v>
      </c>
      <c r="D24" s="191"/>
      <c r="E24" s="192">
        <v>22.56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217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70">
        <v>6</v>
      </c>
      <c r="B25" s="171" t="s">
        <v>238</v>
      </c>
      <c r="C25" s="187" t="s">
        <v>239</v>
      </c>
      <c r="D25" s="172" t="s">
        <v>240</v>
      </c>
      <c r="E25" s="173">
        <v>9.84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15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134</v>
      </c>
      <c r="T25" s="176" t="s">
        <v>135</v>
      </c>
      <c r="U25" s="162">
        <v>0</v>
      </c>
      <c r="V25" s="162">
        <f>ROUND(E25*U25,2)</f>
        <v>0</v>
      </c>
      <c r="W25" s="162"/>
      <c r="X25" s="162" t="s">
        <v>140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141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60"/>
      <c r="B26" s="161"/>
      <c r="C26" s="193" t="s">
        <v>241</v>
      </c>
      <c r="D26" s="191"/>
      <c r="E26" s="19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217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60"/>
      <c r="B27" s="161"/>
      <c r="C27" s="193" t="s">
        <v>242</v>
      </c>
      <c r="D27" s="191"/>
      <c r="E27" s="192">
        <v>9.84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217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13" x14ac:dyDescent="0.25">
      <c r="A28" s="164" t="s">
        <v>128</v>
      </c>
      <c r="B28" s="165" t="s">
        <v>64</v>
      </c>
      <c r="C28" s="185" t="s">
        <v>65</v>
      </c>
      <c r="D28" s="166"/>
      <c r="E28" s="167"/>
      <c r="F28" s="168"/>
      <c r="G28" s="168">
        <f>SUMIF(AG29:AG31,"&lt;&gt;NOR",G29:G31)</f>
        <v>0</v>
      </c>
      <c r="H28" s="168"/>
      <c r="I28" s="168">
        <f>SUM(I29:I31)</f>
        <v>0</v>
      </c>
      <c r="J28" s="168"/>
      <c r="K28" s="168">
        <f>SUM(K29:K31)</f>
        <v>0</v>
      </c>
      <c r="L28" s="168"/>
      <c r="M28" s="168">
        <f>SUM(M29:M31)</f>
        <v>0</v>
      </c>
      <c r="N28" s="168"/>
      <c r="O28" s="168">
        <f>SUM(O29:O31)</f>
        <v>0</v>
      </c>
      <c r="P28" s="168"/>
      <c r="Q28" s="168">
        <f>SUM(Q29:Q31)</f>
        <v>0</v>
      </c>
      <c r="R28" s="168"/>
      <c r="S28" s="168"/>
      <c r="T28" s="169"/>
      <c r="U28" s="163"/>
      <c r="V28" s="163">
        <f>SUM(V29:V31)</f>
        <v>0</v>
      </c>
      <c r="W28" s="163"/>
      <c r="X28" s="163"/>
      <c r="AG28" t="s">
        <v>129</v>
      </c>
    </row>
    <row r="29" spans="1:60" outlineLevel="1" x14ac:dyDescent="0.25">
      <c r="A29" s="170">
        <v>7</v>
      </c>
      <c r="B29" s="171" t="s">
        <v>243</v>
      </c>
      <c r="C29" s="187" t="s">
        <v>244</v>
      </c>
      <c r="D29" s="172" t="s">
        <v>231</v>
      </c>
      <c r="E29" s="173">
        <v>1.5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15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148</v>
      </c>
      <c r="T29" s="176" t="s">
        <v>135</v>
      </c>
      <c r="U29" s="162">
        <v>0</v>
      </c>
      <c r="V29" s="162">
        <f>ROUND(E29*U29,2)</f>
        <v>0</v>
      </c>
      <c r="W29" s="162"/>
      <c r="X29" s="162" t="s">
        <v>136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137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5">
      <c r="A30" s="160"/>
      <c r="B30" s="161"/>
      <c r="C30" s="193" t="s">
        <v>245</v>
      </c>
      <c r="D30" s="191"/>
      <c r="E30" s="19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217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5">
      <c r="A31" s="160"/>
      <c r="B31" s="161"/>
      <c r="C31" s="193" t="s">
        <v>246</v>
      </c>
      <c r="D31" s="191"/>
      <c r="E31" s="192">
        <v>1.5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217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13" x14ac:dyDescent="0.25">
      <c r="A32" s="164" t="s">
        <v>128</v>
      </c>
      <c r="B32" s="165" t="s">
        <v>66</v>
      </c>
      <c r="C32" s="185" t="s">
        <v>67</v>
      </c>
      <c r="D32" s="166"/>
      <c r="E32" s="167"/>
      <c r="F32" s="168"/>
      <c r="G32" s="168">
        <f>SUMIF(AG33:AG74,"&lt;&gt;NOR",G33:G74)</f>
        <v>0</v>
      </c>
      <c r="H32" s="168"/>
      <c r="I32" s="168">
        <f>SUM(I33:I74)</f>
        <v>0</v>
      </c>
      <c r="J32" s="168"/>
      <c r="K32" s="168">
        <f>SUM(K33:K74)</f>
        <v>0</v>
      </c>
      <c r="L32" s="168"/>
      <c r="M32" s="168">
        <f>SUM(M33:M74)</f>
        <v>0</v>
      </c>
      <c r="N32" s="168"/>
      <c r="O32" s="168">
        <f>SUM(O33:O74)</f>
        <v>0</v>
      </c>
      <c r="P32" s="168"/>
      <c r="Q32" s="168">
        <f>SUM(Q33:Q74)</f>
        <v>0</v>
      </c>
      <c r="R32" s="168"/>
      <c r="S32" s="168"/>
      <c r="T32" s="169"/>
      <c r="U32" s="163"/>
      <c r="V32" s="163">
        <f>SUM(V33:V74)</f>
        <v>0</v>
      </c>
      <c r="W32" s="163"/>
      <c r="X32" s="163"/>
      <c r="AG32" t="s">
        <v>129</v>
      </c>
    </row>
    <row r="33" spans="1:60" outlineLevel="1" x14ac:dyDescent="0.25">
      <c r="A33" s="170">
        <v>8</v>
      </c>
      <c r="B33" s="171" t="s">
        <v>247</v>
      </c>
      <c r="C33" s="187" t="s">
        <v>248</v>
      </c>
      <c r="D33" s="172" t="s">
        <v>231</v>
      </c>
      <c r="E33" s="173">
        <v>14.8789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15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134</v>
      </c>
      <c r="T33" s="176" t="s">
        <v>135</v>
      </c>
      <c r="U33" s="162">
        <v>0</v>
      </c>
      <c r="V33" s="162">
        <f>ROUND(E33*U33,2)</f>
        <v>0</v>
      </c>
      <c r="W33" s="162"/>
      <c r="X33" s="162" t="s">
        <v>140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141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5">
      <c r="A34" s="160"/>
      <c r="B34" s="161"/>
      <c r="C34" s="193" t="s">
        <v>249</v>
      </c>
      <c r="D34" s="191"/>
      <c r="E34" s="19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217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5">
      <c r="A35" s="160"/>
      <c r="B35" s="161"/>
      <c r="C35" s="193" t="s">
        <v>250</v>
      </c>
      <c r="D35" s="191"/>
      <c r="E35" s="192">
        <v>14.88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217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70">
        <v>9</v>
      </c>
      <c r="B36" s="171" t="s">
        <v>251</v>
      </c>
      <c r="C36" s="187" t="s">
        <v>252</v>
      </c>
      <c r="D36" s="172" t="s">
        <v>240</v>
      </c>
      <c r="E36" s="173">
        <v>23.953900000000001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15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134</v>
      </c>
      <c r="T36" s="176" t="s">
        <v>135</v>
      </c>
      <c r="U36" s="162">
        <v>0</v>
      </c>
      <c r="V36" s="162">
        <f>ROUND(E36*U36,2)</f>
        <v>0</v>
      </c>
      <c r="W36" s="162"/>
      <c r="X36" s="162" t="s">
        <v>140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141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5">
      <c r="A37" s="160"/>
      <c r="B37" s="161"/>
      <c r="C37" s="193" t="s">
        <v>253</v>
      </c>
      <c r="D37" s="191"/>
      <c r="E37" s="19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217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60"/>
      <c r="B38" s="161"/>
      <c r="C38" s="193" t="s">
        <v>254</v>
      </c>
      <c r="D38" s="191"/>
      <c r="E38" s="192">
        <v>23.95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217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70">
        <v>10</v>
      </c>
      <c r="B39" s="171" t="s">
        <v>255</v>
      </c>
      <c r="C39" s="187" t="s">
        <v>256</v>
      </c>
      <c r="D39" s="172" t="s">
        <v>240</v>
      </c>
      <c r="E39" s="173">
        <v>23.953900000000001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15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148</v>
      </c>
      <c r="T39" s="176" t="s">
        <v>135</v>
      </c>
      <c r="U39" s="162">
        <v>0</v>
      </c>
      <c r="V39" s="162">
        <f>ROUND(E39*U39,2)</f>
        <v>0</v>
      </c>
      <c r="W39" s="162"/>
      <c r="X39" s="162" t="s">
        <v>140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141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60"/>
      <c r="B40" s="161"/>
      <c r="C40" s="193" t="s">
        <v>253</v>
      </c>
      <c r="D40" s="191"/>
      <c r="E40" s="19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217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5">
      <c r="A41" s="160"/>
      <c r="B41" s="161"/>
      <c r="C41" s="193" t="s">
        <v>254</v>
      </c>
      <c r="D41" s="191"/>
      <c r="E41" s="192">
        <v>23.95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217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70">
        <v>11</v>
      </c>
      <c r="B42" s="171" t="s">
        <v>257</v>
      </c>
      <c r="C42" s="187" t="s">
        <v>258</v>
      </c>
      <c r="D42" s="172" t="s">
        <v>231</v>
      </c>
      <c r="E42" s="173">
        <v>57.716999999999999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15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134</v>
      </c>
      <c r="T42" s="176" t="s">
        <v>135</v>
      </c>
      <c r="U42" s="162">
        <v>0</v>
      </c>
      <c r="V42" s="162">
        <f>ROUND(E42*U42,2)</f>
        <v>0</v>
      </c>
      <c r="W42" s="162"/>
      <c r="X42" s="162" t="s">
        <v>140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141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60"/>
      <c r="B43" s="161"/>
      <c r="C43" s="193" t="s">
        <v>259</v>
      </c>
      <c r="D43" s="191"/>
      <c r="E43" s="19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217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5">
      <c r="A44" s="160"/>
      <c r="B44" s="161"/>
      <c r="C44" s="193" t="s">
        <v>260</v>
      </c>
      <c r="D44" s="191"/>
      <c r="E44" s="19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217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5">
      <c r="A45" s="160"/>
      <c r="B45" s="161"/>
      <c r="C45" s="193" t="s">
        <v>261</v>
      </c>
      <c r="D45" s="191"/>
      <c r="E45" s="192">
        <v>57.72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217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70">
        <v>12</v>
      </c>
      <c r="B46" s="171" t="s">
        <v>262</v>
      </c>
      <c r="C46" s="187" t="s">
        <v>263</v>
      </c>
      <c r="D46" s="172" t="s">
        <v>231</v>
      </c>
      <c r="E46" s="173">
        <v>12.6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15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/>
      <c r="S46" s="175" t="s">
        <v>134</v>
      </c>
      <c r="T46" s="176" t="s">
        <v>135</v>
      </c>
      <c r="U46" s="162">
        <v>0</v>
      </c>
      <c r="V46" s="162">
        <f>ROUND(E46*U46,2)</f>
        <v>0</v>
      </c>
      <c r="W46" s="162"/>
      <c r="X46" s="162" t="s">
        <v>140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141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5">
      <c r="A47" s="160"/>
      <c r="B47" s="161"/>
      <c r="C47" s="193" t="s">
        <v>259</v>
      </c>
      <c r="D47" s="191"/>
      <c r="E47" s="19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217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60"/>
      <c r="B48" s="161"/>
      <c r="C48" s="193" t="s">
        <v>264</v>
      </c>
      <c r="D48" s="191"/>
      <c r="E48" s="192">
        <v>12.6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217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5">
      <c r="A49" s="170">
        <v>13</v>
      </c>
      <c r="B49" s="171" t="s">
        <v>265</v>
      </c>
      <c r="C49" s="187" t="s">
        <v>266</v>
      </c>
      <c r="D49" s="172" t="s">
        <v>231</v>
      </c>
      <c r="E49" s="173">
        <v>75.14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15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/>
      <c r="S49" s="175" t="s">
        <v>134</v>
      </c>
      <c r="T49" s="176" t="s">
        <v>135</v>
      </c>
      <c r="U49" s="162">
        <v>0</v>
      </c>
      <c r="V49" s="162">
        <f>ROUND(E49*U49,2)</f>
        <v>0</v>
      </c>
      <c r="W49" s="162"/>
      <c r="X49" s="162" t="s">
        <v>140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5">
      <c r="A50" s="160"/>
      <c r="B50" s="161"/>
      <c r="C50" s="193" t="s">
        <v>267</v>
      </c>
      <c r="D50" s="191"/>
      <c r="E50" s="19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217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5">
      <c r="A51" s="160"/>
      <c r="B51" s="161"/>
      <c r="C51" s="193" t="s">
        <v>268</v>
      </c>
      <c r="D51" s="191"/>
      <c r="E51" s="192">
        <v>75.14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217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70">
        <v>14</v>
      </c>
      <c r="B52" s="171" t="s">
        <v>269</v>
      </c>
      <c r="C52" s="187" t="s">
        <v>270</v>
      </c>
      <c r="D52" s="172" t="s">
        <v>231</v>
      </c>
      <c r="E52" s="173">
        <v>57.716999999999999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15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134</v>
      </c>
      <c r="T52" s="176" t="s">
        <v>135</v>
      </c>
      <c r="U52" s="162">
        <v>0</v>
      </c>
      <c r="V52" s="162">
        <f>ROUND(E52*U52,2)</f>
        <v>0</v>
      </c>
      <c r="W52" s="162"/>
      <c r="X52" s="162" t="s">
        <v>140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141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5">
      <c r="A53" s="160"/>
      <c r="B53" s="161"/>
      <c r="C53" s="193" t="s">
        <v>259</v>
      </c>
      <c r="D53" s="191"/>
      <c r="E53" s="19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217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5">
      <c r="A54" s="160"/>
      <c r="B54" s="161"/>
      <c r="C54" s="193" t="s">
        <v>260</v>
      </c>
      <c r="D54" s="191"/>
      <c r="E54" s="19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217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5">
      <c r="A55" s="160"/>
      <c r="B55" s="161"/>
      <c r="C55" s="193" t="s">
        <v>261</v>
      </c>
      <c r="D55" s="191"/>
      <c r="E55" s="192">
        <v>57.72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217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5">
      <c r="A56" s="170">
        <v>15</v>
      </c>
      <c r="B56" s="171" t="s">
        <v>271</v>
      </c>
      <c r="C56" s="187" t="s">
        <v>272</v>
      </c>
      <c r="D56" s="172" t="s">
        <v>231</v>
      </c>
      <c r="E56" s="173">
        <v>32.200000000000003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15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/>
      <c r="S56" s="175" t="s">
        <v>134</v>
      </c>
      <c r="T56" s="176" t="s">
        <v>135</v>
      </c>
      <c r="U56" s="162">
        <v>0</v>
      </c>
      <c r="V56" s="162">
        <f>ROUND(E56*U56,2)</f>
        <v>0</v>
      </c>
      <c r="W56" s="162"/>
      <c r="X56" s="162" t="s">
        <v>140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141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5">
      <c r="A57" s="160"/>
      <c r="B57" s="161"/>
      <c r="C57" s="193" t="s">
        <v>273</v>
      </c>
      <c r="D57" s="191"/>
      <c r="E57" s="19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217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60"/>
      <c r="B58" s="161"/>
      <c r="C58" s="193" t="s">
        <v>274</v>
      </c>
      <c r="D58" s="191"/>
      <c r="E58" s="192">
        <v>32.200000000000003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217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5">
      <c r="A59" s="170">
        <v>16</v>
      </c>
      <c r="B59" s="171" t="s">
        <v>275</v>
      </c>
      <c r="C59" s="187" t="s">
        <v>276</v>
      </c>
      <c r="D59" s="172" t="s">
        <v>231</v>
      </c>
      <c r="E59" s="173">
        <v>132.857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15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134</v>
      </c>
      <c r="T59" s="176" t="s">
        <v>135</v>
      </c>
      <c r="U59" s="162">
        <v>0</v>
      </c>
      <c r="V59" s="162">
        <f>ROUND(E59*U59,2)</f>
        <v>0</v>
      </c>
      <c r="W59" s="162"/>
      <c r="X59" s="162" t="s">
        <v>140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141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5">
      <c r="A60" s="160"/>
      <c r="B60" s="161"/>
      <c r="C60" s="193" t="s">
        <v>277</v>
      </c>
      <c r="D60" s="191"/>
      <c r="E60" s="19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217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5">
      <c r="A61" s="160"/>
      <c r="B61" s="161"/>
      <c r="C61" s="193" t="s">
        <v>278</v>
      </c>
      <c r="D61" s="191"/>
      <c r="E61" s="192">
        <v>132.86000000000001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217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5">
      <c r="A62" s="170">
        <v>17</v>
      </c>
      <c r="B62" s="171" t="s">
        <v>279</v>
      </c>
      <c r="C62" s="187" t="s">
        <v>280</v>
      </c>
      <c r="D62" s="172" t="s">
        <v>240</v>
      </c>
      <c r="E62" s="173">
        <v>23.953900000000001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15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/>
      <c r="S62" s="175" t="s">
        <v>134</v>
      </c>
      <c r="T62" s="176" t="s">
        <v>135</v>
      </c>
      <c r="U62" s="162">
        <v>0</v>
      </c>
      <c r="V62" s="162">
        <f>ROUND(E62*U62,2)</f>
        <v>0</v>
      </c>
      <c r="W62" s="162"/>
      <c r="X62" s="162" t="s">
        <v>140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141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5">
      <c r="A63" s="160"/>
      <c r="B63" s="161"/>
      <c r="C63" s="193" t="s">
        <v>281</v>
      </c>
      <c r="D63" s="191"/>
      <c r="E63" s="19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217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5">
      <c r="A64" s="160"/>
      <c r="B64" s="161"/>
      <c r="C64" s="193" t="s">
        <v>254</v>
      </c>
      <c r="D64" s="191"/>
      <c r="E64" s="192">
        <v>23.95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217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5">
      <c r="A65" s="170">
        <v>18</v>
      </c>
      <c r="B65" s="171" t="s">
        <v>282</v>
      </c>
      <c r="C65" s="187" t="s">
        <v>283</v>
      </c>
      <c r="D65" s="172" t="s">
        <v>240</v>
      </c>
      <c r="E65" s="173">
        <v>24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15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/>
      <c r="S65" s="175" t="s">
        <v>134</v>
      </c>
      <c r="T65" s="176" t="s">
        <v>135</v>
      </c>
      <c r="U65" s="162">
        <v>0</v>
      </c>
      <c r="V65" s="162">
        <f>ROUND(E65*U65,2)</f>
        <v>0</v>
      </c>
      <c r="W65" s="162"/>
      <c r="X65" s="162" t="s">
        <v>140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141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5">
      <c r="A66" s="160"/>
      <c r="B66" s="161"/>
      <c r="C66" s="193" t="s">
        <v>284</v>
      </c>
      <c r="D66" s="191"/>
      <c r="E66" s="19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217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5">
      <c r="A67" s="160"/>
      <c r="B67" s="161"/>
      <c r="C67" s="193" t="s">
        <v>285</v>
      </c>
      <c r="D67" s="191"/>
      <c r="E67" s="192">
        <v>24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217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5">
      <c r="A68" s="170">
        <v>19</v>
      </c>
      <c r="B68" s="171" t="s">
        <v>286</v>
      </c>
      <c r="C68" s="187" t="s">
        <v>287</v>
      </c>
      <c r="D68" s="172" t="s">
        <v>240</v>
      </c>
      <c r="E68" s="173">
        <v>44.4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15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/>
      <c r="S68" s="175" t="s">
        <v>134</v>
      </c>
      <c r="T68" s="176" t="s">
        <v>135</v>
      </c>
      <c r="U68" s="162">
        <v>0</v>
      </c>
      <c r="V68" s="162">
        <f>ROUND(E68*U68,2)</f>
        <v>0</v>
      </c>
      <c r="W68" s="162"/>
      <c r="X68" s="162" t="s">
        <v>140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141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5">
      <c r="A69" s="160"/>
      <c r="B69" s="161"/>
      <c r="C69" s="193" t="s">
        <v>288</v>
      </c>
      <c r="D69" s="191"/>
      <c r="E69" s="19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217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5">
      <c r="A70" s="160"/>
      <c r="B70" s="161"/>
      <c r="C70" s="193" t="s">
        <v>289</v>
      </c>
      <c r="D70" s="191"/>
      <c r="E70" s="192">
        <v>44.4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217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5">
      <c r="A71" s="170">
        <v>20</v>
      </c>
      <c r="B71" s="171" t="s">
        <v>290</v>
      </c>
      <c r="C71" s="187" t="s">
        <v>291</v>
      </c>
      <c r="D71" s="172" t="s">
        <v>240</v>
      </c>
      <c r="E71" s="173">
        <v>14.7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15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5" t="s">
        <v>134</v>
      </c>
      <c r="T71" s="176" t="s">
        <v>135</v>
      </c>
      <c r="U71" s="162">
        <v>0</v>
      </c>
      <c r="V71" s="162">
        <f>ROUND(E71*U71,2)</f>
        <v>0</v>
      </c>
      <c r="W71" s="162"/>
      <c r="X71" s="162" t="s">
        <v>140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141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5">
      <c r="A72" s="160"/>
      <c r="B72" s="161"/>
      <c r="C72" s="193" t="s">
        <v>292</v>
      </c>
      <c r="D72" s="191"/>
      <c r="E72" s="19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217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5">
      <c r="A73" s="160"/>
      <c r="B73" s="161"/>
      <c r="C73" s="193" t="s">
        <v>293</v>
      </c>
      <c r="D73" s="191"/>
      <c r="E73" s="19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217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5">
      <c r="A74" s="160"/>
      <c r="B74" s="161"/>
      <c r="C74" s="193" t="s">
        <v>294</v>
      </c>
      <c r="D74" s="191"/>
      <c r="E74" s="192">
        <v>14.7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217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13" x14ac:dyDescent="0.25">
      <c r="A75" s="164" t="s">
        <v>128</v>
      </c>
      <c r="B75" s="165" t="s">
        <v>68</v>
      </c>
      <c r="C75" s="185" t="s">
        <v>69</v>
      </c>
      <c r="D75" s="166"/>
      <c r="E75" s="167"/>
      <c r="F75" s="168"/>
      <c r="G75" s="168">
        <f>SUMIF(AG76:AG106,"&lt;&gt;NOR",G76:G106)</f>
        <v>0</v>
      </c>
      <c r="H75" s="168"/>
      <c r="I75" s="168">
        <f>SUM(I76:I106)</f>
        <v>0</v>
      </c>
      <c r="J75" s="168"/>
      <c r="K75" s="168">
        <f>SUM(K76:K106)</f>
        <v>0</v>
      </c>
      <c r="L75" s="168"/>
      <c r="M75" s="168">
        <f>SUM(M76:M106)</f>
        <v>0</v>
      </c>
      <c r="N75" s="168"/>
      <c r="O75" s="168">
        <f>SUM(O76:O106)</f>
        <v>0</v>
      </c>
      <c r="P75" s="168"/>
      <c r="Q75" s="168">
        <f>SUM(Q76:Q106)</f>
        <v>0</v>
      </c>
      <c r="R75" s="168"/>
      <c r="S75" s="168"/>
      <c r="T75" s="169"/>
      <c r="U75" s="163"/>
      <c r="V75" s="163">
        <f>SUM(V76:V106)</f>
        <v>0</v>
      </c>
      <c r="W75" s="163"/>
      <c r="X75" s="163"/>
      <c r="AG75" t="s">
        <v>129</v>
      </c>
    </row>
    <row r="76" spans="1:60" outlineLevel="1" x14ac:dyDescent="0.25">
      <c r="A76" s="170">
        <v>21</v>
      </c>
      <c r="B76" s="171" t="s">
        <v>295</v>
      </c>
      <c r="C76" s="187" t="s">
        <v>296</v>
      </c>
      <c r="D76" s="172" t="s">
        <v>231</v>
      </c>
      <c r="E76" s="173">
        <v>75.78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15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/>
      <c r="S76" s="175" t="s">
        <v>134</v>
      </c>
      <c r="T76" s="176" t="s">
        <v>135</v>
      </c>
      <c r="U76" s="162">
        <v>0</v>
      </c>
      <c r="V76" s="162">
        <f>ROUND(E76*U76,2)</f>
        <v>0</v>
      </c>
      <c r="W76" s="162"/>
      <c r="X76" s="162" t="s">
        <v>140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141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5">
      <c r="A77" s="160"/>
      <c r="B77" s="161"/>
      <c r="C77" s="193" t="s">
        <v>297</v>
      </c>
      <c r="D77" s="191"/>
      <c r="E77" s="19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217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5">
      <c r="A78" s="160"/>
      <c r="B78" s="161"/>
      <c r="C78" s="193" t="s">
        <v>298</v>
      </c>
      <c r="D78" s="191"/>
      <c r="E78" s="19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217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5">
      <c r="A79" s="160"/>
      <c r="B79" s="161"/>
      <c r="C79" s="193" t="s">
        <v>299</v>
      </c>
      <c r="D79" s="191"/>
      <c r="E79" s="192">
        <v>75.78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217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5">
      <c r="A80" s="170">
        <v>22</v>
      </c>
      <c r="B80" s="171" t="s">
        <v>300</v>
      </c>
      <c r="C80" s="187" t="s">
        <v>301</v>
      </c>
      <c r="D80" s="172" t="s">
        <v>231</v>
      </c>
      <c r="E80" s="173">
        <v>75.78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15</v>
      </c>
      <c r="M80" s="175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5"/>
      <c r="S80" s="175" t="s">
        <v>134</v>
      </c>
      <c r="T80" s="176" t="s">
        <v>135</v>
      </c>
      <c r="U80" s="162">
        <v>0</v>
      </c>
      <c r="V80" s="162">
        <f>ROUND(E80*U80,2)</f>
        <v>0</v>
      </c>
      <c r="W80" s="162"/>
      <c r="X80" s="162" t="s">
        <v>140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141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5">
      <c r="A81" s="160"/>
      <c r="B81" s="161"/>
      <c r="C81" s="193" t="s">
        <v>297</v>
      </c>
      <c r="D81" s="191"/>
      <c r="E81" s="19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217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5">
      <c r="A82" s="160"/>
      <c r="B82" s="161"/>
      <c r="C82" s="193" t="s">
        <v>298</v>
      </c>
      <c r="D82" s="191"/>
      <c r="E82" s="19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217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5">
      <c r="A83" s="160"/>
      <c r="B83" s="161"/>
      <c r="C83" s="193" t="s">
        <v>299</v>
      </c>
      <c r="D83" s="191"/>
      <c r="E83" s="192">
        <v>75.78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217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5">
      <c r="A84" s="170">
        <v>23</v>
      </c>
      <c r="B84" s="171" t="s">
        <v>255</v>
      </c>
      <c r="C84" s="187" t="s">
        <v>302</v>
      </c>
      <c r="D84" s="172" t="s">
        <v>240</v>
      </c>
      <c r="E84" s="173">
        <v>57.14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15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/>
      <c r="S84" s="175" t="s">
        <v>148</v>
      </c>
      <c r="T84" s="176" t="s">
        <v>135</v>
      </c>
      <c r="U84" s="162">
        <v>0</v>
      </c>
      <c r="V84" s="162">
        <f>ROUND(E84*U84,2)</f>
        <v>0</v>
      </c>
      <c r="W84" s="162"/>
      <c r="X84" s="162" t="s">
        <v>303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304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5">
      <c r="A85" s="160"/>
      <c r="B85" s="161"/>
      <c r="C85" s="193" t="s">
        <v>305</v>
      </c>
      <c r="D85" s="191"/>
      <c r="E85" s="19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217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5">
      <c r="A86" s="160"/>
      <c r="B86" s="161"/>
      <c r="C86" s="193" t="s">
        <v>306</v>
      </c>
      <c r="D86" s="191"/>
      <c r="E86" s="192">
        <v>57.14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217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5">
      <c r="A87" s="170">
        <v>24</v>
      </c>
      <c r="B87" s="171" t="s">
        <v>307</v>
      </c>
      <c r="C87" s="187" t="s">
        <v>308</v>
      </c>
      <c r="D87" s="172" t="s">
        <v>240</v>
      </c>
      <c r="E87" s="173">
        <v>57.14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15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148</v>
      </c>
      <c r="T87" s="176" t="s">
        <v>135</v>
      </c>
      <c r="U87" s="162">
        <v>0</v>
      </c>
      <c r="V87" s="162">
        <f>ROUND(E87*U87,2)</f>
        <v>0</v>
      </c>
      <c r="W87" s="162"/>
      <c r="X87" s="162" t="s">
        <v>136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137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5">
      <c r="A88" s="160"/>
      <c r="B88" s="161"/>
      <c r="C88" s="193" t="s">
        <v>305</v>
      </c>
      <c r="D88" s="191"/>
      <c r="E88" s="19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217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5">
      <c r="A89" s="160"/>
      <c r="B89" s="161"/>
      <c r="C89" s="193" t="s">
        <v>306</v>
      </c>
      <c r="D89" s="191"/>
      <c r="E89" s="192">
        <v>57.14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217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5">
      <c r="A90" s="170">
        <v>25</v>
      </c>
      <c r="B90" s="171" t="s">
        <v>309</v>
      </c>
      <c r="C90" s="187" t="s">
        <v>310</v>
      </c>
      <c r="D90" s="172" t="s">
        <v>231</v>
      </c>
      <c r="E90" s="173">
        <v>48.884700000000002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15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/>
      <c r="S90" s="175" t="s">
        <v>134</v>
      </c>
      <c r="T90" s="176" t="s">
        <v>135</v>
      </c>
      <c r="U90" s="162">
        <v>0</v>
      </c>
      <c r="V90" s="162">
        <f>ROUND(E90*U90,2)</f>
        <v>0</v>
      </c>
      <c r="W90" s="162"/>
      <c r="X90" s="162" t="s">
        <v>140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141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5">
      <c r="A91" s="160"/>
      <c r="B91" s="161"/>
      <c r="C91" s="193" t="s">
        <v>311</v>
      </c>
      <c r="D91" s="191"/>
      <c r="E91" s="19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217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5">
      <c r="A92" s="160"/>
      <c r="B92" s="161"/>
      <c r="C92" s="193" t="s">
        <v>312</v>
      </c>
      <c r="D92" s="191"/>
      <c r="E92" s="192">
        <v>48.88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217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5">
      <c r="A93" s="170">
        <v>26</v>
      </c>
      <c r="B93" s="171" t="s">
        <v>313</v>
      </c>
      <c r="C93" s="187" t="s">
        <v>314</v>
      </c>
      <c r="D93" s="172" t="s">
        <v>231</v>
      </c>
      <c r="E93" s="173">
        <v>75.78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15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/>
      <c r="S93" s="175" t="s">
        <v>134</v>
      </c>
      <c r="T93" s="176" t="s">
        <v>135</v>
      </c>
      <c r="U93" s="162">
        <v>0</v>
      </c>
      <c r="V93" s="162">
        <f>ROUND(E93*U93,2)</f>
        <v>0</v>
      </c>
      <c r="W93" s="162"/>
      <c r="X93" s="162" t="s">
        <v>140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141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5">
      <c r="A94" s="160"/>
      <c r="B94" s="161"/>
      <c r="C94" s="193" t="s">
        <v>297</v>
      </c>
      <c r="D94" s="191"/>
      <c r="E94" s="19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217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5">
      <c r="A95" s="160"/>
      <c r="B95" s="161"/>
      <c r="C95" s="193" t="s">
        <v>315</v>
      </c>
      <c r="D95" s="191"/>
      <c r="E95" s="19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217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5">
      <c r="A96" s="160"/>
      <c r="B96" s="161"/>
      <c r="C96" s="193" t="s">
        <v>299</v>
      </c>
      <c r="D96" s="191"/>
      <c r="E96" s="192">
        <v>75.78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217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5">
      <c r="A97" s="170">
        <v>27</v>
      </c>
      <c r="B97" s="171" t="s">
        <v>316</v>
      </c>
      <c r="C97" s="187" t="s">
        <v>317</v>
      </c>
      <c r="D97" s="172" t="s">
        <v>231</v>
      </c>
      <c r="E97" s="173">
        <v>75.78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15</v>
      </c>
      <c r="M97" s="175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5"/>
      <c r="S97" s="175" t="s">
        <v>134</v>
      </c>
      <c r="T97" s="176" t="s">
        <v>135</v>
      </c>
      <c r="U97" s="162">
        <v>0</v>
      </c>
      <c r="V97" s="162">
        <f>ROUND(E97*U97,2)</f>
        <v>0</v>
      </c>
      <c r="W97" s="162"/>
      <c r="X97" s="162" t="s">
        <v>140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141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5">
      <c r="A98" s="160"/>
      <c r="B98" s="161"/>
      <c r="C98" s="193" t="s">
        <v>297</v>
      </c>
      <c r="D98" s="191"/>
      <c r="E98" s="19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217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5">
      <c r="A99" s="160"/>
      <c r="B99" s="161"/>
      <c r="C99" s="193" t="s">
        <v>315</v>
      </c>
      <c r="D99" s="191"/>
      <c r="E99" s="19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217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5">
      <c r="A100" s="160"/>
      <c r="B100" s="161"/>
      <c r="C100" s="193" t="s">
        <v>299</v>
      </c>
      <c r="D100" s="191"/>
      <c r="E100" s="192">
        <v>75.78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217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5">
      <c r="A101" s="170">
        <v>28</v>
      </c>
      <c r="B101" s="171" t="s">
        <v>318</v>
      </c>
      <c r="C101" s="187" t="s">
        <v>319</v>
      </c>
      <c r="D101" s="172" t="s">
        <v>231</v>
      </c>
      <c r="E101" s="173">
        <v>52.3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15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/>
      <c r="S101" s="175" t="s">
        <v>148</v>
      </c>
      <c r="T101" s="176" t="s">
        <v>135</v>
      </c>
      <c r="U101" s="162">
        <v>0</v>
      </c>
      <c r="V101" s="162">
        <f>ROUND(E101*U101,2)</f>
        <v>0</v>
      </c>
      <c r="W101" s="162"/>
      <c r="X101" s="162" t="s">
        <v>140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141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5">
      <c r="A102" s="160"/>
      <c r="B102" s="161"/>
      <c r="C102" s="193" t="s">
        <v>315</v>
      </c>
      <c r="D102" s="191"/>
      <c r="E102" s="19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217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5">
      <c r="A103" s="160"/>
      <c r="B103" s="161"/>
      <c r="C103" s="193" t="s">
        <v>320</v>
      </c>
      <c r="D103" s="191"/>
      <c r="E103" s="192">
        <v>52.3</v>
      </c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217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5">
      <c r="A104" s="170">
        <v>29</v>
      </c>
      <c r="B104" s="171" t="s">
        <v>321</v>
      </c>
      <c r="C104" s="187" t="s">
        <v>322</v>
      </c>
      <c r="D104" s="172" t="s">
        <v>323</v>
      </c>
      <c r="E104" s="173">
        <v>1.3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15</v>
      </c>
      <c r="M104" s="175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5"/>
      <c r="S104" s="175" t="s">
        <v>148</v>
      </c>
      <c r="T104" s="176" t="s">
        <v>135</v>
      </c>
      <c r="U104" s="162">
        <v>0</v>
      </c>
      <c r="V104" s="162">
        <f>ROUND(E104*U104,2)</f>
        <v>0</v>
      </c>
      <c r="W104" s="162"/>
      <c r="X104" s="162" t="s">
        <v>140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141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5">
      <c r="A105" s="160"/>
      <c r="B105" s="161"/>
      <c r="C105" s="193" t="s">
        <v>324</v>
      </c>
      <c r="D105" s="191"/>
      <c r="E105" s="19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217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5">
      <c r="A106" s="160"/>
      <c r="B106" s="161"/>
      <c r="C106" s="193" t="s">
        <v>325</v>
      </c>
      <c r="D106" s="191"/>
      <c r="E106" s="192">
        <v>1.3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217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13" x14ac:dyDescent="0.25">
      <c r="A107" s="164" t="s">
        <v>128</v>
      </c>
      <c r="B107" s="165" t="s">
        <v>70</v>
      </c>
      <c r="C107" s="185" t="s">
        <v>71</v>
      </c>
      <c r="D107" s="166"/>
      <c r="E107" s="167"/>
      <c r="F107" s="168"/>
      <c r="G107" s="168">
        <f>SUMIF(AG108:AG117,"&lt;&gt;NOR",G108:G117)</f>
        <v>0</v>
      </c>
      <c r="H107" s="168"/>
      <c r="I107" s="168">
        <f>SUM(I108:I117)</f>
        <v>0</v>
      </c>
      <c r="J107" s="168"/>
      <c r="K107" s="168">
        <f>SUM(K108:K117)</f>
        <v>0</v>
      </c>
      <c r="L107" s="168"/>
      <c r="M107" s="168">
        <f>SUM(M108:M117)</f>
        <v>0</v>
      </c>
      <c r="N107" s="168"/>
      <c r="O107" s="168">
        <f>SUM(O108:O117)</f>
        <v>0</v>
      </c>
      <c r="P107" s="168"/>
      <c r="Q107" s="168">
        <f>SUM(Q108:Q117)</f>
        <v>0</v>
      </c>
      <c r="R107" s="168"/>
      <c r="S107" s="168"/>
      <c r="T107" s="169"/>
      <c r="U107" s="163"/>
      <c r="V107" s="163">
        <f>SUM(V108:V117)</f>
        <v>0</v>
      </c>
      <c r="W107" s="163"/>
      <c r="X107" s="163"/>
      <c r="AG107" t="s">
        <v>129</v>
      </c>
    </row>
    <row r="108" spans="1:60" outlineLevel="1" x14ac:dyDescent="0.25">
      <c r="A108" s="170">
        <v>30</v>
      </c>
      <c r="B108" s="171" t="s">
        <v>326</v>
      </c>
      <c r="C108" s="187" t="s">
        <v>327</v>
      </c>
      <c r="D108" s="172" t="s">
        <v>323</v>
      </c>
      <c r="E108" s="173">
        <v>0.115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15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/>
      <c r="S108" s="175" t="s">
        <v>134</v>
      </c>
      <c r="T108" s="176" t="s">
        <v>135</v>
      </c>
      <c r="U108" s="162">
        <v>0</v>
      </c>
      <c r="V108" s="162">
        <f>ROUND(E108*U108,2)</f>
        <v>0</v>
      </c>
      <c r="W108" s="162"/>
      <c r="X108" s="162" t="s">
        <v>140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141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5">
      <c r="A109" s="160"/>
      <c r="B109" s="161"/>
      <c r="C109" s="193" t="s">
        <v>328</v>
      </c>
      <c r="D109" s="191"/>
      <c r="E109" s="19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217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5">
      <c r="A110" s="160"/>
      <c r="B110" s="161"/>
      <c r="C110" s="193" t="s">
        <v>329</v>
      </c>
      <c r="D110" s="191"/>
      <c r="E110" s="192">
        <v>0.12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217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5">
      <c r="A111" s="170">
        <v>31</v>
      </c>
      <c r="B111" s="171" t="s">
        <v>330</v>
      </c>
      <c r="C111" s="187" t="s">
        <v>331</v>
      </c>
      <c r="D111" s="172" t="s">
        <v>231</v>
      </c>
      <c r="E111" s="173">
        <v>37.799999999999997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15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/>
      <c r="S111" s="175" t="s">
        <v>134</v>
      </c>
      <c r="T111" s="176" t="s">
        <v>135</v>
      </c>
      <c r="U111" s="162">
        <v>0</v>
      </c>
      <c r="V111" s="162">
        <f>ROUND(E111*U111,2)</f>
        <v>0</v>
      </c>
      <c r="W111" s="162"/>
      <c r="X111" s="162" t="s">
        <v>140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141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5">
      <c r="A112" s="160"/>
      <c r="B112" s="161"/>
      <c r="C112" s="249" t="s">
        <v>332</v>
      </c>
      <c r="D112" s="250"/>
      <c r="E112" s="250"/>
      <c r="F112" s="250"/>
      <c r="G112" s="250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193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5">
      <c r="A113" s="160"/>
      <c r="B113" s="161"/>
      <c r="C113" s="193" t="s">
        <v>333</v>
      </c>
      <c r="D113" s="191"/>
      <c r="E113" s="19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217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5">
      <c r="A114" s="160"/>
      <c r="B114" s="161"/>
      <c r="C114" s="193" t="s">
        <v>334</v>
      </c>
      <c r="D114" s="191"/>
      <c r="E114" s="19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217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5">
      <c r="A115" s="160"/>
      <c r="B115" s="161"/>
      <c r="C115" s="193" t="s">
        <v>335</v>
      </c>
      <c r="D115" s="191"/>
      <c r="E115" s="19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217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5">
      <c r="A116" s="160"/>
      <c r="B116" s="161"/>
      <c r="C116" s="193" t="s">
        <v>273</v>
      </c>
      <c r="D116" s="191"/>
      <c r="E116" s="19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217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5">
      <c r="A117" s="160"/>
      <c r="B117" s="161"/>
      <c r="C117" s="193" t="s">
        <v>336</v>
      </c>
      <c r="D117" s="191"/>
      <c r="E117" s="192">
        <v>37.799999999999997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217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13" x14ac:dyDescent="0.25">
      <c r="A118" s="164" t="s">
        <v>128</v>
      </c>
      <c r="B118" s="165" t="s">
        <v>72</v>
      </c>
      <c r="C118" s="185" t="s">
        <v>73</v>
      </c>
      <c r="D118" s="166"/>
      <c r="E118" s="167"/>
      <c r="F118" s="168"/>
      <c r="G118" s="168">
        <f>SUMIF(AG119:AG148,"&lt;&gt;NOR",G119:G148)</f>
        <v>0</v>
      </c>
      <c r="H118" s="168"/>
      <c r="I118" s="168">
        <f>SUM(I119:I148)</f>
        <v>0</v>
      </c>
      <c r="J118" s="168"/>
      <c r="K118" s="168">
        <f>SUM(K119:K148)</f>
        <v>0</v>
      </c>
      <c r="L118" s="168"/>
      <c r="M118" s="168">
        <f>SUM(M119:M148)</f>
        <v>0</v>
      </c>
      <c r="N118" s="168"/>
      <c r="O118" s="168">
        <f>SUM(O119:O148)</f>
        <v>0</v>
      </c>
      <c r="P118" s="168"/>
      <c r="Q118" s="168">
        <f>SUM(Q119:Q148)</f>
        <v>0</v>
      </c>
      <c r="R118" s="168"/>
      <c r="S118" s="168"/>
      <c r="T118" s="169"/>
      <c r="U118" s="163"/>
      <c r="V118" s="163">
        <f>SUM(V119:V148)</f>
        <v>0</v>
      </c>
      <c r="W118" s="163"/>
      <c r="X118" s="163"/>
      <c r="AG118" t="s">
        <v>129</v>
      </c>
    </row>
    <row r="119" spans="1:60" outlineLevel="1" x14ac:dyDescent="0.25">
      <c r="A119" s="170">
        <v>32</v>
      </c>
      <c r="B119" s="171" t="s">
        <v>337</v>
      </c>
      <c r="C119" s="187" t="s">
        <v>338</v>
      </c>
      <c r="D119" s="172" t="s">
        <v>231</v>
      </c>
      <c r="E119" s="173">
        <v>32.200000000000003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15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5"/>
      <c r="S119" s="175" t="s">
        <v>134</v>
      </c>
      <c r="T119" s="176" t="s">
        <v>135</v>
      </c>
      <c r="U119" s="162">
        <v>0</v>
      </c>
      <c r="V119" s="162">
        <f>ROUND(E119*U119,2)</f>
        <v>0</v>
      </c>
      <c r="W119" s="162"/>
      <c r="X119" s="162" t="s">
        <v>140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141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5">
      <c r="A120" s="160"/>
      <c r="B120" s="161"/>
      <c r="C120" s="193" t="s">
        <v>339</v>
      </c>
      <c r="D120" s="191"/>
      <c r="E120" s="19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217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5">
      <c r="A121" s="160"/>
      <c r="B121" s="161"/>
      <c r="C121" s="193" t="s">
        <v>274</v>
      </c>
      <c r="D121" s="191"/>
      <c r="E121" s="192">
        <v>32.200000000000003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217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5">
      <c r="A122" s="170">
        <v>33</v>
      </c>
      <c r="B122" s="171" t="s">
        <v>340</v>
      </c>
      <c r="C122" s="187" t="s">
        <v>341</v>
      </c>
      <c r="D122" s="172" t="s">
        <v>231</v>
      </c>
      <c r="E122" s="173">
        <v>67.849999999999994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15</v>
      </c>
      <c r="M122" s="175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5"/>
      <c r="S122" s="175" t="s">
        <v>134</v>
      </c>
      <c r="T122" s="176" t="s">
        <v>135</v>
      </c>
      <c r="U122" s="162">
        <v>0</v>
      </c>
      <c r="V122" s="162">
        <f>ROUND(E122*U122,2)</f>
        <v>0</v>
      </c>
      <c r="W122" s="162"/>
      <c r="X122" s="162" t="s">
        <v>140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141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5">
      <c r="A123" s="160"/>
      <c r="B123" s="161"/>
      <c r="C123" s="193" t="s">
        <v>342</v>
      </c>
      <c r="D123" s="191"/>
      <c r="E123" s="19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217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5">
      <c r="A124" s="160"/>
      <c r="B124" s="161"/>
      <c r="C124" s="193" t="s">
        <v>343</v>
      </c>
      <c r="D124" s="191"/>
      <c r="E124" s="192">
        <v>67.849999999999994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217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5">
      <c r="A125" s="170">
        <v>34</v>
      </c>
      <c r="B125" s="171" t="s">
        <v>344</v>
      </c>
      <c r="C125" s="187" t="s">
        <v>345</v>
      </c>
      <c r="D125" s="172" t="s">
        <v>231</v>
      </c>
      <c r="E125" s="173">
        <v>135.69999999999999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15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5"/>
      <c r="S125" s="175" t="s">
        <v>134</v>
      </c>
      <c r="T125" s="176" t="s">
        <v>135</v>
      </c>
      <c r="U125" s="162">
        <v>0</v>
      </c>
      <c r="V125" s="162">
        <f>ROUND(E125*U125,2)</f>
        <v>0</v>
      </c>
      <c r="W125" s="162"/>
      <c r="X125" s="162" t="s">
        <v>140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141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5">
      <c r="A126" s="160"/>
      <c r="B126" s="161"/>
      <c r="C126" s="193" t="s">
        <v>346</v>
      </c>
      <c r="D126" s="191"/>
      <c r="E126" s="19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217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5">
      <c r="A127" s="160"/>
      <c r="B127" s="161"/>
      <c r="C127" s="193" t="s">
        <v>347</v>
      </c>
      <c r="D127" s="191"/>
      <c r="E127" s="192">
        <v>135.69999999999999</v>
      </c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217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5">
      <c r="A128" s="170">
        <v>35</v>
      </c>
      <c r="B128" s="171" t="s">
        <v>348</v>
      </c>
      <c r="C128" s="187" t="s">
        <v>349</v>
      </c>
      <c r="D128" s="172" t="s">
        <v>231</v>
      </c>
      <c r="E128" s="173">
        <v>67.849999999999994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15</v>
      </c>
      <c r="M128" s="175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5"/>
      <c r="S128" s="175" t="s">
        <v>134</v>
      </c>
      <c r="T128" s="176" t="s">
        <v>135</v>
      </c>
      <c r="U128" s="162">
        <v>0</v>
      </c>
      <c r="V128" s="162">
        <f>ROUND(E128*U128,2)</f>
        <v>0</v>
      </c>
      <c r="W128" s="162"/>
      <c r="X128" s="162" t="s">
        <v>140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141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5">
      <c r="A129" s="160"/>
      <c r="B129" s="161"/>
      <c r="C129" s="193" t="s">
        <v>342</v>
      </c>
      <c r="D129" s="191"/>
      <c r="E129" s="19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217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5">
      <c r="A130" s="160"/>
      <c r="B130" s="161"/>
      <c r="C130" s="193" t="s">
        <v>343</v>
      </c>
      <c r="D130" s="191"/>
      <c r="E130" s="192">
        <v>67.849999999999994</v>
      </c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217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5">
      <c r="A131" s="170">
        <v>36</v>
      </c>
      <c r="B131" s="171" t="s">
        <v>350</v>
      </c>
      <c r="C131" s="187" t="s">
        <v>351</v>
      </c>
      <c r="D131" s="172" t="s">
        <v>231</v>
      </c>
      <c r="E131" s="173">
        <v>67.849999999999994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15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5"/>
      <c r="S131" s="175" t="s">
        <v>134</v>
      </c>
      <c r="T131" s="176" t="s">
        <v>135</v>
      </c>
      <c r="U131" s="162">
        <v>0</v>
      </c>
      <c r="V131" s="162">
        <f>ROUND(E131*U131,2)</f>
        <v>0</v>
      </c>
      <c r="W131" s="162"/>
      <c r="X131" s="162" t="s">
        <v>140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141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5">
      <c r="A132" s="160"/>
      <c r="B132" s="161"/>
      <c r="C132" s="193" t="s">
        <v>342</v>
      </c>
      <c r="D132" s="191"/>
      <c r="E132" s="19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217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5">
      <c r="A133" s="160"/>
      <c r="B133" s="161"/>
      <c r="C133" s="193" t="s">
        <v>343</v>
      </c>
      <c r="D133" s="191"/>
      <c r="E133" s="192">
        <v>67.849999999999994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217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5">
      <c r="A134" s="170">
        <v>37</v>
      </c>
      <c r="B134" s="171" t="s">
        <v>352</v>
      </c>
      <c r="C134" s="187" t="s">
        <v>353</v>
      </c>
      <c r="D134" s="172" t="s">
        <v>231</v>
      </c>
      <c r="E134" s="173">
        <v>135.69999999999999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15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/>
      <c r="S134" s="175" t="s">
        <v>134</v>
      </c>
      <c r="T134" s="176" t="s">
        <v>135</v>
      </c>
      <c r="U134" s="162">
        <v>0</v>
      </c>
      <c r="V134" s="162">
        <f>ROUND(E134*U134,2)</f>
        <v>0</v>
      </c>
      <c r="W134" s="162"/>
      <c r="X134" s="162" t="s">
        <v>140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141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5">
      <c r="A135" s="160"/>
      <c r="B135" s="161"/>
      <c r="C135" s="193" t="s">
        <v>346</v>
      </c>
      <c r="D135" s="191"/>
      <c r="E135" s="19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217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5">
      <c r="A136" s="160"/>
      <c r="B136" s="161"/>
      <c r="C136" s="193" t="s">
        <v>347</v>
      </c>
      <c r="D136" s="191"/>
      <c r="E136" s="192">
        <v>135.69999999999999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217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5">
      <c r="A137" s="170">
        <v>38</v>
      </c>
      <c r="B137" s="171" t="s">
        <v>354</v>
      </c>
      <c r="C137" s="187" t="s">
        <v>355</v>
      </c>
      <c r="D137" s="172" t="s">
        <v>231</v>
      </c>
      <c r="E137" s="173">
        <v>67.849999999999994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15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5"/>
      <c r="S137" s="175" t="s">
        <v>134</v>
      </c>
      <c r="T137" s="176" t="s">
        <v>135</v>
      </c>
      <c r="U137" s="162">
        <v>0</v>
      </c>
      <c r="V137" s="162">
        <f>ROUND(E137*U137,2)</f>
        <v>0</v>
      </c>
      <c r="W137" s="162"/>
      <c r="X137" s="162" t="s">
        <v>140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141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5">
      <c r="A138" s="160"/>
      <c r="B138" s="161"/>
      <c r="C138" s="193" t="s">
        <v>342</v>
      </c>
      <c r="D138" s="191"/>
      <c r="E138" s="19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217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5">
      <c r="A139" s="160"/>
      <c r="B139" s="161"/>
      <c r="C139" s="193" t="s">
        <v>343</v>
      </c>
      <c r="D139" s="191"/>
      <c r="E139" s="192">
        <v>67.849999999999994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217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5">
      <c r="A140" s="170">
        <v>39</v>
      </c>
      <c r="B140" s="171" t="s">
        <v>356</v>
      </c>
      <c r="C140" s="187" t="s">
        <v>357</v>
      </c>
      <c r="D140" s="172" t="s">
        <v>240</v>
      </c>
      <c r="E140" s="173">
        <v>6.5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15</v>
      </c>
      <c r="M140" s="175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5"/>
      <c r="S140" s="175" t="s">
        <v>134</v>
      </c>
      <c r="T140" s="176" t="s">
        <v>135</v>
      </c>
      <c r="U140" s="162">
        <v>0</v>
      </c>
      <c r="V140" s="162">
        <f>ROUND(E140*U140,2)</f>
        <v>0</v>
      </c>
      <c r="W140" s="162"/>
      <c r="X140" s="162" t="s">
        <v>140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141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5">
      <c r="A141" s="160"/>
      <c r="B141" s="161"/>
      <c r="C141" s="193" t="s">
        <v>358</v>
      </c>
      <c r="D141" s="191"/>
      <c r="E141" s="19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217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5">
      <c r="A142" s="160"/>
      <c r="B142" s="161"/>
      <c r="C142" s="193" t="s">
        <v>359</v>
      </c>
      <c r="D142" s="191"/>
      <c r="E142" s="192">
        <v>6.5</v>
      </c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217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5">
      <c r="A143" s="170">
        <v>40</v>
      </c>
      <c r="B143" s="171" t="s">
        <v>360</v>
      </c>
      <c r="C143" s="187" t="s">
        <v>361</v>
      </c>
      <c r="D143" s="172" t="s">
        <v>240</v>
      </c>
      <c r="E143" s="173">
        <v>13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15</v>
      </c>
      <c r="M143" s="175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5"/>
      <c r="S143" s="175" t="s">
        <v>134</v>
      </c>
      <c r="T143" s="176" t="s">
        <v>135</v>
      </c>
      <c r="U143" s="162">
        <v>0</v>
      </c>
      <c r="V143" s="162">
        <f>ROUND(E143*U143,2)</f>
        <v>0</v>
      </c>
      <c r="W143" s="162"/>
      <c r="X143" s="162" t="s">
        <v>140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141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5">
      <c r="A144" s="160"/>
      <c r="B144" s="161"/>
      <c r="C144" s="193" t="s">
        <v>362</v>
      </c>
      <c r="D144" s="191"/>
      <c r="E144" s="19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217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5">
      <c r="A145" s="160"/>
      <c r="B145" s="161"/>
      <c r="C145" s="193" t="s">
        <v>363</v>
      </c>
      <c r="D145" s="191"/>
      <c r="E145" s="192">
        <v>13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217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5">
      <c r="A146" s="170">
        <v>41</v>
      </c>
      <c r="B146" s="171" t="s">
        <v>364</v>
      </c>
      <c r="C146" s="187" t="s">
        <v>365</v>
      </c>
      <c r="D146" s="172" t="s">
        <v>240</v>
      </c>
      <c r="E146" s="173">
        <v>6.5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15</v>
      </c>
      <c r="M146" s="175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5"/>
      <c r="S146" s="175" t="s">
        <v>134</v>
      </c>
      <c r="T146" s="176" t="s">
        <v>135</v>
      </c>
      <c r="U146" s="162">
        <v>0</v>
      </c>
      <c r="V146" s="162">
        <f>ROUND(E146*U146,2)</f>
        <v>0</v>
      </c>
      <c r="W146" s="162"/>
      <c r="X146" s="162" t="s">
        <v>140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141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5">
      <c r="A147" s="160"/>
      <c r="B147" s="161"/>
      <c r="C147" s="193" t="s">
        <v>358</v>
      </c>
      <c r="D147" s="191"/>
      <c r="E147" s="19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217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5">
      <c r="A148" s="160"/>
      <c r="B148" s="161"/>
      <c r="C148" s="193" t="s">
        <v>359</v>
      </c>
      <c r="D148" s="191"/>
      <c r="E148" s="192">
        <v>6.5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217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ht="13" x14ac:dyDescent="0.25">
      <c r="A149" s="164" t="s">
        <v>128</v>
      </c>
      <c r="B149" s="165" t="s">
        <v>74</v>
      </c>
      <c r="C149" s="185" t="s">
        <v>75</v>
      </c>
      <c r="D149" s="166"/>
      <c r="E149" s="167"/>
      <c r="F149" s="168"/>
      <c r="G149" s="168">
        <f>SUMIF(AG150:AG158,"&lt;&gt;NOR",G150:G158)</f>
        <v>0</v>
      </c>
      <c r="H149" s="168"/>
      <c r="I149" s="168">
        <f>SUM(I150:I158)</f>
        <v>0</v>
      </c>
      <c r="J149" s="168"/>
      <c r="K149" s="168">
        <f>SUM(K150:K158)</f>
        <v>0</v>
      </c>
      <c r="L149" s="168"/>
      <c r="M149" s="168">
        <f>SUM(M150:M158)</f>
        <v>0</v>
      </c>
      <c r="N149" s="168"/>
      <c r="O149" s="168">
        <f>SUM(O150:O158)</f>
        <v>0</v>
      </c>
      <c r="P149" s="168"/>
      <c r="Q149" s="168">
        <f>SUM(Q150:Q158)</f>
        <v>0</v>
      </c>
      <c r="R149" s="168"/>
      <c r="S149" s="168"/>
      <c r="T149" s="169"/>
      <c r="U149" s="163"/>
      <c r="V149" s="163">
        <f>SUM(V150:V158)</f>
        <v>0</v>
      </c>
      <c r="W149" s="163"/>
      <c r="X149" s="163"/>
      <c r="AG149" t="s">
        <v>129</v>
      </c>
    </row>
    <row r="150" spans="1:60" outlineLevel="1" x14ac:dyDescent="0.25">
      <c r="A150" s="170">
        <v>42</v>
      </c>
      <c r="B150" s="171" t="s">
        <v>366</v>
      </c>
      <c r="C150" s="187" t="s">
        <v>367</v>
      </c>
      <c r="D150" s="172" t="s">
        <v>231</v>
      </c>
      <c r="E150" s="173">
        <v>38.200000000000003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15</v>
      </c>
      <c r="M150" s="175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5"/>
      <c r="S150" s="175" t="s">
        <v>134</v>
      </c>
      <c r="T150" s="176" t="s">
        <v>135</v>
      </c>
      <c r="U150" s="162">
        <v>0</v>
      </c>
      <c r="V150" s="162">
        <f>ROUND(E150*U150,2)</f>
        <v>0</v>
      </c>
      <c r="W150" s="162"/>
      <c r="X150" s="162" t="s">
        <v>140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141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5">
      <c r="A151" s="160"/>
      <c r="B151" s="161"/>
      <c r="C151" s="193" t="s">
        <v>368</v>
      </c>
      <c r="D151" s="191"/>
      <c r="E151" s="19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217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5">
      <c r="A152" s="160"/>
      <c r="B152" s="161"/>
      <c r="C152" s="193" t="s">
        <v>369</v>
      </c>
      <c r="D152" s="191"/>
      <c r="E152" s="192">
        <v>38.200000000000003</v>
      </c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217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5">
      <c r="A153" s="170">
        <v>43</v>
      </c>
      <c r="B153" s="171" t="s">
        <v>370</v>
      </c>
      <c r="C153" s="187" t="s">
        <v>371</v>
      </c>
      <c r="D153" s="172" t="s">
        <v>231</v>
      </c>
      <c r="E153" s="173">
        <v>38.200000000000003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15</v>
      </c>
      <c r="M153" s="175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5"/>
      <c r="S153" s="175" t="s">
        <v>134</v>
      </c>
      <c r="T153" s="176" t="s">
        <v>135</v>
      </c>
      <c r="U153" s="162">
        <v>0</v>
      </c>
      <c r="V153" s="162">
        <f>ROUND(E153*U153,2)</f>
        <v>0</v>
      </c>
      <c r="W153" s="162"/>
      <c r="X153" s="162" t="s">
        <v>140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141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5">
      <c r="A154" s="160"/>
      <c r="B154" s="161"/>
      <c r="C154" s="193" t="s">
        <v>368</v>
      </c>
      <c r="D154" s="191"/>
      <c r="E154" s="19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217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5">
      <c r="A155" s="160"/>
      <c r="B155" s="161"/>
      <c r="C155" s="193" t="s">
        <v>369</v>
      </c>
      <c r="D155" s="191"/>
      <c r="E155" s="192">
        <v>38.200000000000003</v>
      </c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217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5">
      <c r="A156" s="170">
        <v>44</v>
      </c>
      <c r="B156" s="171" t="s">
        <v>372</v>
      </c>
      <c r="C156" s="187" t="s">
        <v>373</v>
      </c>
      <c r="D156" s="172" t="s">
        <v>221</v>
      </c>
      <c r="E156" s="173">
        <v>2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15</v>
      </c>
      <c r="M156" s="175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5"/>
      <c r="S156" s="175" t="s">
        <v>148</v>
      </c>
      <c r="T156" s="176" t="s">
        <v>135</v>
      </c>
      <c r="U156" s="162">
        <v>0</v>
      </c>
      <c r="V156" s="162">
        <f>ROUND(E156*U156,2)</f>
        <v>0</v>
      </c>
      <c r="W156" s="162"/>
      <c r="X156" s="162" t="s">
        <v>140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141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5">
      <c r="A157" s="160"/>
      <c r="B157" s="161"/>
      <c r="C157" s="193" t="s">
        <v>374</v>
      </c>
      <c r="D157" s="191"/>
      <c r="E157" s="19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217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5">
      <c r="A158" s="160"/>
      <c r="B158" s="161"/>
      <c r="C158" s="193" t="s">
        <v>54</v>
      </c>
      <c r="D158" s="191"/>
      <c r="E158" s="192">
        <v>2</v>
      </c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217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ht="13" x14ac:dyDescent="0.25">
      <c r="A159" s="164" t="s">
        <v>128</v>
      </c>
      <c r="B159" s="165" t="s">
        <v>76</v>
      </c>
      <c r="C159" s="185" t="s">
        <v>77</v>
      </c>
      <c r="D159" s="166"/>
      <c r="E159" s="167"/>
      <c r="F159" s="168"/>
      <c r="G159" s="168">
        <f>SUMIF(AG160:AG308,"&lt;&gt;NOR",G160:G308)</f>
        <v>0</v>
      </c>
      <c r="H159" s="168"/>
      <c r="I159" s="168">
        <f>SUM(I160:I308)</f>
        <v>0</v>
      </c>
      <c r="J159" s="168"/>
      <c r="K159" s="168">
        <f>SUM(K160:K308)</f>
        <v>0</v>
      </c>
      <c r="L159" s="168"/>
      <c r="M159" s="168">
        <f>SUM(M160:M308)</f>
        <v>0</v>
      </c>
      <c r="N159" s="168"/>
      <c r="O159" s="168">
        <f>SUM(O160:O308)</f>
        <v>0</v>
      </c>
      <c r="P159" s="168"/>
      <c r="Q159" s="168">
        <f>SUM(Q160:Q308)</f>
        <v>0</v>
      </c>
      <c r="R159" s="168"/>
      <c r="S159" s="168"/>
      <c r="T159" s="169"/>
      <c r="U159" s="163"/>
      <c r="V159" s="163">
        <f>SUM(V160:V308)</f>
        <v>0</v>
      </c>
      <c r="W159" s="163"/>
      <c r="X159" s="163"/>
      <c r="AG159" t="s">
        <v>129</v>
      </c>
    </row>
    <row r="160" spans="1:60" outlineLevel="1" x14ac:dyDescent="0.25">
      <c r="A160" s="170">
        <v>45</v>
      </c>
      <c r="B160" s="171" t="s">
        <v>375</v>
      </c>
      <c r="C160" s="187" t="s">
        <v>376</v>
      </c>
      <c r="D160" s="172" t="s">
        <v>221</v>
      </c>
      <c r="E160" s="173">
        <v>2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15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5"/>
      <c r="S160" s="175" t="s">
        <v>134</v>
      </c>
      <c r="T160" s="176" t="s">
        <v>135</v>
      </c>
      <c r="U160" s="162">
        <v>0</v>
      </c>
      <c r="V160" s="162">
        <f>ROUND(E160*U160,2)</f>
        <v>0</v>
      </c>
      <c r="W160" s="162"/>
      <c r="X160" s="162" t="s">
        <v>140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141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5">
      <c r="A161" s="160"/>
      <c r="B161" s="161"/>
      <c r="C161" s="193" t="s">
        <v>377</v>
      </c>
      <c r="D161" s="191"/>
      <c r="E161" s="19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217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5">
      <c r="A162" s="160"/>
      <c r="B162" s="161"/>
      <c r="C162" s="193" t="s">
        <v>54</v>
      </c>
      <c r="D162" s="191"/>
      <c r="E162" s="192">
        <v>2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217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5">
      <c r="A163" s="170">
        <v>46</v>
      </c>
      <c r="B163" s="171" t="s">
        <v>378</v>
      </c>
      <c r="C163" s="187" t="s">
        <v>379</v>
      </c>
      <c r="D163" s="172" t="s">
        <v>221</v>
      </c>
      <c r="E163" s="173">
        <v>2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15</v>
      </c>
      <c r="M163" s="175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5"/>
      <c r="S163" s="175" t="s">
        <v>134</v>
      </c>
      <c r="T163" s="176" t="s">
        <v>135</v>
      </c>
      <c r="U163" s="162">
        <v>0</v>
      </c>
      <c r="V163" s="162">
        <f>ROUND(E163*U163,2)</f>
        <v>0</v>
      </c>
      <c r="W163" s="162"/>
      <c r="X163" s="162" t="s">
        <v>140</v>
      </c>
      <c r="Y163" s="153"/>
      <c r="Z163" s="153"/>
      <c r="AA163" s="153"/>
      <c r="AB163" s="153"/>
      <c r="AC163" s="153"/>
      <c r="AD163" s="153"/>
      <c r="AE163" s="153"/>
      <c r="AF163" s="153"/>
      <c r="AG163" s="153" t="s">
        <v>141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5">
      <c r="A164" s="160"/>
      <c r="B164" s="161"/>
      <c r="C164" s="193" t="s">
        <v>377</v>
      </c>
      <c r="D164" s="191"/>
      <c r="E164" s="19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217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5">
      <c r="A165" s="160"/>
      <c r="B165" s="161"/>
      <c r="C165" s="193" t="s">
        <v>54</v>
      </c>
      <c r="D165" s="191"/>
      <c r="E165" s="192">
        <v>2</v>
      </c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217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5">
      <c r="A166" s="170">
        <v>47</v>
      </c>
      <c r="B166" s="171" t="s">
        <v>380</v>
      </c>
      <c r="C166" s="187" t="s">
        <v>381</v>
      </c>
      <c r="D166" s="172" t="s">
        <v>221</v>
      </c>
      <c r="E166" s="173">
        <v>4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15</v>
      </c>
      <c r="M166" s="175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5"/>
      <c r="S166" s="175" t="s">
        <v>134</v>
      </c>
      <c r="T166" s="176" t="s">
        <v>135</v>
      </c>
      <c r="U166" s="162">
        <v>0</v>
      </c>
      <c r="V166" s="162">
        <f>ROUND(E166*U166,2)</f>
        <v>0</v>
      </c>
      <c r="W166" s="162"/>
      <c r="X166" s="162" t="s">
        <v>140</v>
      </c>
      <c r="Y166" s="153"/>
      <c r="Z166" s="153"/>
      <c r="AA166" s="153"/>
      <c r="AB166" s="153"/>
      <c r="AC166" s="153"/>
      <c r="AD166" s="153"/>
      <c r="AE166" s="153"/>
      <c r="AF166" s="153"/>
      <c r="AG166" s="153" t="s">
        <v>141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5">
      <c r="A167" s="160"/>
      <c r="B167" s="161"/>
      <c r="C167" s="193" t="s">
        <v>382</v>
      </c>
      <c r="D167" s="191"/>
      <c r="E167" s="19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217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5">
      <c r="A168" s="160"/>
      <c r="B168" s="161"/>
      <c r="C168" s="193" t="s">
        <v>383</v>
      </c>
      <c r="D168" s="191"/>
      <c r="E168" s="192">
        <v>4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217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5">
      <c r="A169" s="170">
        <v>48</v>
      </c>
      <c r="B169" s="171" t="s">
        <v>384</v>
      </c>
      <c r="C169" s="187" t="s">
        <v>385</v>
      </c>
      <c r="D169" s="172" t="s">
        <v>221</v>
      </c>
      <c r="E169" s="173">
        <v>4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15</v>
      </c>
      <c r="M169" s="175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5"/>
      <c r="S169" s="175" t="s">
        <v>134</v>
      </c>
      <c r="T169" s="176" t="s">
        <v>135</v>
      </c>
      <c r="U169" s="162">
        <v>0</v>
      </c>
      <c r="V169" s="162">
        <f>ROUND(E169*U169,2)</f>
        <v>0</v>
      </c>
      <c r="W169" s="162"/>
      <c r="X169" s="162" t="s">
        <v>140</v>
      </c>
      <c r="Y169" s="153"/>
      <c r="Z169" s="153"/>
      <c r="AA169" s="153"/>
      <c r="AB169" s="153"/>
      <c r="AC169" s="153"/>
      <c r="AD169" s="153"/>
      <c r="AE169" s="153"/>
      <c r="AF169" s="153"/>
      <c r="AG169" s="153" t="s">
        <v>141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5">
      <c r="A170" s="160"/>
      <c r="B170" s="161"/>
      <c r="C170" s="193" t="s">
        <v>386</v>
      </c>
      <c r="D170" s="191"/>
      <c r="E170" s="19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217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5">
      <c r="A171" s="160"/>
      <c r="B171" s="161"/>
      <c r="C171" s="193" t="s">
        <v>383</v>
      </c>
      <c r="D171" s="191"/>
      <c r="E171" s="192">
        <v>4</v>
      </c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217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5">
      <c r="A172" s="170">
        <v>49</v>
      </c>
      <c r="B172" s="171" t="s">
        <v>387</v>
      </c>
      <c r="C172" s="187" t="s">
        <v>388</v>
      </c>
      <c r="D172" s="172" t="s">
        <v>231</v>
      </c>
      <c r="E172" s="173">
        <v>2.1048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15</v>
      </c>
      <c r="M172" s="175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5"/>
      <c r="S172" s="175" t="s">
        <v>134</v>
      </c>
      <c r="T172" s="176" t="s">
        <v>135</v>
      </c>
      <c r="U172" s="162">
        <v>0</v>
      </c>
      <c r="V172" s="162">
        <f>ROUND(E172*U172,2)</f>
        <v>0</v>
      </c>
      <c r="W172" s="162"/>
      <c r="X172" s="162" t="s">
        <v>140</v>
      </c>
      <c r="Y172" s="153"/>
      <c r="Z172" s="153"/>
      <c r="AA172" s="153"/>
      <c r="AB172" s="153"/>
      <c r="AC172" s="153"/>
      <c r="AD172" s="153"/>
      <c r="AE172" s="153"/>
      <c r="AF172" s="153"/>
      <c r="AG172" s="153" t="s">
        <v>141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5">
      <c r="A173" s="160"/>
      <c r="B173" s="161"/>
      <c r="C173" s="193" t="s">
        <v>389</v>
      </c>
      <c r="D173" s="191"/>
      <c r="E173" s="19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217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5">
      <c r="A174" s="160"/>
      <c r="B174" s="161"/>
      <c r="C174" s="193" t="s">
        <v>390</v>
      </c>
      <c r="D174" s="191"/>
      <c r="E174" s="192">
        <v>2.1</v>
      </c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217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5">
      <c r="A175" s="170">
        <v>50</v>
      </c>
      <c r="B175" s="171" t="s">
        <v>391</v>
      </c>
      <c r="C175" s="187" t="s">
        <v>392</v>
      </c>
      <c r="D175" s="172" t="s">
        <v>231</v>
      </c>
      <c r="E175" s="173">
        <v>9.7528000000000006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15</v>
      </c>
      <c r="M175" s="175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5"/>
      <c r="S175" s="175" t="s">
        <v>134</v>
      </c>
      <c r="T175" s="176" t="s">
        <v>135</v>
      </c>
      <c r="U175" s="162">
        <v>0</v>
      </c>
      <c r="V175" s="162">
        <f>ROUND(E175*U175,2)</f>
        <v>0</v>
      </c>
      <c r="W175" s="162"/>
      <c r="X175" s="162" t="s">
        <v>140</v>
      </c>
      <c r="Y175" s="153"/>
      <c r="Z175" s="153"/>
      <c r="AA175" s="153"/>
      <c r="AB175" s="153"/>
      <c r="AC175" s="153"/>
      <c r="AD175" s="153"/>
      <c r="AE175" s="153"/>
      <c r="AF175" s="153"/>
      <c r="AG175" s="153" t="s">
        <v>141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5">
      <c r="A176" s="160"/>
      <c r="B176" s="161"/>
      <c r="C176" s="193" t="s">
        <v>393</v>
      </c>
      <c r="D176" s="191"/>
      <c r="E176" s="19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217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5">
      <c r="A177" s="160"/>
      <c r="B177" s="161"/>
      <c r="C177" s="193" t="s">
        <v>394</v>
      </c>
      <c r="D177" s="191"/>
      <c r="E177" s="192">
        <v>9.75</v>
      </c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217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5">
      <c r="A178" s="170">
        <v>51</v>
      </c>
      <c r="B178" s="171" t="s">
        <v>395</v>
      </c>
      <c r="C178" s="187" t="s">
        <v>396</v>
      </c>
      <c r="D178" s="172" t="s">
        <v>231</v>
      </c>
      <c r="E178" s="173">
        <v>13.560499999999999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15</v>
      </c>
      <c r="M178" s="175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5"/>
      <c r="S178" s="175" t="s">
        <v>134</v>
      </c>
      <c r="T178" s="176" t="s">
        <v>135</v>
      </c>
      <c r="U178" s="162">
        <v>0</v>
      </c>
      <c r="V178" s="162">
        <f>ROUND(E178*U178,2)</f>
        <v>0</v>
      </c>
      <c r="W178" s="162"/>
      <c r="X178" s="162" t="s">
        <v>140</v>
      </c>
      <c r="Y178" s="153"/>
      <c r="Z178" s="153"/>
      <c r="AA178" s="153"/>
      <c r="AB178" s="153"/>
      <c r="AC178" s="153"/>
      <c r="AD178" s="153"/>
      <c r="AE178" s="153"/>
      <c r="AF178" s="153"/>
      <c r="AG178" s="153" t="s">
        <v>141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5">
      <c r="A179" s="160"/>
      <c r="B179" s="161"/>
      <c r="C179" s="193" t="s">
        <v>397</v>
      </c>
      <c r="D179" s="191"/>
      <c r="E179" s="19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217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5">
      <c r="A180" s="160"/>
      <c r="B180" s="161"/>
      <c r="C180" s="193" t="s">
        <v>398</v>
      </c>
      <c r="D180" s="191"/>
      <c r="E180" s="19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217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5">
      <c r="A181" s="160"/>
      <c r="B181" s="161"/>
      <c r="C181" s="193" t="s">
        <v>399</v>
      </c>
      <c r="D181" s="191"/>
      <c r="E181" s="192">
        <v>13.56</v>
      </c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217</v>
      </c>
      <c r="AH181" s="153">
        <v>0</v>
      </c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5">
      <c r="A182" s="170">
        <v>52</v>
      </c>
      <c r="B182" s="171" t="s">
        <v>400</v>
      </c>
      <c r="C182" s="187" t="s">
        <v>401</v>
      </c>
      <c r="D182" s="172" t="s">
        <v>231</v>
      </c>
      <c r="E182" s="173">
        <v>13.576599999999999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15</v>
      </c>
      <c r="M182" s="175">
        <f>G182*(1+L182/100)</f>
        <v>0</v>
      </c>
      <c r="N182" s="175">
        <v>0</v>
      </c>
      <c r="O182" s="175">
        <f>ROUND(E182*N182,2)</f>
        <v>0</v>
      </c>
      <c r="P182" s="175">
        <v>0</v>
      </c>
      <c r="Q182" s="175">
        <f>ROUND(E182*P182,2)</f>
        <v>0</v>
      </c>
      <c r="R182" s="175"/>
      <c r="S182" s="175" t="s">
        <v>134</v>
      </c>
      <c r="T182" s="176" t="s">
        <v>135</v>
      </c>
      <c r="U182" s="162">
        <v>0</v>
      </c>
      <c r="V182" s="162">
        <f>ROUND(E182*U182,2)</f>
        <v>0</v>
      </c>
      <c r="W182" s="162"/>
      <c r="X182" s="162" t="s">
        <v>140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141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5">
      <c r="A183" s="160"/>
      <c r="B183" s="161"/>
      <c r="C183" s="193" t="s">
        <v>402</v>
      </c>
      <c r="D183" s="191"/>
      <c r="E183" s="19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217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5">
      <c r="A184" s="160"/>
      <c r="B184" s="161"/>
      <c r="C184" s="193" t="s">
        <v>403</v>
      </c>
      <c r="D184" s="191"/>
      <c r="E184" s="192">
        <v>13.58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217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5">
      <c r="A185" s="170">
        <v>53</v>
      </c>
      <c r="B185" s="171" t="s">
        <v>404</v>
      </c>
      <c r="C185" s="187" t="s">
        <v>405</v>
      </c>
      <c r="D185" s="172" t="s">
        <v>323</v>
      </c>
      <c r="E185" s="173">
        <v>0.67296999999999996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15</v>
      </c>
      <c r="M185" s="175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5"/>
      <c r="S185" s="175" t="s">
        <v>134</v>
      </c>
      <c r="T185" s="176" t="s">
        <v>135</v>
      </c>
      <c r="U185" s="162">
        <v>0</v>
      </c>
      <c r="V185" s="162">
        <f>ROUND(E185*U185,2)</f>
        <v>0</v>
      </c>
      <c r="W185" s="162"/>
      <c r="X185" s="162" t="s">
        <v>140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141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5">
      <c r="A186" s="160"/>
      <c r="B186" s="161"/>
      <c r="C186" s="193" t="s">
        <v>406</v>
      </c>
      <c r="D186" s="191"/>
      <c r="E186" s="19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217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5">
      <c r="A187" s="160"/>
      <c r="B187" s="161"/>
      <c r="C187" s="193" t="s">
        <v>407</v>
      </c>
      <c r="D187" s="191"/>
      <c r="E187" s="19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53"/>
      <c r="Z187" s="153"/>
      <c r="AA187" s="153"/>
      <c r="AB187" s="153"/>
      <c r="AC187" s="153"/>
      <c r="AD187" s="153"/>
      <c r="AE187" s="153"/>
      <c r="AF187" s="153"/>
      <c r="AG187" s="153" t="s">
        <v>217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5">
      <c r="A188" s="160"/>
      <c r="B188" s="161"/>
      <c r="C188" s="193" t="s">
        <v>408</v>
      </c>
      <c r="D188" s="191"/>
      <c r="E188" s="192">
        <v>0.67</v>
      </c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217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5">
      <c r="A189" s="170">
        <v>54</v>
      </c>
      <c r="B189" s="171" t="s">
        <v>409</v>
      </c>
      <c r="C189" s="187" t="s">
        <v>410</v>
      </c>
      <c r="D189" s="172" t="s">
        <v>231</v>
      </c>
      <c r="E189" s="173">
        <v>4.3506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15</v>
      </c>
      <c r="M189" s="175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5"/>
      <c r="S189" s="175" t="s">
        <v>134</v>
      </c>
      <c r="T189" s="176" t="s">
        <v>135</v>
      </c>
      <c r="U189" s="162">
        <v>0</v>
      </c>
      <c r="V189" s="162">
        <f>ROUND(E189*U189,2)</f>
        <v>0</v>
      </c>
      <c r="W189" s="162"/>
      <c r="X189" s="162" t="s">
        <v>140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141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5">
      <c r="A190" s="160"/>
      <c r="B190" s="161"/>
      <c r="C190" s="193" t="s">
        <v>411</v>
      </c>
      <c r="D190" s="191"/>
      <c r="E190" s="19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217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5">
      <c r="A191" s="160"/>
      <c r="B191" s="161"/>
      <c r="C191" s="193" t="s">
        <v>412</v>
      </c>
      <c r="D191" s="191"/>
      <c r="E191" s="19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217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5">
      <c r="A192" s="160"/>
      <c r="B192" s="161"/>
      <c r="C192" s="193" t="s">
        <v>413</v>
      </c>
      <c r="D192" s="191"/>
      <c r="E192" s="192">
        <v>4.3499999999999996</v>
      </c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217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5">
      <c r="A193" s="170">
        <v>55</v>
      </c>
      <c r="B193" s="171" t="s">
        <v>414</v>
      </c>
      <c r="C193" s="187" t="s">
        <v>415</v>
      </c>
      <c r="D193" s="172" t="s">
        <v>231</v>
      </c>
      <c r="E193" s="173">
        <v>9.5850000000000009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15</v>
      </c>
      <c r="M193" s="175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5"/>
      <c r="S193" s="175" t="s">
        <v>134</v>
      </c>
      <c r="T193" s="176" t="s">
        <v>135</v>
      </c>
      <c r="U193" s="162">
        <v>0</v>
      </c>
      <c r="V193" s="162">
        <f>ROUND(E193*U193,2)</f>
        <v>0</v>
      </c>
      <c r="W193" s="162"/>
      <c r="X193" s="162" t="s">
        <v>140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141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5">
      <c r="A194" s="160"/>
      <c r="B194" s="161"/>
      <c r="C194" s="193" t="s">
        <v>416</v>
      </c>
      <c r="D194" s="191"/>
      <c r="E194" s="19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217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5">
      <c r="A195" s="160"/>
      <c r="B195" s="161"/>
      <c r="C195" s="193" t="s">
        <v>417</v>
      </c>
      <c r="D195" s="191"/>
      <c r="E195" s="192">
        <v>9.59</v>
      </c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217</v>
      </c>
      <c r="AH195" s="153">
        <v>0</v>
      </c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5">
      <c r="A196" s="170">
        <v>56</v>
      </c>
      <c r="B196" s="171" t="s">
        <v>418</v>
      </c>
      <c r="C196" s="187" t="s">
        <v>419</v>
      </c>
      <c r="D196" s="172" t="s">
        <v>231</v>
      </c>
      <c r="E196" s="173">
        <v>26.775400000000001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15</v>
      </c>
      <c r="M196" s="175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5"/>
      <c r="S196" s="175" t="s">
        <v>134</v>
      </c>
      <c r="T196" s="176" t="s">
        <v>135</v>
      </c>
      <c r="U196" s="162">
        <v>0</v>
      </c>
      <c r="V196" s="162">
        <f>ROUND(E196*U196,2)</f>
        <v>0</v>
      </c>
      <c r="W196" s="162"/>
      <c r="X196" s="162" t="s">
        <v>225</v>
      </c>
      <c r="Y196" s="153"/>
      <c r="Z196" s="153"/>
      <c r="AA196" s="153"/>
      <c r="AB196" s="153"/>
      <c r="AC196" s="153"/>
      <c r="AD196" s="153"/>
      <c r="AE196" s="153"/>
      <c r="AF196" s="153"/>
      <c r="AG196" s="153" t="s">
        <v>226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5">
      <c r="A197" s="160"/>
      <c r="B197" s="161"/>
      <c r="C197" s="193" t="s">
        <v>420</v>
      </c>
      <c r="D197" s="191"/>
      <c r="E197" s="19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53"/>
      <c r="Z197" s="153"/>
      <c r="AA197" s="153"/>
      <c r="AB197" s="153"/>
      <c r="AC197" s="153"/>
      <c r="AD197" s="153"/>
      <c r="AE197" s="153"/>
      <c r="AF197" s="153"/>
      <c r="AG197" s="153" t="s">
        <v>217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5">
      <c r="A198" s="160"/>
      <c r="B198" s="161"/>
      <c r="C198" s="193" t="s">
        <v>421</v>
      </c>
      <c r="D198" s="191"/>
      <c r="E198" s="192">
        <v>26.78</v>
      </c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53"/>
      <c r="Z198" s="153"/>
      <c r="AA198" s="153"/>
      <c r="AB198" s="153"/>
      <c r="AC198" s="153"/>
      <c r="AD198" s="153"/>
      <c r="AE198" s="153"/>
      <c r="AF198" s="153"/>
      <c r="AG198" s="153" t="s">
        <v>217</v>
      </c>
      <c r="AH198" s="153">
        <v>0</v>
      </c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5">
      <c r="A199" s="170">
        <v>57</v>
      </c>
      <c r="B199" s="171" t="s">
        <v>422</v>
      </c>
      <c r="C199" s="187" t="s">
        <v>423</v>
      </c>
      <c r="D199" s="172" t="s">
        <v>231</v>
      </c>
      <c r="E199" s="173">
        <v>26.775400000000001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15</v>
      </c>
      <c r="M199" s="175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5"/>
      <c r="S199" s="175" t="s">
        <v>134</v>
      </c>
      <c r="T199" s="176" t="s">
        <v>135</v>
      </c>
      <c r="U199" s="162">
        <v>0</v>
      </c>
      <c r="V199" s="162">
        <f>ROUND(E199*U199,2)</f>
        <v>0</v>
      </c>
      <c r="W199" s="162"/>
      <c r="X199" s="162" t="s">
        <v>140</v>
      </c>
      <c r="Y199" s="153"/>
      <c r="Z199" s="153"/>
      <c r="AA199" s="153"/>
      <c r="AB199" s="153"/>
      <c r="AC199" s="153"/>
      <c r="AD199" s="153"/>
      <c r="AE199" s="153"/>
      <c r="AF199" s="153"/>
      <c r="AG199" s="153" t="s">
        <v>141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5">
      <c r="A200" s="160"/>
      <c r="B200" s="161"/>
      <c r="C200" s="193" t="s">
        <v>420</v>
      </c>
      <c r="D200" s="191"/>
      <c r="E200" s="19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53"/>
      <c r="Z200" s="153"/>
      <c r="AA200" s="153"/>
      <c r="AB200" s="153"/>
      <c r="AC200" s="153"/>
      <c r="AD200" s="153"/>
      <c r="AE200" s="153"/>
      <c r="AF200" s="153"/>
      <c r="AG200" s="153" t="s">
        <v>217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5">
      <c r="A201" s="160"/>
      <c r="B201" s="161"/>
      <c r="C201" s="193" t="s">
        <v>421</v>
      </c>
      <c r="D201" s="191"/>
      <c r="E201" s="192">
        <v>26.78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217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5">
      <c r="A202" s="170">
        <v>58</v>
      </c>
      <c r="B202" s="171" t="s">
        <v>424</v>
      </c>
      <c r="C202" s="187" t="s">
        <v>425</v>
      </c>
      <c r="D202" s="172" t="s">
        <v>231</v>
      </c>
      <c r="E202" s="173">
        <v>26.775400000000001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15</v>
      </c>
      <c r="M202" s="175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5"/>
      <c r="S202" s="175" t="s">
        <v>134</v>
      </c>
      <c r="T202" s="176" t="s">
        <v>135</v>
      </c>
      <c r="U202" s="162">
        <v>0</v>
      </c>
      <c r="V202" s="162">
        <f>ROUND(E202*U202,2)</f>
        <v>0</v>
      </c>
      <c r="W202" s="162"/>
      <c r="X202" s="162" t="s">
        <v>140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141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5">
      <c r="A203" s="160"/>
      <c r="B203" s="161"/>
      <c r="C203" s="193" t="s">
        <v>420</v>
      </c>
      <c r="D203" s="191"/>
      <c r="E203" s="19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217</v>
      </c>
      <c r="AH203" s="153">
        <v>0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5">
      <c r="A204" s="160"/>
      <c r="B204" s="161"/>
      <c r="C204" s="193" t="s">
        <v>421</v>
      </c>
      <c r="D204" s="191"/>
      <c r="E204" s="192">
        <v>26.78</v>
      </c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217</v>
      </c>
      <c r="AH204" s="153">
        <v>0</v>
      </c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5">
      <c r="A205" s="170">
        <v>59</v>
      </c>
      <c r="B205" s="171" t="s">
        <v>426</v>
      </c>
      <c r="C205" s="187" t="s">
        <v>427</v>
      </c>
      <c r="D205" s="172" t="s">
        <v>240</v>
      </c>
      <c r="E205" s="173">
        <v>14.79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15</v>
      </c>
      <c r="M205" s="175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5"/>
      <c r="S205" s="175" t="s">
        <v>134</v>
      </c>
      <c r="T205" s="176" t="s">
        <v>135</v>
      </c>
      <c r="U205" s="162">
        <v>0</v>
      </c>
      <c r="V205" s="162">
        <f>ROUND(E205*U205,2)</f>
        <v>0</v>
      </c>
      <c r="W205" s="162"/>
      <c r="X205" s="162" t="s">
        <v>140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141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5">
      <c r="A206" s="160"/>
      <c r="B206" s="161"/>
      <c r="C206" s="193" t="s">
        <v>428</v>
      </c>
      <c r="D206" s="191"/>
      <c r="E206" s="19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217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5">
      <c r="A207" s="160"/>
      <c r="B207" s="161"/>
      <c r="C207" s="193" t="s">
        <v>429</v>
      </c>
      <c r="D207" s="191"/>
      <c r="E207" s="192">
        <v>14.79</v>
      </c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217</v>
      </c>
      <c r="AH207" s="153">
        <v>0</v>
      </c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5">
      <c r="A208" s="170">
        <v>60</v>
      </c>
      <c r="B208" s="171" t="s">
        <v>430</v>
      </c>
      <c r="C208" s="187" t="s">
        <v>431</v>
      </c>
      <c r="D208" s="172" t="s">
        <v>231</v>
      </c>
      <c r="E208" s="173">
        <v>52.3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15</v>
      </c>
      <c r="M208" s="175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5"/>
      <c r="S208" s="175" t="s">
        <v>134</v>
      </c>
      <c r="T208" s="176" t="s">
        <v>135</v>
      </c>
      <c r="U208" s="162">
        <v>0</v>
      </c>
      <c r="V208" s="162">
        <f>ROUND(E208*U208,2)</f>
        <v>0</v>
      </c>
      <c r="W208" s="162"/>
      <c r="X208" s="162" t="s">
        <v>225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226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5">
      <c r="A209" s="160"/>
      <c r="B209" s="161"/>
      <c r="C209" s="193" t="s">
        <v>432</v>
      </c>
      <c r="D209" s="191"/>
      <c r="E209" s="19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217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5">
      <c r="A210" s="160"/>
      <c r="B210" s="161"/>
      <c r="C210" s="193" t="s">
        <v>320</v>
      </c>
      <c r="D210" s="191"/>
      <c r="E210" s="192">
        <v>52.3</v>
      </c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53"/>
      <c r="Z210" s="153"/>
      <c r="AA210" s="153"/>
      <c r="AB210" s="153"/>
      <c r="AC210" s="153"/>
      <c r="AD210" s="153"/>
      <c r="AE210" s="153"/>
      <c r="AF210" s="153"/>
      <c r="AG210" s="153" t="s">
        <v>217</v>
      </c>
      <c r="AH210" s="153">
        <v>0</v>
      </c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5">
      <c r="A211" s="170">
        <v>61</v>
      </c>
      <c r="B211" s="171" t="s">
        <v>433</v>
      </c>
      <c r="C211" s="187" t="s">
        <v>434</v>
      </c>
      <c r="D211" s="172" t="s">
        <v>231</v>
      </c>
      <c r="E211" s="173">
        <v>32.200000000000003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15</v>
      </c>
      <c r="M211" s="175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5"/>
      <c r="S211" s="175" t="s">
        <v>134</v>
      </c>
      <c r="T211" s="176" t="s">
        <v>135</v>
      </c>
      <c r="U211" s="162">
        <v>0</v>
      </c>
      <c r="V211" s="162">
        <f>ROUND(E211*U211,2)</f>
        <v>0</v>
      </c>
      <c r="W211" s="162"/>
      <c r="X211" s="162" t="s">
        <v>140</v>
      </c>
      <c r="Y211" s="153"/>
      <c r="Z211" s="153"/>
      <c r="AA211" s="153"/>
      <c r="AB211" s="153"/>
      <c r="AC211" s="153"/>
      <c r="AD211" s="153"/>
      <c r="AE211" s="153"/>
      <c r="AF211" s="153"/>
      <c r="AG211" s="153" t="s">
        <v>141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5">
      <c r="A212" s="160"/>
      <c r="B212" s="161"/>
      <c r="C212" s="193" t="s">
        <v>273</v>
      </c>
      <c r="D212" s="191"/>
      <c r="E212" s="19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217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5">
      <c r="A213" s="160"/>
      <c r="B213" s="161"/>
      <c r="C213" s="193" t="s">
        <v>274</v>
      </c>
      <c r="D213" s="191"/>
      <c r="E213" s="192">
        <v>32.200000000000003</v>
      </c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217</v>
      </c>
      <c r="AH213" s="153">
        <v>0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5">
      <c r="A214" s="170">
        <v>62</v>
      </c>
      <c r="B214" s="171" t="s">
        <v>435</v>
      </c>
      <c r="C214" s="187" t="s">
        <v>436</v>
      </c>
      <c r="D214" s="172" t="s">
        <v>240</v>
      </c>
      <c r="E214" s="173">
        <v>2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15</v>
      </c>
      <c r="M214" s="175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5"/>
      <c r="S214" s="175" t="s">
        <v>134</v>
      </c>
      <c r="T214" s="176" t="s">
        <v>135</v>
      </c>
      <c r="U214" s="162">
        <v>0</v>
      </c>
      <c r="V214" s="162">
        <f>ROUND(E214*U214,2)</f>
        <v>0</v>
      </c>
      <c r="W214" s="162"/>
      <c r="X214" s="162" t="s">
        <v>140</v>
      </c>
      <c r="Y214" s="153"/>
      <c r="Z214" s="153"/>
      <c r="AA214" s="153"/>
      <c r="AB214" s="153"/>
      <c r="AC214" s="153"/>
      <c r="AD214" s="153"/>
      <c r="AE214" s="153"/>
      <c r="AF214" s="153"/>
      <c r="AG214" s="153" t="s">
        <v>141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5">
      <c r="A215" s="160"/>
      <c r="B215" s="161"/>
      <c r="C215" s="193" t="s">
        <v>437</v>
      </c>
      <c r="D215" s="191"/>
      <c r="E215" s="19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53"/>
      <c r="Z215" s="153"/>
      <c r="AA215" s="153"/>
      <c r="AB215" s="153"/>
      <c r="AC215" s="153"/>
      <c r="AD215" s="153"/>
      <c r="AE215" s="153"/>
      <c r="AF215" s="153"/>
      <c r="AG215" s="153" t="s">
        <v>217</v>
      </c>
      <c r="AH215" s="153">
        <v>0</v>
      </c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5">
      <c r="A216" s="160"/>
      <c r="B216" s="161"/>
      <c r="C216" s="193" t="s">
        <v>54</v>
      </c>
      <c r="D216" s="191"/>
      <c r="E216" s="192">
        <v>2</v>
      </c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53"/>
      <c r="Z216" s="153"/>
      <c r="AA216" s="153"/>
      <c r="AB216" s="153"/>
      <c r="AC216" s="153"/>
      <c r="AD216" s="153"/>
      <c r="AE216" s="153"/>
      <c r="AF216" s="153"/>
      <c r="AG216" s="153" t="s">
        <v>217</v>
      </c>
      <c r="AH216" s="153">
        <v>0</v>
      </c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5">
      <c r="A217" s="170">
        <v>63</v>
      </c>
      <c r="B217" s="171" t="s">
        <v>438</v>
      </c>
      <c r="C217" s="187" t="s">
        <v>439</v>
      </c>
      <c r="D217" s="172" t="s">
        <v>231</v>
      </c>
      <c r="E217" s="173">
        <v>33.299999999999997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15</v>
      </c>
      <c r="M217" s="175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5"/>
      <c r="S217" s="175" t="s">
        <v>134</v>
      </c>
      <c r="T217" s="176" t="s">
        <v>135</v>
      </c>
      <c r="U217" s="162">
        <v>0</v>
      </c>
      <c r="V217" s="162">
        <f>ROUND(E217*U217,2)</f>
        <v>0</v>
      </c>
      <c r="W217" s="162"/>
      <c r="X217" s="162" t="s">
        <v>225</v>
      </c>
      <c r="Y217" s="153"/>
      <c r="Z217" s="153"/>
      <c r="AA217" s="153"/>
      <c r="AB217" s="153"/>
      <c r="AC217" s="153"/>
      <c r="AD217" s="153"/>
      <c r="AE217" s="153"/>
      <c r="AF217" s="153"/>
      <c r="AG217" s="153" t="s">
        <v>226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5">
      <c r="A218" s="160"/>
      <c r="B218" s="161"/>
      <c r="C218" s="193" t="s">
        <v>333</v>
      </c>
      <c r="D218" s="191"/>
      <c r="E218" s="19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53"/>
      <c r="Z218" s="153"/>
      <c r="AA218" s="153"/>
      <c r="AB218" s="153"/>
      <c r="AC218" s="153"/>
      <c r="AD218" s="153"/>
      <c r="AE218" s="153"/>
      <c r="AF218" s="153"/>
      <c r="AG218" s="153" t="s">
        <v>217</v>
      </c>
      <c r="AH218" s="153">
        <v>0</v>
      </c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5">
      <c r="A219" s="160"/>
      <c r="B219" s="161"/>
      <c r="C219" s="193" t="s">
        <v>273</v>
      </c>
      <c r="D219" s="191"/>
      <c r="E219" s="19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53"/>
      <c r="Z219" s="153"/>
      <c r="AA219" s="153"/>
      <c r="AB219" s="153"/>
      <c r="AC219" s="153"/>
      <c r="AD219" s="153"/>
      <c r="AE219" s="153"/>
      <c r="AF219" s="153"/>
      <c r="AG219" s="153" t="s">
        <v>217</v>
      </c>
      <c r="AH219" s="153">
        <v>0</v>
      </c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5">
      <c r="A220" s="160"/>
      <c r="B220" s="161"/>
      <c r="C220" s="193" t="s">
        <v>440</v>
      </c>
      <c r="D220" s="191"/>
      <c r="E220" s="192">
        <v>33.299999999999997</v>
      </c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53"/>
      <c r="Z220" s="153"/>
      <c r="AA220" s="153"/>
      <c r="AB220" s="153"/>
      <c r="AC220" s="153"/>
      <c r="AD220" s="153"/>
      <c r="AE220" s="153"/>
      <c r="AF220" s="153"/>
      <c r="AG220" s="153" t="s">
        <v>217</v>
      </c>
      <c r="AH220" s="153">
        <v>0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5">
      <c r="A221" s="170">
        <v>64</v>
      </c>
      <c r="B221" s="171" t="s">
        <v>441</v>
      </c>
      <c r="C221" s="187" t="s">
        <v>442</v>
      </c>
      <c r="D221" s="172" t="s">
        <v>231</v>
      </c>
      <c r="E221" s="173">
        <v>111.2236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15</v>
      </c>
      <c r="M221" s="175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5"/>
      <c r="S221" s="175" t="s">
        <v>134</v>
      </c>
      <c r="T221" s="176" t="s">
        <v>135</v>
      </c>
      <c r="U221" s="162">
        <v>0</v>
      </c>
      <c r="V221" s="162">
        <f>ROUND(E221*U221,2)</f>
        <v>0</v>
      </c>
      <c r="W221" s="162"/>
      <c r="X221" s="162" t="s">
        <v>140</v>
      </c>
      <c r="Y221" s="153"/>
      <c r="Z221" s="153"/>
      <c r="AA221" s="153"/>
      <c r="AB221" s="153"/>
      <c r="AC221" s="153"/>
      <c r="AD221" s="153"/>
      <c r="AE221" s="153"/>
      <c r="AF221" s="153"/>
      <c r="AG221" s="153" t="s">
        <v>141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5">
      <c r="A222" s="160"/>
      <c r="B222" s="161"/>
      <c r="C222" s="193" t="s">
        <v>443</v>
      </c>
      <c r="D222" s="191"/>
      <c r="E222" s="19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53"/>
      <c r="Z222" s="153"/>
      <c r="AA222" s="153"/>
      <c r="AB222" s="153"/>
      <c r="AC222" s="153"/>
      <c r="AD222" s="153"/>
      <c r="AE222" s="153"/>
      <c r="AF222" s="153"/>
      <c r="AG222" s="153" t="s">
        <v>217</v>
      </c>
      <c r="AH222" s="153">
        <v>0</v>
      </c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5">
      <c r="A223" s="160"/>
      <c r="B223" s="161"/>
      <c r="C223" s="193" t="s">
        <v>444</v>
      </c>
      <c r="D223" s="191"/>
      <c r="E223" s="19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53"/>
      <c r="Z223" s="153"/>
      <c r="AA223" s="153"/>
      <c r="AB223" s="153"/>
      <c r="AC223" s="153"/>
      <c r="AD223" s="153"/>
      <c r="AE223" s="153"/>
      <c r="AF223" s="153"/>
      <c r="AG223" s="153" t="s">
        <v>217</v>
      </c>
      <c r="AH223" s="153">
        <v>0</v>
      </c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5">
      <c r="A224" s="160"/>
      <c r="B224" s="161"/>
      <c r="C224" s="193" t="s">
        <v>445</v>
      </c>
      <c r="D224" s="191"/>
      <c r="E224" s="192">
        <v>111.22</v>
      </c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53"/>
      <c r="Z224" s="153"/>
      <c r="AA224" s="153"/>
      <c r="AB224" s="153"/>
      <c r="AC224" s="153"/>
      <c r="AD224" s="153"/>
      <c r="AE224" s="153"/>
      <c r="AF224" s="153"/>
      <c r="AG224" s="153" t="s">
        <v>217</v>
      </c>
      <c r="AH224" s="153">
        <v>0</v>
      </c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5">
      <c r="A225" s="170">
        <v>65</v>
      </c>
      <c r="B225" s="171" t="s">
        <v>446</v>
      </c>
      <c r="C225" s="187" t="s">
        <v>447</v>
      </c>
      <c r="D225" s="172" t="s">
        <v>240</v>
      </c>
      <c r="E225" s="173">
        <v>24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15</v>
      </c>
      <c r="M225" s="175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5"/>
      <c r="S225" s="175" t="s">
        <v>134</v>
      </c>
      <c r="T225" s="176" t="s">
        <v>135</v>
      </c>
      <c r="U225" s="162">
        <v>0</v>
      </c>
      <c r="V225" s="162">
        <f>ROUND(E225*U225,2)</f>
        <v>0</v>
      </c>
      <c r="W225" s="162"/>
      <c r="X225" s="162" t="s">
        <v>140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141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5">
      <c r="A226" s="160"/>
      <c r="B226" s="161"/>
      <c r="C226" s="193" t="s">
        <v>284</v>
      </c>
      <c r="D226" s="191"/>
      <c r="E226" s="19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53"/>
      <c r="Z226" s="153"/>
      <c r="AA226" s="153"/>
      <c r="AB226" s="153"/>
      <c r="AC226" s="153"/>
      <c r="AD226" s="153"/>
      <c r="AE226" s="153"/>
      <c r="AF226" s="153"/>
      <c r="AG226" s="153" t="s">
        <v>217</v>
      </c>
      <c r="AH226" s="153">
        <v>0</v>
      </c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5">
      <c r="A227" s="160"/>
      <c r="B227" s="161"/>
      <c r="C227" s="193" t="s">
        <v>285</v>
      </c>
      <c r="D227" s="191"/>
      <c r="E227" s="192">
        <v>24</v>
      </c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53"/>
      <c r="Z227" s="153"/>
      <c r="AA227" s="153"/>
      <c r="AB227" s="153"/>
      <c r="AC227" s="153"/>
      <c r="AD227" s="153"/>
      <c r="AE227" s="153"/>
      <c r="AF227" s="153"/>
      <c r="AG227" s="153" t="s">
        <v>217</v>
      </c>
      <c r="AH227" s="153">
        <v>0</v>
      </c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5">
      <c r="A228" s="170">
        <v>66</v>
      </c>
      <c r="B228" s="171" t="s">
        <v>448</v>
      </c>
      <c r="C228" s="187" t="s">
        <v>449</v>
      </c>
      <c r="D228" s="172" t="s">
        <v>240</v>
      </c>
      <c r="E228" s="173">
        <v>44.4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15</v>
      </c>
      <c r="M228" s="175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5">
        <f>ROUND(E228*P228,2)</f>
        <v>0</v>
      </c>
      <c r="R228" s="175"/>
      <c r="S228" s="175" t="s">
        <v>134</v>
      </c>
      <c r="T228" s="176" t="s">
        <v>135</v>
      </c>
      <c r="U228" s="162">
        <v>0</v>
      </c>
      <c r="V228" s="162">
        <f>ROUND(E228*U228,2)</f>
        <v>0</v>
      </c>
      <c r="W228" s="162"/>
      <c r="X228" s="162" t="s">
        <v>140</v>
      </c>
      <c r="Y228" s="153"/>
      <c r="Z228" s="153"/>
      <c r="AA228" s="153"/>
      <c r="AB228" s="153"/>
      <c r="AC228" s="153"/>
      <c r="AD228" s="153"/>
      <c r="AE228" s="153"/>
      <c r="AF228" s="153"/>
      <c r="AG228" s="153" t="s">
        <v>141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5">
      <c r="A229" s="160"/>
      <c r="B229" s="161"/>
      <c r="C229" s="193" t="s">
        <v>288</v>
      </c>
      <c r="D229" s="191"/>
      <c r="E229" s="19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53"/>
      <c r="Z229" s="153"/>
      <c r="AA229" s="153"/>
      <c r="AB229" s="153"/>
      <c r="AC229" s="153"/>
      <c r="AD229" s="153"/>
      <c r="AE229" s="153"/>
      <c r="AF229" s="153"/>
      <c r="AG229" s="153" t="s">
        <v>217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5">
      <c r="A230" s="160"/>
      <c r="B230" s="161"/>
      <c r="C230" s="193" t="s">
        <v>289</v>
      </c>
      <c r="D230" s="191"/>
      <c r="E230" s="192">
        <v>44.4</v>
      </c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53"/>
      <c r="Z230" s="153"/>
      <c r="AA230" s="153"/>
      <c r="AB230" s="153"/>
      <c r="AC230" s="153"/>
      <c r="AD230" s="153"/>
      <c r="AE230" s="153"/>
      <c r="AF230" s="153"/>
      <c r="AG230" s="153" t="s">
        <v>217</v>
      </c>
      <c r="AH230" s="153">
        <v>0</v>
      </c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5">
      <c r="A231" s="170">
        <v>67</v>
      </c>
      <c r="B231" s="171" t="s">
        <v>450</v>
      </c>
      <c r="C231" s="187" t="s">
        <v>451</v>
      </c>
      <c r="D231" s="172" t="s">
        <v>240</v>
      </c>
      <c r="E231" s="173">
        <v>14.7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15</v>
      </c>
      <c r="M231" s="175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5"/>
      <c r="S231" s="175" t="s">
        <v>134</v>
      </c>
      <c r="T231" s="176" t="s">
        <v>135</v>
      </c>
      <c r="U231" s="162">
        <v>0</v>
      </c>
      <c r="V231" s="162">
        <f>ROUND(E231*U231,2)</f>
        <v>0</v>
      </c>
      <c r="W231" s="162"/>
      <c r="X231" s="162" t="s">
        <v>140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141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5">
      <c r="A232" s="160"/>
      <c r="B232" s="161"/>
      <c r="C232" s="193" t="s">
        <v>292</v>
      </c>
      <c r="D232" s="191"/>
      <c r="E232" s="19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53"/>
      <c r="Z232" s="153"/>
      <c r="AA232" s="153"/>
      <c r="AB232" s="153"/>
      <c r="AC232" s="153"/>
      <c r="AD232" s="153"/>
      <c r="AE232" s="153"/>
      <c r="AF232" s="153"/>
      <c r="AG232" s="153" t="s">
        <v>217</v>
      </c>
      <c r="AH232" s="153">
        <v>0</v>
      </c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5">
      <c r="A233" s="160"/>
      <c r="B233" s="161"/>
      <c r="C233" s="193" t="s">
        <v>293</v>
      </c>
      <c r="D233" s="191"/>
      <c r="E233" s="19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53"/>
      <c r="Z233" s="153"/>
      <c r="AA233" s="153"/>
      <c r="AB233" s="153"/>
      <c r="AC233" s="153"/>
      <c r="AD233" s="153"/>
      <c r="AE233" s="153"/>
      <c r="AF233" s="153"/>
      <c r="AG233" s="153" t="s">
        <v>217</v>
      </c>
      <c r="AH233" s="153">
        <v>0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5">
      <c r="A234" s="160"/>
      <c r="B234" s="161"/>
      <c r="C234" s="193" t="s">
        <v>294</v>
      </c>
      <c r="D234" s="191"/>
      <c r="E234" s="192">
        <v>14.7</v>
      </c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53"/>
      <c r="Z234" s="153"/>
      <c r="AA234" s="153"/>
      <c r="AB234" s="153"/>
      <c r="AC234" s="153"/>
      <c r="AD234" s="153"/>
      <c r="AE234" s="153"/>
      <c r="AF234" s="153"/>
      <c r="AG234" s="153" t="s">
        <v>217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5">
      <c r="A235" s="170">
        <v>68</v>
      </c>
      <c r="B235" s="171" t="s">
        <v>452</v>
      </c>
      <c r="C235" s="187" t="s">
        <v>453</v>
      </c>
      <c r="D235" s="172" t="s">
        <v>231</v>
      </c>
      <c r="E235" s="173">
        <v>0.9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15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5"/>
      <c r="S235" s="175" t="s">
        <v>148</v>
      </c>
      <c r="T235" s="176" t="s">
        <v>135</v>
      </c>
      <c r="U235" s="162">
        <v>0</v>
      </c>
      <c r="V235" s="162">
        <f>ROUND(E235*U235,2)</f>
        <v>0</v>
      </c>
      <c r="W235" s="162"/>
      <c r="X235" s="162" t="s">
        <v>140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141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5">
      <c r="A236" s="160"/>
      <c r="B236" s="161"/>
      <c r="C236" s="193" t="s">
        <v>454</v>
      </c>
      <c r="D236" s="191"/>
      <c r="E236" s="19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53"/>
      <c r="Z236" s="153"/>
      <c r="AA236" s="153"/>
      <c r="AB236" s="153"/>
      <c r="AC236" s="153"/>
      <c r="AD236" s="153"/>
      <c r="AE236" s="153"/>
      <c r="AF236" s="153"/>
      <c r="AG236" s="153" t="s">
        <v>217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5">
      <c r="A237" s="160"/>
      <c r="B237" s="161"/>
      <c r="C237" s="193" t="s">
        <v>455</v>
      </c>
      <c r="D237" s="191"/>
      <c r="E237" s="192">
        <v>0.9</v>
      </c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53"/>
      <c r="Z237" s="153"/>
      <c r="AA237" s="153"/>
      <c r="AB237" s="153"/>
      <c r="AC237" s="153"/>
      <c r="AD237" s="153"/>
      <c r="AE237" s="153"/>
      <c r="AF237" s="153"/>
      <c r="AG237" s="153" t="s">
        <v>217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5">
      <c r="A238" s="170">
        <v>69</v>
      </c>
      <c r="B238" s="171" t="s">
        <v>456</v>
      </c>
      <c r="C238" s="187" t="s">
        <v>457</v>
      </c>
      <c r="D238" s="172" t="s">
        <v>231</v>
      </c>
      <c r="E238" s="173">
        <v>26.775400000000001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15</v>
      </c>
      <c r="M238" s="175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5"/>
      <c r="S238" s="175" t="s">
        <v>148</v>
      </c>
      <c r="T238" s="176" t="s">
        <v>135</v>
      </c>
      <c r="U238" s="162">
        <v>0</v>
      </c>
      <c r="V238" s="162">
        <f>ROUND(E238*U238,2)</f>
        <v>0</v>
      </c>
      <c r="W238" s="162"/>
      <c r="X238" s="162" t="s">
        <v>140</v>
      </c>
      <c r="Y238" s="153"/>
      <c r="Z238" s="153"/>
      <c r="AA238" s="153"/>
      <c r="AB238" s="153"/>
      <c r="AC238" s="153"/>
      <c r="AD238" s="153"/>
      <c r="AE238" s="153"/>
      <c r="AF238" s="153"/>
      <c r="AG238" s="153" t="s">
        <v>141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5">
      <c r="A239" s="160"/>
      <c r="B239" s="161"/>
      <c r="C239" s="193" t="s">
        <v>420</v>
      </c>
      <c r="D239" s="191"/>
      <c r="E239" s="19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53"/>
      <c r="Z239" s="153"/>
      <c r="AA239" s="153"/>
      <c r="AB239" s="153"/>
      <c r="AC239" s="153"/>
      <c r="AD239" s="153"/>
      <c r="AE239" s="153"/>
      <c r="AF239" s="153"/>
      <c r="AG239" s="153" t="s">
        <v>217</v>
      </c>
      <c r="AH239" s="153">
        <v>0</v>
      </c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5">
      <c r="A240" s="160"/>
      <c r="B240" s="161"/>
      <c r="C240" s="193" t="s">
        <v>421</v>
      </c>
      <c r="D240" s="191"/>
      <c r="E240" s="192">
        <v>26.78</v>
      </c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53"/>
      <c r="Z240" s="153"/>
      <c r="AA240" s="153"/>
      <c r="AB240" s="153"/>
      <c r="AC240" s="153"/>
      <c r="AD240" s="153"/>
      <c r="AE240" s="153"/>
      <c r="AF240" s="153"/>
      <c r="AG240" s="153" t="s">
        <v>217</v>
      </c>
      <c r="AH240" s="153">
        <v>0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5">
      <c r="A241" s="170">
        <v>70</v>
      </c>
      <c r="B241" s="171" t="s">
        <v>458</v>
      </c>
      <c r="C241" s="187" t="s">
        <v>459</v>
      </c>
      <c r="D241" s="172" t="s">
        <v>221</v>
      </c>
      <c r="E241" s="173">
        <v>2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15</v>
      </c>
      <c r="M241" s="175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5"/>
      <c r="S241" s="175" t="s">
        <v>148</v>
      </c>
      <c r="T241" s="176" t="s">
        <v>135</v>
      </c>
      <c r="U241" s="162">
        <v>0</v>
      </c>
      <c r="V241" s="162">
        <f>ROUND(E241*U241,2)</f>
        <v>0</v>
      </c>
      <c r="W241" s="162"/>
      <c r="X241" s="162" t="s">
        <v>140</v>
      </c>
      <c r="Y241" s="153"/>
      <c r="Z241" s="153"/>
      <c r="AA241" s="153"/>
      <c r="AB241" s="153"/>
      <c r="AC241" s="153"/>
      <c r="AD241" s="153"/>
      <c r="AE241" s="153"/>
      <c r="AF241" s="153"/>
      <c r="AG241" s="153" t="s">
        <v>141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5">
      <c r="A242" s="160"/>
      <c r="B242" s="161"/>
      <c r="C242" s="193" t="s">
        <v>377</v>
      </c>
      <c r="D242" s="191"/>
      <c r="E242" s="19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53"/>
      <c r="Z242" s="153"/>
      <c r="AA242" s="153"/>
      <c r="AB242" s="153"/>
      <c r="AC242" s="153"/>
      <c r="AD242" s="153"/>
      <c r="AE242" s="153"/>
      <c r="AF242" s="153"/>
      <c r="AG242" s="153" t="s">
        <v>217</v>
      </c>
      <c r="AH242" s="153">
        <v>0</v>
      </c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5">
      <c r="A243" s="160"/>
      <c r="B243" s="161"/>
      <c r="C243" s="193" t="s">
        <v>54</v>
      </c>
      <c r="D243" s="191"/>
      <c r="E243" s="192">
        <v>2</v>
      </c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53"/>
      <c r="Z243" s="153"/>
      <c r="AA243" s="153"/>
      <c r="AB243" s="153"/>
      <c r="AC243" s="153"/>
      <c r="AD243" s="153"/>
      <c r="AE243" s="153"/>
      <c r="AF243" s="153"/>
      <c r="AG243" s="153" t="s">
        <v>217</v>
      </c>
      <c r="AH243" s="153">
        <v>0</v>
      </c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5">
      <c r="A244" s="170">
        <v>71</v>
      </c>
      <c r="B244" s="171" t="s">
        <v>460</v>
      </c>
      <c r="C244" s="187" t="s">
        <v>461</v>
      </c>
      <c r="D244" s="172" t="s">
        <v>221</v>
      </c>
      <c r="E244" s="173">
        <v>11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15</v>
      </c>
      <c r="M244" s="175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5"/>
      <c r="S244" s="175" t="s">
        <v>148</v>
      </c>
      <c r="T244" s="176" t="s">
        <v>135</v>
      </c>
      <c r="U244" s="162">
        <v>0</v>
      </c>
      <c r="V244" s="162">
        <f>ROUND(E244*U244,2)</f>
        <v>0</v>
      </c>
      <c r="W244" s="162"/>
      <c r="X244" s="162" t="s">
        <v>140</v>
      </c>
      <c r="Y244" s="153"/>
      <c r="Z244" s="153"/>
      <c r="AA244" s="153"/>
      <c r="AB244" s="153"/>
      <c r="AC244" s="153"/>
      <c r="AD244" s="153"/>
      <c r="AE244" s="153"/>
      <c r="AF244" s="153"/>
      <c r="AG244" s="153" t="s">
        <v>141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5">
      <c r="A245" s="160"/>
      <c r="B245" s="161"/>
      <c r="C245" s="193" t="s">
        <v>462</v>
      </c>
      <c r="D245" s="191"/>
      <c r="E245" s="19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53"/>
      <c r="Z245" s="153"/>
      <c r="AA245" s="153"/>
      <c r="AB245" s="153"/>
      <c r="AC245" s="153"/>
      <c r="AD245" s="153"/>
      <c r="AE245" s="153"/>
      <c r="AF245" s="153"/>
      <c r="AG245" s="153" t="s">
        <v>217</v>
      </c>
      <c r="AH245" s="153">
        <v>0</v>
      </c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5">
      <c r="A246" s="160"/>
      <c r="B246" s="161"/>
      <c r="C246" s="193" t="s">
        <v>463</v>
      </c>
      <c r="D246" s="191"/>
      <c r="E246" s="19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53"/>
      <c r="Z246" s="153"/>
      <c r="AA246" s="153"/>
      <c r="AB246" s="153"/>
      <c r="AC246" s="153"/>
      <c r="AD246" s="153"/>
      <c r="AE246" s="153"/>
      <c r="AF246" s="153"/>
      <c r="AG246" s="153" t="s">
        <v>217</v>
      </c>
      <c r="AH246" s="153">
        <v>0</v>
      </c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5">
      <c r="A247" s="160"/>
      <c r="B247" s="161"/>
      <c r="C247" s="193" t="s">
        <v>464</v>
      </c>
      <c r="D247" s="191"/>
      <c r="E247" s="192">
        <v>11</v>
      </c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53"/>
      <c r="Z247" s="153"/>
      <c r="AA247" s="153"/>
      <c r="AB247" s="153"/>
      <c r="AC247" s="153"/>
      <c r="AD247" s="153"/>
      <c r="AE247" s="153"/>
      <c r="AF247" s="153"/>
      <c r="AG247" s="153" t="s">
        <v>217</v>
      </c>
      <c r="AH247" s="153">
        <v>0</v>
      </c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5">
      <c r="A248" s="170">
        <v>72</v>
      </c>
      <c r="B248" s="171" t="s">
        <v>465</v>
      </c>
      <c r="C248" s="187" t="s">
        <v>466</v>
      </c>
      <c r="D248" s="172" t="s">
        <v>221</v>
      </c>
      <c r="E248" s="173">
        <v>1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15</v>
      </c>
      <c r="M248" s="175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5"/>
      <c r="S248" s="175" t="s">
        <v>148</v>
      </c>
      <c r="T248" s="176" t="s">
        <v>135</v>
      </c>
      <c r="U248" s="162">
        <v>0</v>
      </c>
      <c r="V248" s="162">
        <f>ROUND(E248*U248,2)</f>
        <v>0</v>
      </c>
      <c r="W248" s="162"/>
      <c r="X248" s="162" t="s">
        <v>140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141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5">
      <c r="A249" s="160"/>
      <c r="B249" s="161"/>
      <c r="C249" s="193" t="s">
        <v>467</v>
      </c>
      <c r="D249" s="191"/>
      <c r="E249" s="19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53"/>
      <c r="Z249" s="153"/>
      <c r="AA249" s="153"/>
      <c r="AB249" s="153"/>
      <c r="AC249" s="153"/>
      <c r="AD249" s="153"/>
      <c r="AE249" s="153"/>
      <c r="AF249" s="153"/>
      <c r="AG249" s="153" t="s">
        <v>217</v>
      </c>
      <c r="AH249" s="153">
        <v>0</v>
      </c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5">
      <c r="A250" s="160"/>
      <c r="B250" s="161"/>
      <c r="C250" s="193" t="s">
        <v>43</v>
      </c>
      <c r="D250" s="191"/>
      <c r="E250" s="192">
        <v>1</v>
      </c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53"/>
      <c r="Z250" s="153"/>
      <c r="AA250" s="153"/>
      <c r="AB250" s="153"/>
      <c r="AC250" s="153"/>
      <c r="AD250" s="153"/>
      <c r="AE250" s="153"/>
      <c r="AF250" s="153"/>
      <c r="AG250" s="153" t="s">
        <v>217</v>
      </c>
      <c r="AH250" s="153">
        <v>0</v>
      </c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5">
      <c r="A251" s="170">
        <v>73</v>
      </c>
      <c r="B251" s="171" t="s">
        <v>468</v>
      </c>
      <c r="C251" s="187" t="s">
        <v>469</v>
      </c>
      <c r="D251" s="172" t="s">
        <v>221</v>
      </c>
      <c r="E251" s="173">
        <v>5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15</v>
      </c>
      <c r="M251" s="175">
        <f>G251*(1+L251/100)</f>
        <v>0</v>
      </c>
      <c r="N251" s="175">
        <v>0</v>
      </c>
      <c r="O251" s="175">
        <f>ROUND(E251*N251,2)</f>
        <v>0</v>
      </c>
      <c r="P251" s="175">
        <v>0</v>
      </c>
      <c r="Q251" s="175">
        <f>ROUND(E251*P251,2)</f>
        <v>0</v>
      </c>
      <c r="R251" s="175"/>
      <c r="S251" s="175" t="s">
        <v>148</v>
      </c>
      <c r="T251" s="176" t="s">
        <v>135</v>
      </c>
      <c r="U251" s="162">
        <v>0</v>
      </c>
      <c r="V251" s="162">
        <f>ROUND(E251*U251,2)</f>
        <v>0</v>
      </c>
      <c r="W251" s="162"/>
      <c r="X251" s="162" t="s">
        <v>140</v>
      </c>
      <c r="Y251" s="153"/>
      <c r="Z251" s="153"/>
      <c r="AA251" s="153"/>
      <c r="AB251" s="153"/>
      <c r="AC251" s="153"/>
      <c r="AD251" s="153"/>
      <c r="AE251" s="153"/>
      <c r="AF251" s="153"/>
      <c r="AG251" s="153" t="s">
        <v>141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5">
      <c r="A252" s="160"/>
      <c r="B252" s="161"/>
      <c r="C252" s="193" t="s">
        <v>470</v>
      </c>
      <c r="D252" s="191"/>
      <c r="E252" s="19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53"/>
      <c r="Z252" s="153"/>
      <c r="AA252" s="153"/>
      <c r="AB252" s="153"/>
      <c r="AC252" s="153"/>
      <c r="AD252" s="153"/>
      <c r="AE252" s="153"/>
      <c r="AF252" s="153"/>
      <c r="AG252" s="153" t="s">
        <v>217</v>
      </c>
      <c r="AH252" s="153">
        <v>0</v>
      </c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5">
      <c r="A253" s="160"/>
      <c r="B253" s="161"/>
      <c r="C253" s="193" t="s">
        <v>471</v>
      </c>
      <c r="D253" s="191"/>
      <c r="E253" s="192">
        <v>5</v>
      </c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53"/>
      <c r="Z253" s="153"/>
      <c r="AA253" s="153"/>
      <c r="AB253" s="153"/>
      <c r="AC253" s="153"/>
      <c r="AD253" s="153"/>
      <c r="AE253" s="153"/>
      <c r="AF253" s="153"/>
      <c r="AG253" s="153" t="s">
        <v>217</v>
      </c>
      <c r="AH253" s="153">
        <v>0</v>
      </c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5">
      <c r="A254" s="170">
        <v>74</v>
      </c>
      <c r="B254" s="171" t="s">
        <v>472</v>
      </c>
      <c r="C254" s="187" t="s">
        <v>473</v>
      </c>
      <c r="D254" s="172" t="s">
        <v>221</v>
      </c>
      <c r="E254" s="173">
        <v>2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15</v>
      </c>
      <c r="M254" s="175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5"/>
      <c r="S254" s="175" t="s">
        <v>148</v>
      </c>
      <c r="T254" s="176" t="s">
        <v>135</v>
      </c>
      <c r="U254" s="162">
        <v>0</v>
      </c>
      <c r="V254" s="162">
        <f>ROUND(E254*U254,2)</f>
        <v>0</v>
      </c>
      <c r="W254" s="162"/>
      <c r="X254" s="162" t="s">
        <v>140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141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5">
      <c r="A255" s="160"/>
      <c r="B255" s="161"/>
      <c r="C255" s="193" t="s">
        <v>377</v>
      </c>
      <c r="D255" s="191"/>
      <c r="E255" s="19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53"/>
      <c r="Z255" s="153"/>
      <c r="AA255" s="153"/>
      <c r="AB255" s="153"/>
      <c r="AC255" s="153"/>
      <c r="AD255" s="153"/>
      <c r="AE255" s="153"/>
      <c r="AF255" s="153"/>
      <c r="AG255" s="153" t="s">
        <v>217</v>
      </c>
      <c r="AH255" s="153">
        <v>0</v>
      </c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5">
      <c r="A256" s="160"/>
      <c r="B256" s="161"/>
      <c r="C256" s="193" t="s">
        <v>54</v>
      </c>
      <c r="D256" s="191"/>
      <c r="E256" s="192">
        <v>2</v>
      </c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53"/>
      <c r="Z256" s="153"/>
      <c r="AA256" s="153"/>
      <c r="AB256" s="153"/>
      <c r="AC256" s="153"/>
      <c r="AD256" s="153"/>
      <c r="AE256" s="153"/>
      <c r="AF256" s="153"/>
      <c r="AG256" s="153" t="s">
        <v>217</v>
      </c>
      <c r="AH256" s="153">
        <v>0</v>
      </c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5">
      <c r="A257" s="170">
        <v>75</v>
      </c>
      <c r="B257" s="171" t="s">
        <v>474</v>
      </c>
      <c r="C257" s="187" t="s">
        <v>475</v>
      </c>
      <c r="D257" s="172" t="s">
        <v>240</v>
      </c>
      <c r="E257" s="173">
        <v>9.1999999999999993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15</v>
      </c>
      <c r="M257" s="175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5"/>
      <c r="S257" s="175" t="s">
        <v>148</v>
      </c>
      <c r="T257" s="176" t="s">
        <v>135</v>
      </c>
      <c r="U257" s="162">
        <v>0</v>
      </c>
      <c r="V257" s="162">
        <f>ROUND(E257*U257,2)</f>
        <v>0</v>
      </c>
      <c r="W257" s="162"/>
      <c r="X257" s="162" t="s">
        <v>140</v>
      </c>
      <c r="Y257" s="153"/>
      <c r="Z257" s="153"/>
      <c r="AA257" s="153"/>
      <c r="AB257" s="153"/>
      <c r="AC257" s="153"/>
      <c r="AD257" s="153"/>
      <c r="AE257" s="153"/>
      <c r="AF257" s="153"/>
      <c r="AG257" s="153" t="s">
        <v>141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5">
      <c r="A258" s="160"/>
      <c r="B258" s="161"/>
      <c r="C258" s="193" t="s">
        <v>292</v>
      </c>
      <c r="D258" s="191"/>
      <c r="E258" s="19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53"/>
      <c r="Z258" s="153"/>
      <c r="AA258" s="153"/>
      <c r="AB258" s="153"/>
      <c r="AC258" s="153"/>
      <c r="AD258" s="153"/>
      <c r="AE258" s="153"/>
      <c r="AF258" s="153"/>
      <c r="AG258" s="153" t="s">
        <v>217</v>
      </c>
      <c r="AH258" s="153">
        <v>0</v>
      </c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5">
      <c r="A259" s="160"/>
      <c r="B259" s="161"/>
      <c r="C259" s="193" t="s">
        <v>476</v>
      </c>
      <c r="D259" s="191"/>
      <c r="E259" s="192">
        <v>9.1999999999999993</v>
      </c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53"/>
      <c r="Z259" s="153"/>
      <c r="AA259" s="153"/>
      <c r="AB259" s="153"/>
      <c r="AC259" s="153"/>
      <c r="AD259" s="153"/>
      <c r="AE259" s="153"/>
      <c r="AF259" s="153"/>
      <c r="AG259" s="153" t="s">
        <v>217</v>
      </c>
      <c r="AH259" s="153">
        <v>0</v>
      </c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5">
      <c r="A260" s="170">
        <v>76</v>
      </c>
      <c r="B260" s="171" t="s">
        <v>477</v>
      </c>
      <c r="C260" s="187" t="s">
        <v>478</v>
      </c>
      <c r="D260" s="172" t="s">
        <v>221</v>
      </c>
      <c r="E260" s="173">
        <v>1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15</v>
      </c>
      <c r="M260" s="175">
        <f>G260*(1+L260/100)</f>
        <v>0</v>
      </c>
      <c r="N260" s="175">
        <v>0</v>
      </c>
      <c r="O260" s="175">
        <f>ROUND(E260*N260,2)</f>
        <v>0</v>
      </c>
      <c r="P260" s="175">
        <v>0</v>
      </c>
      <c r="Q260" s="175">
        <f>ROUND(E260*P260,2)</f>
        <v>0</v>
      </c>
      <c r="R260" s="175"/>
      <c r="S260" s="175" t="s">
        <v>148</v>
      </c>
      <c r="T260" s="176" t="s">
        <v>135</v>
      </c>
      <c r="U260" s="162">
        <v>0</v>
      </c>
      <c r="V260" s="162">
        <f>ROUND(E260*U260,2)</f>
        <v>0</v>
      </c>
      <c r="W260" s="162"/>
      <c r="X260" s="162" t="s">
        <v>140</v>
      </c>
      <c r="Y260" s="153"/>
      <c r="Z260" s="153"/>
      <c r="AA260" s="153"/>
      <c r="AB260" s="153"/>
      <c r="AC260" s="153"/>
      <c r="AD260" s="153"/>
      <c r="AE260" s="153"/>
      <c r="AF260" s="153"/>
      <c r="AG260" s="153" t="s">
        <v>141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5">
      <c r="A261" s="160"/>
      <c r="B261" s="161"/>
      <c r="C261" s="193" t="s">
        <v>467</v>
      </c>
      <c r="D261" s="191"/>
      <c r="E261" s="19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53"/>
      <c r="Z261" s="153"/>
      <c r="AA261" s="153"/>
      <c r="AB261" s="153"/>
      <c r="AC261" s="153"/>
      <c r="AD261" s="153"/>
      <c r="AE261" s="153"/>
      <c r="AF261" s="153"/>
      <c r="AG261" s="153" t="s">
        <v>217</v>
      </c>
      <c r="AH261" s="153">
        <v>0</v>
      </c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5">
      <c r="A262" s="160"/>
      <c r="B262" s="161"/>
      <c r="C262" s="193" t="s">
        <v>43</v>
      </c>
      <c r="D262" s="191"/>
      <c r="E262" s="192">
        <v>1</v>
      </c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53"/>
      <c r="Z262" s="153"/>
      <c r="AA262" s="153"/>
      <c r="AB262" s="153"/>
      <c r="AC262" s="153"/>
      <c r="AD262" s="153"/>
      <c r="AE262" s="153"/>
      <c r="AF262" s="153"/>
      <c r="AG262" s="153" t="s">
        <v>217</v>
      </c>
      <c r="AH262" s="153">
        <v>0</v>
      </c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5">
      <c r="A263" s="170">
        <v>77</v>
      </c>
      <c r="B263" s="171" t="s">
        <v>479</v>
      </c>
      <c r="C263" s="187" t="s">
        <v>480</v>
      </c>
      <c r="D263" s="172" t="s">
        <v>481</v>
      </c>
      <c r="E263" s="173">
        <v>2.42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15</v>
      </c>
      <c r="M263" s="175">
        <f>G263*(1+L263/100)</f>
        <v>0</v>
      </c>
      <c r="N263" s="175">
        <v>0</v>
      </c>
      <c r="O263" s="175">
        <f>ROUND(E263*N263,2)</f>
        <v>0</v>
      </c>
      <c r="P263" s="175">
        <v>0</v>
      </c>
      <c r="Q263" s="175">
        <f>ROUND(E263*P263,2)</f>
        <v>0</v>
      </c>
      <c r="R263" s="175"/>
      <c r="S263" s="175" t="s">
        <v>148</v>
      </c>
      <c r="T263" s="176" t="s">
        <v>135</v>
      </c>
      <c r="U263" s="162">
        <v>0</v>
      </c>
      <c r="V263" s="162">
        <f>ROUND(E263*U263,2)</f>
        <v>0</v>
      </c>
      <c r="W263" s="162"/>
      <c r="X263" s="162" t="s">
        <v>140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141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5">
      <c r="A264" s="160"/>
      <c r="B264" s="161"/>
      <c r="C264" s="193" t="s">
        <v>482</v>
      </c>
      <c r="D264" s="191"/>
      <c r="E264" s="19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53"/>
      <c r="Z264" s="153"/>
      <c r="AA264" s="153"/>
      <c r="AB264" s="153"/>
      <c r="AC264" s="153"/>
      <c r="AD264" s="153"/>
      <c r="AE264" s="153"/>
      <c r="AF264" s="153"/>
      <c r="AG264" s="153" t="s">
        <v>217</v>
      </c>
      <c r="AH264" s="153">
        <v>0</v>
      </c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5">
      <c r="A265" s="160"/>
      <c r="B265" s="161"/>
      <c r="C265" s="193" t="s">
        <v>483</v>
      </c>
      <c r="D265" s="191"/>
      <c r="E265" s="192">
        <v>2.42</v>
      </c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53"/>
      <c r="Z265" s="153"/>
      <c r="AA265" s="153"/>
      <c r="AB265" s="153"/>
      <c r="AC265" s="153"/>
      <c r="AD265" s="153"/>
      <c r="AE265" s="153"/>
      <c r="AF265" s="153"/>
      <c r="AG265" s="153" t="s">
        <v>217</v>
      </c>
      <c r="AH265" s="153">
        <v>0</v>
      </c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5">
      <c r="A266" s="170">
        <v>78</v>
      </c>
      <c r="B266" s="171" t="s">
        <v>484</v>
      </c>
      <c r="C266" s="187" t="s">
        <v>485</v>
      </c>
      <c r="D266" s="172" t="s">
        <v>221</v>
      </c>
      <c r="E266" s="173">
        <v>1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15</v>
      </c>
      <c r="M266" s="175">
        <f>G266*(1+L266/100)</f>
        <v>0</v>
      </c>
      <c r="N266" s="175">
        <v>0</v>
      </c>
      <c r="O266" s="175">
        <f>ROUND(E266*N266,2)</f>
        <v>0</v>
      </c>
      <c r="P266" s="175">
        <v>0</v>
      </c>
      <c r="Q266" s="175">
        <f>ROUND(E266*P266,2)</f>
        <v>0</v>
      </c>
      <c r="R266" s="175"/>
      <c r="S266" s="175" t="s">
        <v>148</v>
      </c>
      <c r="T266" s="176" t="s">
        <v>135</v>
      </c>
      <c r="U266" s="162">
        <v>0</v>
      </c>
      <c r="V266" s="162">
        <f>ROUND(E266*U266,2)</f>
        <v>0</v>
      </c>
      <c r="W266" s="162"/>
      <c r="X266" s="162" t="s">
        <v>140</v>
      </c>
      <c r="Y266" s="153"/>
      <c r="Z266" s="153"/>
      <c r="AA266" s="153"/>
      <c r="AB266" s="153"/>
      <c r="AC266" s="153"/>
      <c r="AD266" s="153"/>
      <c r="AE266" s="153"/>
      <c r="AF266" s="153"/>
      <c r="AG266" s="153" t="s">
        <v>141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5">
      <c r="A267" s="160"/>
      <c r="B267" s="161"/>
      <c r="C267" s="193" t="s">
        <v>467</v>
      </c>
      <c r="D267" s="191"/>
      <c r="E267" s="19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53"/>
      <c r="Z267" s="153"/>
      <c r="AA267" s="153"/>
      <c r="AB267" s="153"/>
      <c r="AC267" s="153"/>
      <c r="AD267" s="153"/>
      <c r="AE267" s="153"/>
      <c r="AF267" s="153"/>
      <c r="AG267" s="153" t="s">
        <v>217</v>
      </c>
      <c r="AH267" s="153">
        <v>0</v>
      </c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5">
      <c r="A268" s="160"/>
      <c r="B268" s="161"/>
      <c r="C268" s="193" t="s">
        <v>43</v>
      </c>
      <c r="D268" s="191"/>
      <c r="E268" s="192">
        <v>1</v>
      </c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53"/>
      <c r="Z268" s="153"/>
      <c r="AA268" s="153"/>
      <c r="AB268" s="153"/>
      <c r="AC268" s="153"/>
      <c r="AD268" s="153"/>
      <c r="AE268" s="153"/>
      <c r="AF268" s="153"/>
      <c r="AG268" s="153" t="s">
        <v>217</v>
      </c>
      <c r="AH268" s="153">
        <v>0</v>
      </c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5">
      <c r="A269" s="170">
        <v>79</v>
      </c>
      <c r="B269" s="171" t="s">
        <v>486</v>
      </c>
      <c r="C269" s="187" t="s">
        <v>487</v>
      </c>
      <c r="D269" s="172" t="s">
        <v>231</v>
      </c>
      <c r="E269" s="173">
        <v>2.2999999999999998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15</v>
      </c>
      <c r="M269" s="175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5"/>
      <c r="S269" s="175" t="s">
        <v>148</v>
      </c>
      <c r="T269" s="176" t="s">
        <v>135</v>
      </c>
      <c r="U269" s="162">
        <v>0</v>
      </c>
      <c r="V269" s="162">
        <f>ROUND(E269*U269,2)</f>
        <v>0</v>
      </c>
      <c r="W269" s="162"/>
      <c r="X269" s="162" t="s">
        <v>140</v>
      </c>
      <c r="Y269" s="153"/>
      <c r="Z269" s="153"/>
      <c r="AA269" s="153"/>
      <c r="AB269" s="153"/>
      <c r="AC269" s="153"/>
      <c r="AD269" s="153"/>
      <c r="AE269" s="153"/>
      <c r="AF269" s="153"/>
      <c r="AG269" s="153" t="s">
        <v>141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5">
      <c r="A270" s="160"/>
      <c r="B270" s="161"/>
      <c r="C270" s="193" t="s">
        <v>488</v>
      </c>
      <c r="D270" s="191"/>
      <c r="E270" s="19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53"/>
      <c r="Z270" s="153"/>
      <c r="AA270" s="153"/>
      <c r="AB270" s="153"/>
      <c r="AC270" s="153"/>
      <c r="AD270" s="153"/>
      <c r="AE270" s="153"/>
      <c r="AF270" s="153"/>
      <c r="AG270" s="153" t="s">
        <v>217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5">
      <c r="A271" s="160"/>
      <c r="B271" s="161"/>
      <c r="C271" s="193" t="s">
        <v>489</v>
      </c>
      <c r="D271" s="191"/>
      <c r="E271" s="192">
        <v>2.2999999999999998</v>
      </c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53"/>
      <c r="Z271" s="153"/>
      <c r="AA271" s="153"/>
      <c r="AB271" s="153"/>
      <c r="AC271" s="153"/>
      <c r="AD271" s="153"/>
      <c r="AE271" s="153"/>
      <c r="AF271" s="153"/>
      <c r="AG271" s="153" t="s">
        <v>217</v>
      </c>
      <c r="AH271" s="153">
        <v>0</v>
      </c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5">
      <c r="A272" s="170">
        <v>80</v>
      </c>
      <c r="B272" s="171" t="s">
        <v>490</v>
      </c>
      <c r="C272" s="187" t="s">
        <v>491</v>
      </c>
      <c r="D272" s="172" t="s">
        <v>221</v>
      </c>
      <c r="E272" s="173">
        <v>1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15</v>
      </c>
      <c r="M272" s="175">
        <f>G272*(1+L272/100)</f>
        <v>0</v>
      </c>
      <c r="N272" s="175">
        <v>0</v>
      </c>
      <c r="O272" s="175">
        <f>ROUND(E272*N272,2)</f>
        <v>0</v>
      </c>
      <c r="P272" s="175">
        <v>0</v>
      </c>
      <c r="Q272" s="175">
        <f>ROUND(E272*P272,2)</f>
        <v>0</v>
      </c>
      <c r="R272" s="175"/>
      <c r="S272" s="175" t="s">
        <v>148</v>
      </c>
      <c r="T272" s="176" t="s">
        <v>135</v>
      </c>
      <c r="U272" s="162">
        <v>0</v>
      </c>
      <c r="V272" s="162">
        <f>ROUND(E272*U272,2)</f>
        <v>0</v>
      </c>
      <c r="W272" s="162"/>
      <c r="X272" s="162" t="s">
        <v>140</v>
      </c>
      <c r="Y272" s="153"/>
      <c r="Z272" s="153"/>
      <c r="AA272" s="153"/>
      <c r="AB272" s="153"/>
      <c r="AC272" s="153"/>
      <c r="AD272" s="153"/>
      <c r="AE272" s="153"/>
      <c r="AF272" s="153"/>
      <c r="AG272" s="153" t="s">
        <v>141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5">
      <c r="A273" s="160"/>
      <c r="B273" s="161"/>
      <c r="C273" s="193" t="s">
        <v>467</v>
      </c>
      <c r="D273" s="191"/>
      <c r="E273" s="19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53"/>
      <c r="Z273" s="153"/>
      <c r="AA273" s="153"/>
      <c r="AB273" s="153"/>
      <c r="AC273" s="153"/>
      <c r="AD273" s="153"/>
      <c r="AE273" s="153"/>
      <c r="AF273" s="153"/>
      <c r="AG273" s="153" t="s">
        <v>217</v>
      </c>
      <c r="AH273" s="153">
        <v>0</v>
      </c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5">
      <c r="A274" s="160"/>
      <c r="B274" s="161"/>
      <c r="C274" s="193" t="s">
        <v>43</v>
      </c>
      <c r="D274" s="191"/>
      <c r="E274" s="192">
        <v>1</v>
      </c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53"/>
      <c r="Z274" s="153"/>
      <c r="AA274" s="153"/>
      <c r="AB274" s="153"/>
      <c r="AC274" s="153"/>
      <c r="AD274" s="153"/>
      <c r="AE274" s="153"/>
      <c r="AF274" s="153"/>
      <c r="AG274" s="153" t="s">
        <v>217</v>
      </c>
      <c r="AH274" s="153">
        <v>0</v>
      </c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 x14ac:dyDescent="0.25">
      <c r="A275" s="170">
        <v>81</v>
      </c>
      <c r="B275" s="171" t="s">
        <v>492</v>
      </c>
      <c r="C275" s="187" t="s">
        <v>493</v>
      </c>
      <c r="D275" s="172" t="s">
        <v>221</v>
      </c>
      <c r="E275" s="173">
        <v>3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15</v>
      </c>
      <c r="M275" s="175">
        <f>G275*(1+L275/100)</f>
        <v>0</v>
      </c>
      <c r="N275" s="175">
        <v>0</v>
      </c>
      <c r="O275" s="175">
        <f>ROUND(E275*N275,2)</f>
        <v>0</v>
      </c>
      <c r="P275" s="175">
        <v>0</v>
      </c>
      <c r="Q275" s="175">
        <f>ROUND(E275*P275,2)</f>
        <v>0</v>
      </c>
      <c r="R275" s="175"/>
      <c r="S275" s="175" t="s">
        <v>148</v>
      </c>
      <c r="T275" s="176" t="s">
        <v>135</v>
      </c>
      <c r="U275" s="162">
        <v>0</v>
      </c>
      <c r="V275" s="162">
        <f>ROUND(E275*U275,2)</f>
        <v>0</v>
      </c>
      <c r="W275" s="162"/>
      <c r="X275" s="162" t="s">
        <v>140</v>
      </c>
      <c r="Y275" s="153"/>
      <c r="Z275" s="153"/>
      <c r="AA275" s="153"/>
      <c r="AB275" s="153"/>
      <c r="AC275" s="153"/>
      <c r="AD275" s="153"/>
      <c r="AE275" s="153"/>
      <c r="AF275" s="153"/>
      <c r="AG275" s="153" t="s">
        <v>141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5">
      <c r="A276" s="160"/>
      <c r="B276" s="161"/>
      <c r="C276" s="193" t="s">
        <v>494</v>
      </c>
      <c r="D276" s="191"/>
      <c r="E276" s="19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53"/>
      <c r="Z276" s="153"/>
      <c r="AA276" s="153"/>
      <c r="AB276" s="153"/>
      <c r="AC276" s="153"/>
      <c r="AD276" s="153"/>
      <c r="AE276" s="153"/>
      <c r="AF276" s="153"/>
      <c r="AG276" s="153" t="s">
        <v>217</v>
      </c>
      <c r="AH276" s="153">
        <v>0</v>
      </c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5">
      <c r="A277" s="160"/>
      <c r="B277" s="161"/>
      <c r="C277" s="193" t="s">
        <v>56</v>
      </c>
      <c r="D277" s="191"/>
      <c r="E277" s="192">
        <v>3</v>
      </c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53"/>
      <c r="Z277" s="153"/>
      <c r="AA277" s="153"/>
      <c r="AB277" s="153"/>
      <c r="AC277" s="153"/>
      <c r="AD277" s="153"/>
      <c r="AE277" s="153"/>
      <c r="AF277" s="153"/>
      <c r="AG277" s="153" t="s">
        <v>217</v>
      </c>
      <c r="AH277" s="153">
        <v>0</v>
      </c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5">
      <c r="A278" s="170">
        <v>82</v>
      </c>
      <c r="B278" s="171" t="s">
        <v>495</v>
      </c>
      <c r="C278" s="187" t="s">
        <v>496</v>
      </c>
      <c r="D278" s="172" t="s">
        <v>221</v>
      </c>
      <c r="E278" s="173">
        <v>26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15</v>
      </c>
      <c r="M278" s="175">
        <f>G278*(1+L278/100)</f>
        <v>0</v>
      </c>
      <c r="N278" s="175">
        <v>0</v>
      </c>
      <c r="O278" s="175">
        <f>ROUND(E278*N278,2)</f>
        <v>0</v>
      </c>
      <c r="P278" s="175">
        <v>0</v>
      </c>
      <c r="Q278" s="175">
        <f>ROUND(E278*P278,2)</f>
        <v>0</v>
      </c>
      <c r="R278" s="175"/>
      <c r="S278" s="175" t="s">
        <v>148</v>
      </c>
      <c r="T278" s="176" t="s">
        <v>135</v>
      </c>
      <c r="U278" s="162">
        <v>0</v>
      </c>
      <c r="V278" s="162">
        <f>ROUND(E278*U278,2)</f>
        <v>0</v>
      </c>
      <c r="W278" s="162"/>
      <c r="X278" s="162" t="s">
        <v>140</v>
      </c>
      <c r="Y278" s="153"/>
      <c r="Z278" s="153"/>
      <c r="AA278" s="153"/>
      <c r="AB278" s="153"/>
      <c r="AC278" s="153"/>
      <c r="AD278" s="153"/>
      <c r="AE278" s="153"/>
      <c r="AF278" s="153"/>
      <c r="AG278" s="153" t="s">
        <v>141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5">
      <c r="A279" s="160"/>
      <c r="B279" s="161"/>
      <c r="C279" s="193" t="s">
        <v>497</v>
      </c>
      <c r="D279" s="191"/>
      <c r="E279" s="19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53"/>
      <c r="Z279" s="153"/>
      <c r="AA279" s="153"/>
      <c r="AB279" s="153"/>
      <c r="AC279" s="153"/>
      <c r="AD279" s="153"/>
      <c r="AE279" s="153"/>
      <c r="AF279" s="153"/>
      <c r="AG279" s="153" t="s">
        <v>217</v>
      </c>
      <c r="AH279" s="153">
        <v>0</v>
      </c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5">
      <c r="A280" s="160"/>
      <c r="B280" s="161"/>
      <c r="C280" s="193" t="s">
        <v>498</v>
      </c>
      <c r="D280" s="191"/>
      <c r="E280" s="192">
        <v>26</v>
      </c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53"/>
      <c r="Z280" s="153"/>
      <c r="AA280" s="153"/>
      <c r="AB280" s="153"/>
      <c r="AC280" s="153"/>
      <c r="AD280" s="153"/>
      <c r="AE280" s="153"/>
      <c r="AF280" s="153"/>
      <c r="AG280" s="153" t="s">
        <v>217</v>
      </c>
      <c r="AH280" s="153">
        <v>0</v>
      </c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5">
      <c r="A281" s="170">
        <v>83</v>
      </c>
      <c r="B281" s="171" t="s">
        <v>499</v>
      </c>
      <c r="C281" s="187" t="s">
        <v>500</v>
      </c>
      <c r="D281" s="172" t="s">
        <v>231</v>
      </c>
      <c r="E281" s="173">
        <v>33.299999999999997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15</v>
      </c>
      <c r="M281" s="175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5"/>
      <c r="S281" s="175" t="s">
        <v>148</v>
      </c>
      <c r="T281" s="176" t="s">
        <v>135</v>
      </c>
      <c r="U281" s="162">
        <v>0</v>
      </c>
      <c r="V281" s="162">
        <f>ROUND(E281*U281,2)</f>
        <v>0</v>
      </c>
      <c r="W281" s="162"/>
      <c r="X281" s="162" t="s">
        <v>136</v>
      </c>
      <c r="Y281" s="153"/>
      <c r="Z281" s="153"/>
      <c r="AA281" s="153"/>
      <c r="AB281" s="153"/>
      <c r="AC281" s="153"/>
      <c r="AD281" s="153"/>
      <c r="AE281" s="153"/>
      <c r="AF281" s="153"/>
      <c r="AG281" s="153" t="s">
        <v>137</v>
      </c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5">
      <c r="A282" s="160"/>
      <c r="B282" s="161"/>
      <c r="C282" s="193" t="s">
        <v>333</v>
      </c>
      <c r="D282" s="191"/>
      <c r="E282" s="19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53"/>
      <c r="Z282" s="153"/>
      <c r="AA282" s="153"/>
      <c r="AB282" s="153"/>
      <c r="AC282" s="153"/>
      <c r="AD282" s="153"/>
      <c r="AE282" s="153"/>
      <c r="AF282" s="153"/>
      <c r="AG282" s="153" t="s">
        <v>217</v>
      </c>
      <c r="AH282" s="153">
        <v>0</v>
      </c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5">
      <c r="A283" s="160"/>
      <c r="B283" s="161"/>
      <c r="C283" s="193" t="s">
        <v>273</v>
      </c>
      <c r="D283" s="191"/>
      <c r="E283" s="19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53"/>
      <c r="Z283" s="153"/>
      <c r="AA283" s="153"/>
      <c r="AB283" s="153"/>
      <c r="AC283" s="153"/>
      <c r="AD283" s="153"/>
      <c r="AE283" s="153"/>
      <c r="AF283" s="153"/>
      <c r="AG283" s="153" t="s">
        <v>217</v>
      </c>
      <c r="AH283" s="153">
        <v>0</v>
      </c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5">
      <c r="A284" s="160"/>
      <c r="B284" s="161"/>
      <c r="C284" s="193" t="s">
        <v>440</v>
      </c>
      <c r="D284" s="191"/>
      <c r="E284" s="192">
        <v>33.299999999999997</v>
      </c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53"/>
      <c r="Z284" s="153"/>
      <c r="AA284" s="153"/>
      <c r="AB284" s="153"/>
      <c r="AC284" s="153"/>
      <c r="AD284" s="153"/>
      <c r="AE284" s="153"/>
      <c r="AF284" s="153"/>
      <c r="AG284" s="153" t="s">
        <v>217</v>
      </c>
      <c r="AH284" s="153">
        <v>0</v>
      </c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5">
      <c r="A285" s="170">
        <v>84</v>
      </c>
      <c r="B285" s="171" t="s">
        <v>501</v>
      </c>
      <c r="C285" s="187" t="s">
        <v>502</v>
      </c>
      <c r="D285" s="172" t="s">
        <v>221</v>
      </c>
      <c r="E285" s="173">
        <v>3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15</v>
      </c>
      <c r="M285" s="175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5"/>
      <c r="S285" s="175" t="s">
        <v>148</v>
      </c>
      <c r="T285" s="176" t="s">
        <v>135</v>
      </c>
      <c r="U285" s="162">
        <v>0</v>
      </c>
      <c r="V285" s="162">
        <f>ROUND(E285*U285,2)</f>
        <v>0</v>
      </c>
      <c r="W285" s="162"/>
      <c r="X285" s="162" t="s">
        <v>140</v>
      </c>
      <c r="Y285" s="153"/>
      <c r="Z285" s="153"/>
      <c r="AA285" s="153"/>
      <c r="AB285" s="153"/>
      <c r="AC285" s="153"/>
      <c r="AD285" s="153"/>
      <c r="AE285" s="153"/>
      <c r="AF285" s="153"/>
      <c r="AG285" s="153" t="s">
        <v>141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5">
      <c r="A286" s="160"/>
      <c r="B286" s="161"/>
      <c r="C286" s="193" t="s">
        <v>503</v>
      </c>
      <c r="D286" s="191"/>
      <c r="E286" s="19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53"/>
      <c r="Z286" s="153"/>
      <c r="AA286" s="153"/>
      <c r="AB286" s="153"/>
      <c r="AC286" s="153"/>
      <c r="AD286" s="153"/>
      <c r="AE286" s="153"/>
      <c r="AF286" s="153"/>
      <c r="AG286" s="153" t="s">
        <v>217</v>
      </c>
      <c r="AH286" s="153">
        <v>0</v>
      </c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5">
      <c r="A287" s="160"/>
      <c r="B287" s="161"/>
      <c r="C287" s="193" t="s">
        <v>56</v>
      </c>
      <c r="D287" s="191"/>
      <c r="E287" s="192">
        <v>3</v>
      </c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53"/>
      <c r="Z287" s="153"/>
      <c r="AA287" s="153"/>
      <c r="AB287" s="153"/>
      <c r="AC287" s="153"/>
      <c r="AD287" s="153"/>
      <c r="AE287" s="153"/>
      <c r="AF287" s="153"/>
      <c r="AG287" s="153" t="s">
        <v>217</v>
      </c>
      <c r="AH287" s="153">
        <v>0</v>
      </c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5">
      <c r="A288" s="170">
        <v>85</v>
      </c>
      <c r="B288" s="171" t="s">
        <v>504</v>
      </c>
      <c r="C288" s="187" t="s">
        <v>505</v>
      </c>
      <c r="D288" s="172" t="s">
        <v>240</v>
      </c>
      <c r="E288" s="173">
        <v>44.4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15</v>
      </c>
      <c r="M288" s="175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5"/>
      <c r="S288" s="175" t="s">
        <v>148</v>
      </c>
      <c r="T288" s="176" t="s">
        <v>135</v>
      </c>
      <c r="U288" s="162">
        <v>0</v>
      </c>
      <c r="V288" s="162">
        <f>ROUND(E288*U288,2)</f>
        <v>0</v>
      </c>
      <c r="W288" s="162"/>
      <c r="X288" s="162" t="s">
        <v>140</v>
      </c>
      <c r="Y288" s="153"/>
      <c r="Z288" s="153"/>
      <c r="AA288" s="153"/>
      <c r="AB288" s="153"/>
      <c r="AC288" s="153"/>
      <c r="AD288" s="153"/>
      <c r="AE288" s="153"/>
      <c r="AF288" s="153"/>
      <c r="AG288" s="153" t="s">
        <v>141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5">
      <c r="A289" s="160"/>
      <c r="B289" s="161"/>
      <c r="C289" s="193" t="s">
        <v>288</v>
      </c>
      <c r="D289" s="191"/>
      <c r="E289" s="19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53"/>
      <c r="Z289" s="153"/>
      <c r="AA289" s="153"/>
      <c r="AB289" s="153"/>
      <c r="AC289" s="153"/>
      <c r="AD289" s="153"/>
      <c r="AE289" s="153"/>
      <c r="AF289" s="153"/>
      <c r="AG289" s="153" t="s">
        <v>217</v>
      </c>
      <c r="AH289" s="153">
        <v>0</v>
      </c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 x14ac:dyDescent="0.25">
      <c r="A290" s="160"/>
      <c r="B290" s="161"/>
      <c r="C290" s="193" t="s">
        <v>289</v>
      </c>
      <c r="D290" s="191"/>
      <c r="E290" s="192">
        <v>44.4</v>
      </c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53"/>
      <c r="Z290" s="153"/>
      <c r="AA290" s="153"/>
      <c r="AB290" s="153"/>
      <c r="AC290" s="153"/>
      <c r="AD290" s="153"/>
      <c r="AE290" s="153"/>
      <c r="AF290" s="153"/>
      <c r="AG290" s="153" t="s">
        <v>217</v>
      </c>
      <c r="AH290" s="153">
        <v>0</v>
      </c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5">
      <c r="A291" s="170">
        <v>86</v>
      </c>
      <c r="B291" s="171" t="s">
        <v>506</v>
      </c>
      <c r="C291" s="187" t="s">
        <v>507</v>
      </c>
      <c r="D291" s="172" t="s">
        <v>221</v>
      </c>
      <c r="E291" s="173">
        <v>1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15</v>
      </c>
      <c r="M291" s="175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5"/>
      <c r="S291" s="175" t="s">
        <v>148</v>
      </c>
      <c r="T291" s="176" t="s">
        <v>135</v>
      </c>
      <c r="U291" s="162">
        <v>0</v>
      </c>
      <c r="V291" s="162">
        <f>ROUND(E291*U291,2)</f>
        <v>0</v>
      </c>
      <c r="W291" s="162"/>
      <c r="X291" s="162" t="s">
        <v>140</v>
      </c>
      <c r="Y291" s="153"/>
      <c r="Z291" s="153"/>
      <c r="AA291" s="153"/>
      <c r="AB291" s="153"/>
      <c r="AC291" s="153"/>
      <c r="AD291" s="153"/>
      <c r="AE291" s="153"/>
      <c r="AF291" s="153"/>
      <c r="AG291" s="153" t="s">
        <v>141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5">
      <c r="A292" s="160"/>
      <c r="B292" s="161"/>
      <c r="C292" s="193" t="s">
        <v>508</v>
      </c>
      <c r="D292" s="191"/>
      <c r="E292" s="19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53"/>
      <c r="Z292" s="153"/>
      <c r="AA292" s="153"/>
      <c r="AB292" s="153"/>
      <c r="AC292" s="153"/>
      <c r="AD292" s="153"/>
      <c r="AE292" s="153"/>
      <c r="AF292" s="153"/>
      <c r="AG292" s="153" t="s">
        <v>217</v>
      </c>
      <c r="AH292" s="153">
        <v>0</v>
      </c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5">
      <c r="A293" s="160"/>
      <c r="B293" s="161"/>
      <c r="C293" s="193" t="s">
        <v>43</v>
      </c>
      <c r="D293" s="191"/>
      <c r="E293" s="192">
        <v>1</v>
      </c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53"/>
      <c r="Z293" s="153"/>
      <c r="AA293" s="153"/>
      <c r="AB293" s="153"/>
      <c r="AC293" s="153"/>
      <c r="AD293" s="153"/>
      <c r="AE293" s="153"/>
      <c r="AF293" s="153"/>
      <c r="AG293" s="153" t="s">
        <v>217</v>
      </c>
      <c r="AH293" s="153">
        <v>0</v>
      </c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5">
      <c r="A294" s="170">
        <v>87</v>
      </c>
      <c r="B294" s="171" t="s">
        <v>509</v>
      </c>
      <c r="C294" s="187" t="s">
        <v>510</v>
      </c>
      <c r="D294" s="172" t="s">
        <v>158</v>
      </c>
      <c r="E294" s="173">
        <v>38.299999999999997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15</v>
      </c>
      <c r="M294" s="175">
        <f>G294*(1+L294/100)</f>
        <v>0</v>
      </c>
      <c r="N294" s="175">
        <v>0</v>
      </c>
      <c r="O294" s="175">
        <f>ROUND(E294*N294,2)</f>
        <v>0</v>
      </c>
      <c r="P294" s="175">
        <v>0</v>
      </c>
      <c r="Q294" s="175">
        <f>ROUND(E294*P294,2)</f>
        <v>0</v>
      </c>
      <c r="R294" s="175"/>
      <c r="S294" s="175" t="s">
        <v>134</v>
      </c>
      <c r="T294" s="176" t="s">
        <v>135</v>
      </c>
      <c r="U294" s="162">
        <v>0</v>
      </c>
      <c r="V294" s="162">
        <f>ROUND(E294*U294,2)</f>
        <v>0</v>
      </c>
      <c r="W294" s="162"/>
      <c r="X294" s="162" t="s">
        <v>140</v>
      </c>
      <c r="Y294" s="153"/>
      <c r="Z294" s="153"/>
      <c r="AA294" s="153"/>
      <c r="AB294" s="153"/>
      <c r="AC294" s="153"/>
      <c r="AD294" s="153"/>
      <c r="AE294" s="153"/>
      <c r="AF294" s="153"/>
      <c r="AG294" s="153" t="s">
        <v>141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5">
      <c r="A295" s="160"/>
      <c r="B295" s="161"/>
      <c r="C295" s="193" t="s">
        <v>511</v>
      </c>
      <c r="D295" s="191"/>
      <c r="E295" s="19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53"/>
      <c r="Z295" s="153"/>
      <c r="AA295" s="153"/>
      <c r="AB295" s="153"/>
      <c r="AC295" s="153"/>
      <c r="AD295" s="153"/>
      <c r="AE295" s="153"/>
      <c r="AF295" s="153"/>
      <c r="AG295" s="153" t="s">
        <v>217</v>
      </c>
      <c r="AH295" s="153">
        <v>0</v>
      </c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 x14ac:dyDescent="0.25">
      <c r="A296" s="160"/>
      <c r="B296" s="161"/>
      <c r="C296" s="193" t="s">
        <v>512</v>
      </c>
      <c r="D296" s="191"/>
      <c r="E296" s="192">
        <v>38.299999999999997</v>
      </c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53"/>
      <c r="Z296" s="153"/>
      <c r="AA296" s="153"/>
      <c r="AB296" s="153"/>
      <c r="AC296" s="153"/>
      <c r="AD296" s="153"/>
      <c r="AE296" s="153"/>
      <c r="AF296" s="153"/>
      <c r="AG296" s="153" t="s">
        <v>217</v>
      </c>
      <c r="AH296" s="153">
        <v>0</v>
      </c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5">
      <c r="A297" s="170">
        <v>88</v>
      </c>
      <c r="B297" s="171" t="s">
        <v>513</v>
      </c>
      <c r="C297" s="187" t="s">
        <v>514</v>
      </c>
      <c r="D297" s="172" t="s">
        <v>158</v>
      </c>
      <c r="E297" s="173">
        <v>76.599999999999994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15</v>
      </c>
      <c r="M297" s="175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5"/>
      <c r="S297" s="175" t="s">
        <v>134</v>
      </c>
      <c r="T297" s="176" t="s">
        <v>135</v>
      </c>
      <c r="U297" s="162">
        <v>0</v>
      </c>
      <c r="V297" s="162">
        <f>ROUND(E297*U297,2)</f>
        <v>0</v>
      </c>
      <c r="W297" s="162"/>
      <c r="X297" s="162" t="s">
        <v>140</v>
      </c>
      <c r="Y297" s="153"/>
      <c r="Z297" s="153"/>
      <c r="AA297" s="153"/>
      <c r="AB297" s="153"/>
      <c r="AC297" s="153"/>
      <c r="AD297" s="153"/>
      <c r="AE297" s="153"/>
      <c r="AF297" s="153"/>
      <c r="AG297" s="153" t="s">
        <v>141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5">
      <c r="A298" s="160"/>
      <c r="B298" s="161"/>
      <c r="C298" s="193" t="s">
        <v>515</v>
      </c>
      <c r="D298" s="191"/>
      <c r="E298" s="19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53"/>
      <c r="Z298" s="153"/>
      <c r="AA298" s="153"/>
      <c r="AB298" s="153"/>
      <c r="AC298" s="153"/>
      <c r="AD298" s="153"/>
      <c r="AE298" s="153"/>
      <c r="AF298" s="153"/>
      <c r="AG298" s="153" t="s">
        <v>217</v>
      </c>
      <c r="AH298" s="153">
        <v>0</v>
      </c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5">
      <c r="A299" s="160"/>
      <c r="B299" s="161"/>
      <c r="C299" s="193" t="s">
        <v>516</v>
      </c>
      <c r="D299" s="191"/>
      <c r="E299" s="192">
        <v>76.599999999999994</v>
      </c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53"/>
      <c r="Z299" s="153"/>
      <c r="AA299" s="153"/>
      <c r="AB299" s="153"/>
      <c r="AC299" s="153"/>
      <c r="AD299" s="153"/>
      <c r="AE299" s="153"/>
      <c r="AF299" s="153"/>
      <c r="AG299" s="153" t="s">
        <v>217</v>
      </c>
      <c r="AH299" s="153">
        <v>0</v>
      </c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5">
      <c r="A300" s="170">
        <v>89</v>
      </c>
      <c r="B300" s="171" t="s">
        <v>517</v>
      </c>
      <c r="C300" s="187" t="s">
        <v>518</v>
      </c>
      <c r="D300" s="172" t="s">
        <v>158</v>
      </c>
      <c r="E300" s="173">
        <v>38.299999999999997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15</v>
      </c>
      <c r="M300" s="175">
        <f>G300*(1+L300/100)</f>
        <v>0</v>
      </c>
      <c r="N300" s="175">
        <v>0</v>
      </c>
      <c r="O300" s="175">
        <f>ROUND(E300*N300,2)</f>
        <v>0</v>
      </c>
      <c r="P300" s="175">
        <v>0</v>
      </c>
      <c r="Q300" s="175">
        <f>ROUND(E300*P300,2)</f>
        <v>0</v>
      </c>
      <c r="R300" s="175"/>
      <c r="S300" s="175" t="s">
        <v>134</v>
      </c>
      <c r="T300" s="176" t="s">
        <v>135</v>
      </c>
      <c r="U300" s="162">
        <v>0</v>
      </c>
      <c r="V300" s="162">
        <f>ROUND(E300*U300,2)</f>
        <v>0</v>
      </c>
      <c r="W300" s="162"/>
      <c r="X300" s="162" t="s">
        <v>140</v>
      </c>
      <c r="Y300" s="153"/>
      <c r="Z300" s="153"/>
      <c r="AA300" s="153"/>
      <c r="AB300" s="153"/>
      <c r="AC300" s="153"/>
      <c r="AD300" s="153"/>
      <c r="AE300" s="153"/>
      <c r="AF300" s="153"/>
      <c r="AG300" s="153" t="s">
        <v>141</v>
      </c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5">
      <c r="A301" s="160"/>
      <c r="B301" s="161"/>
      <c r="C301" s="193" t="s">
        <v>511</v>
      </c>
      <c r="D301" s="191"/>
      <c r="E301" s="19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53"/>
      <c r="Z301" s="153"/>
      <c r="AA301" s="153"/>
      <c r="AB301" s="153"/>
      <c r="AC301" s="153"/>
      <c r="AD301" s="153"/>
      <c r="AE301" s="153"/>
      <c r="AF301" s="153"/>
      <c r="AG301" s="153" t="s">
        <v>217</v>
      </c>
      <c r="AH301" s="153">
        <v>0</v>
      </c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5">
      <c r="A302" s="160"/>
      <c r="B302" s="161"/>
      <c r="C302" s="193" t="s">
        <v>512</v>
      </c>
      <c r="D302" s="191"/>
      <c r="E302" s="192">
        <v>38.299999999999997</v>
      </c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53"/>
      <c r="Z302" s="153"/>
      <c r="AA302" s="153"/>
      <c r="AB302" s="153"/>
      <c r="AC302" s="153"/>
      <c r="AD302" s="153"/>
      <c r="AE302" s="153"/>
      <c r="AF302" s="153"/>
      <c r="AG302" s="153" t="s">
        <v>217</v>
      </c>
      <c r="AH302" s="153">
        <v>0</v>
      </c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5">
      <c r="A303" s="170">
        <v>90</v>
      </c>
      <c r="B303" s="171" t="s">
        <v>519</v>
      </c>
      <c r="C303" s="187" t="s">
        <v>520</v>
      </c>
      <c r="D303" s="172" t="s">
        <v>158</v>
      </c>
      <c r="E303" s="173">
        <v>383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15</v>
      </c>
      <c r="M303" s="175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5"/>
      <c r="S303" s="175" t="s">
        <v>134</v>
      </c>
      <c r="T303" s="176" t="s">
        <v>135</v>
      </c>
      <c r="U303" s="162">
        <v>0</v>
      </c>
      <c r="V303" s="162">
        <f>ROUND(E303*U303,2)</f>
        <v>0</v>
      </c>
      <c r="W303" s="162"/>
      <c r="X303" s="162" t="s">
        <v>140</v>
      </c>
      <c r="Y303" s="153"/>
      <c r="Z303" s="153"/>
      <c r="AA303" s="153"/>
      <c r="AB303" s="153"/>
      <c r="AC303" s="153"/>
      <c r="AD303" s="153"/>
      <c r="AE303" s="153"/>
      <c r="AF303" s="153"/>
      <c r="AG303" s="153" t="s">
        <v>141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5">
      <c r="A304" s="160"/>
      <c r="B304" s="161"/>
      <c r="C304" s="193" t="s">
        <v>521</v>
      </c>
      <c r="D304" s="191"/>
      <c r="E304" s="19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53"/>
      <c r="Z304" s="153"/>
      <c r="AA304" s="153"/>
      <c r="AB304" s="153"/>
      <c r="AC304" s="153"/>
      <c r="AD304" s="153"/>
      <c r="AE304" s="153"/>
      <c r="AF304" s="153"/>
      <c r="AG304" s="153" t="s">
        <v>217</v>
      </c>
      <c r="AH304" s="153">
        <v>0</v>
      </c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5">
      <c r="A305" s="160"/>
      <c r="B305" s="161"/>
      <c r="C305" s="193" t="s">
        <v>522</v>
      </c>
      <c r="D305" s="191"/>
      <c r="E305" s="192">
        <v>383</v>
      </c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53"/>
      <c r="Z305" s="153"/>
      <c r="AA305" s="153"/>
      <c r="AB305" s="153"/>
      <c r="AC305" s="153"/>
      <c r="AD305" s="153"/>
      <c r="AE305" s="153"/>
      <c r="AF305" s="153"/>
      <c r="AG305" s="153" t="s">
        <v>217</v>
      </c>
      <c r="AH305" s="153">
        <v>0</v>
      </c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5">
      <c r="A306" s="170">
        <v>91</v>
      </c>
      <c r="B306" s="171" t="s">
        <v>523</v>
      </c>
      <c r="C306" s="187" t="s">
        <v>524</v>
      </c>
      <c r="D306" s="172" t="s">
        <v>158</v>
      </c>
      <c r="E306" s="173">
        <v>38.299999999999997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15</v>
      </c>
      <c r="M306" s="175">
        <f>G306*(1+L306/100)</f>
        <v>0</v>
      </c>
      <c r="N306" s="175">
        <v>0</v>
      </c>
      <c r="O306" s="175">
        <f>ROUND(E306*N306,2)</f>
        <v>0</v>
      </c>
      <c r="P306" s="175">
        <v>0</v>
      </c>
      <c r="Q306" s="175">
        <f>ROUND(E306*P306,2)</f>
        <v>0</v>
      </c>
      <c r="R306" s="175"/>
      <c r="S306" s="175" t="s">
        <v>134</v>
      </c>
      <c r="T306" s="176" t="s">
        <v>135</v>
      </c>
      <c r="U306" s="162">
        <v>0</v>
      </c>
      <c r="V306" s="162">
        <f>ROUND(E306*U306,2)</f>
        <v>0</v>
      </c>
      <c r="W306" s="162"/>
      <c r="X306" s="162" t="s">
        <v>140</v>
      </c>
      <c r="Y306" s="153"/>
      <c r="Z306" s="153"/>
      <c r="AA306" s="153"/>
      <c r="AB306" s="153"/>
      <c r="AC306" s="153"/>
      <c r="AD306" s="153"/>
      <c r="AE306" s="153"/>
      <c r="AF306" s="153"/>
      <c r="AG306" s="153" t="s">
        <v>141</v>
      </c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5">
      <c r="A307" s="160"/>
      <c r="B307" s="161"/>
      <c r="C307" s="193" t="s">
        <v>511</v>
      </c>
      <c r="D307" s="191"/>
      <c r="E307" s="19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53"/>
      <c r="Z307" s="153"/>
      <c r="AA307" s="153"/>
      <c r="AB307" s="153"/>
      <c r="AC307" s="153"/>
      <c r="AD307" s="153"/>
      <c r="AE307" s="153"/>
      <c r="AF307" s="153"/>
      <c r="AG307" s="153" t="s">
        <v>217</v>
      </c>
      <c r="AH307" s="153">
        <v>0</v>
      </c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5">
      <c r="A308" s="160"/>
      <c r="B308" s="161"/>
      <c r="C308" s="193" t="s">
        <v>512</v>
      </c>
      <c r="D308" s="191"/>
      <c r="E308" s="192">
        <v>38.299999999999997</v>
      </c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53"/>
      <c r="Z308" s="153"/>
      <c r="AA308" s="153"/>
      <c r="AB308" s="153"/>
      <c r="AC308" s="153"/>
      <c r="AD308" s="153"/>
      <c r="AE308" s="153"/>
      <c r="AF308" s="153"/>
      <c r="AG308" s="153" t="s">
        <v>217</v>
      </c>
      <c r="AH308" s="153">
        <v>0</v>
      </c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ht="13" x14ac:dyDescent="0.25">
      <c r="A309" s="164" t="s">
        <v>128</v>
      </c>
      <c r="B309" s="165" t="s">
        <v>78</v>
      </c>
      <c r="C309" s="185" t="s">
        <v>79</v>
      </c>
      <c r="D309" s="166"/>
      <c r="E309" s="167"/>
      <c r="F309" s="168"/>
      <c r="G309" s="168">
        <f>SUMIF(AG310:AG312,"&lt;&gt;NOR",G310:G312)</f>
        <v>0</v>
      </c>
      <c r="H309" s="168"/>
      <c r="I309" s="168">
        <f>SUM(I310:I312)</f>
        <v>0</v>
      </c>
      <c r="J309" s="168"/>
      <c r="K309" s="168">
        <f>SUM(K310:K312)</f>
        <v>0</v>
      </c>
      <c r="L309" s="168"/>
      <c r="M309" s="168">
        <f>SUM(M310:M312)</f>
        <v>0</v>
      </c>
      <c r="N309" s="168"/>
      <c r="O309" s="168">
        <f>SUM(O310:O312)</f>
        <v>0</v>
      </c>
      <c r="P309" s="168"/>
      <c r="Q309" s="168">
        <f>SUM(Q310:Q312)</f>
        <v>0</v>
      </c>
      <c r="R309" s="168"/>
      <c r="S309" s="168"/>
      <c r="T309" s="169"/>
      <c r="U309" s="163"/>
      <c r="V309" s="163">
        <f>SUM(V310:V312)</f>
        <v>0</v>
      </c>
      <c r="W309" s="163"/>
      <c r="X309" s="163"/>
      <c r="AG309" t="s">
        <v>129</v>
      </c>
    </row>
    <row r="310" spans="1:60" outlineLevel="1" x14ac:dyDescent="0.25">
      <c r="A310" s="170">
        <v>92</v>
      </c>
      <c r="B310" s="171" t="s">
        <v>525</v>
      </c>
      <c r="C310" s="187" t="s">
        <v>526</v>
      </c>
      <c r="D310" s="172" t="s">
        <v>158</v>
      </c>
      <c r="E310" s="173">
        <v>13.4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15</v>
      </c>
      <c r="M310" s="175">
        <f>G310*(1+L310/100)</f>
        <v>0</v>
      </c>
      <c r="N310" s="175">
        <v>0</v>
      </c>
      <c r="O310" s="175">
        <f>ROUND(E310*N310,2)</f>
        <v>0</v>
      </c>
      <c r="P310" s="175">
        <v>0</v>
      </c>
      <c r="Q310" s="175">
        <f>ROUND(E310*P310,2)</f>
        <v>0</v>
      </c>
      <c r="R310" s="175"/>
      <c r="S310" s="175" t="s">
        <v>134</v>
      </c>
      <c r="T310" s="176" t="s">
        <v>135</v>
      </c>
      <c r="U310" s="162">
        <v>0</v>
      </c>
      <c r="V310" s="162">
        <f>ROUND(E310*U310,2)</f>
        <v>0</v>
      </c>
      <c r="W310" s="162"/>
      <c r="X310" s="162" t="s">
        <v>140</v>
      </c>
      <c r="Y310" s="153"/>
      <c r="Z310" s="153"/>
      <c r="AA310" s="153"/>
      <c r="AB310" s="153"/>
      <c r="AC310" s="153"/>
      <c r="AD310" s="153"/>
      <c r="AE310" s="153"/>
      <c r="AF310" s="153"/>
      <c r="AG310" s="153" t="s">
        <v>141</v>
      </c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5">
      <c r="A311" s="160"/>
      <c r="B311" s="161"/>
      <c r="C311" s="193" t="s">
        <v>527</v>
      </c>
      <c r="D311" s="191"/>
      <c r="E311" s="19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53"/>
      <c r="Z311" s="153"/>
      <c r="AA311" s="153"/>
      <c r="AB311" s="153"/>
      <c r="AC311" s="153"/>
      <c r="AD311" s="153"/>
      <c r="AE311" s="153"/>
      <c r="AF311" s="153"/>
      <c r="AG311" s="153" t="s">
        <v>217</v>
      </c>
      <c r="AH311" s="153">
        <v>0</v>
      </c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5">
      <c r="A312" s="160"/>
      <c r="B312" s="161"/>
      <c r="C312" s="193" t="s">
        <v>528</v>
      </c>
      <c r="D312" s="191"/>
      <c r="E312" s="192">
        <v>13.4</v>
      </c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53"/>
      <c r="Z312" s="153"/>
      <c r="AA312" s="153"/>
      <c r="AB312" s="153"/>
      <c r="AC312" s="153"/>
      <c r="AD312" s="153"/>
      <c r="AE312" s="153"/>
      <c r="AF312" s="153"/>
      <c r="AG312" s="153" t="s">
        <v>217</v>
      </c>
      <c r="AH312" s="153">
        <v>0</v>
      </c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ht="13" x14ac:dyDescent="0.25">
      <c r="A313" s="164" t="s">
        <v>128</v>
      </c>
      <c r="B313" s="165" t="s">
        <v>80</v>
      </c>
      <c r="C313" s="185" t="s">
        <v>81</v>
      </c>
      <c r="D313" s="166"/>
      <c r="E313" s="167"/>
      <c r="F313" s="168"/>
      <c r="G313" s="168">
        <f>SUMIF(AG314:AG318,"&lt;&gt;NOR",G314:G318)</f>
        <v>0</v>
      </c>
      <c r="H313" s="168"/>
      <c r="I313" s="168">
        <f>SUM(I314:I318)</f>
        <v>0</v>
      </c>
      <c r="J313" s="168"/>
      <c r="K313" s="168">
        <f>SUM(K314:K318)</f>
        <v>0</v>
      </c>
      <c r="L313" s="168"/>
      <c r="M313" s="168">
        <f>SUM(M314:M318)</f>
        <v>0</v>
      </c>
      <c r="N313" s="168"/>
      <c r="O313" s="168">
        <f>SUM(O314:O318)</f>
        <v>0</v>
      </c>
      <c r="P313" s="168"/>
      <c r="Q313" s="168">
        <f>SUM(Q314:Q318)</f>
        <v>0</v>
      </c>
      <c r="R313" s="168"/>
      <c r="S313" s="168"/>
      <c r="T313" s="169"/>
      <c r="U313" s="163"/>
      <c r="V313" s="163">
        <f>SUM(V314:V318)</f>
        <v>0</v>
      </c>
      <c r="W313" s="163"/>
      <c r="X313" s="163"/>
      <c r="AG313" t="s">
        <v>129</v>
      </c>
    </row>
    <row r="314" spans="1:60" outlineLevel="1" x14ac:dyDescent="0.25">
      <c r="A314" s="170">
        <v>93</v>
      </c>
      <c r="B314" s="171" t="s">
        <v>529</v>
      </c>
      <c r="C314" s="187" t="s">
        <v>530</v>
      </c>
      <c r="D314" s="172" t="s">
        <v>221</v>
      </c>
      <c r="E314" s="173">
        <v>1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15</v>
      </c>
      <c r="M314" s="175">
        <f>G314*(1+L314/100)</f>
        <v>0</v>
      </c>
      <c r="N314" s="175">
        <v>0</v>
      </c>
      <c r="O314" s="175">
        <f>ROUND(E314*N314,2)</f>
        <v>0</v>
      </c>
      <c r="P314" s="175">
        <v>0</v>
      </c>
      <c r="Q314" s="175">
        <f>ROUND(E314*P314,2)</f>
        <v>0</v>
      </c>
      <c r="R314" s="175"/>
      <c r="S314" s="175" t="s">
        <v>148</v>
      </c>
      <c r="T314" s="176" t="s">
        <v>135</v>
      </c>
      <c r="U314" s="162">
        <v>0</v>
      </c>
      <c r="V314" s="162">
        <f>ROUND(E314*U314,2)</f>
        <v>0</v>
      </c>
      <c r="W314" s="162"/>
      <c r="X314" s="162" t="s">
        <v>136</v>
      </c>
      <c r="Y314" s="153"/>
      <c r="Z314" s="153"/>
      <c r="AA314" s="153"/>
      <c r="AB314" s="153"/>
      <c r="AC314" s="153"/>
      <c r="AD314" s="153"/>
      <c r="AE314" s="153"/>
      <c r="AF314" s="153"/>
      <c r="AG314" s="153" t="s">
        <v>137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5">
      <c r="A315" s="160"/>
      <c r="B315" s="161"/>
      <c r="C315" s="193" t="s">
        <v>467</v>
      </c>
      <c r="D315" s="191"/>
      <c r="E315" s="19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53"/>
      <c r="Z315" s="153"/>
      <c r="AA315" s="153"/>
      <c r="AB315" s="153"/>
      <c r="AC315" s="153"/>
      <c r="AD315" s="153"/>
      <c r="AE315" s="153"/>
      <c r="AF315" s="153"/>
      <c r="AG315" s="153" t="s">
        <v>217</v>
      </c>
      <c r="AH315" s="153">
        <v>0</v>
      </c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5">
      <c r="A316" s="160"/>
      <c r="B316" s="161"/>
      <c r="C316" s="193" t="s">
        <v>43</v>
      </c>
      <c r="D316" s="191"/>
      <c r="E316" s="192">
        <v>1</v>
      </c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53"/>
      <c r="Z316" s="153"/>
      <c r="AA316" s="153"/>
      <c r="AB316" s="153"/>
      <c r="AC316" s="153"/>
      <c r="AD316" s="153"/>
      <c r="AE316" s="153"/>
      <c r="AF316" s="153"/>
      <c r="AG316" s="153" t="s">
        <v>217</v>
      </c>
      <c r="AH316" s="153">
        <v>0</v>
      </c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5">
      <c r="A317" s="177">
        <v>94</v>
      </c>
      <c r="B317" s="178" t="s">
        <v>531</v>
      </c>
      <c r="C317" s="186" t="s">
        <v>532</v>
      </c>
      <c r="D317" s="179" t="s">
        <v>221</v>
      </c>
      <c r="E317" s="180">
        <v>1</v>
      </c>
      <c r="F317" s="181"/>
      <c r="G317" s="182">
        <f>ROUND(E317*F317,2)</f>
        <v>0</v>
      </c>
      <c r="H317" s="181"/>
      <c r="I317" s="182">
        <f>ROUND(E317*H317,2)</f>
        <v>0</v>
      </c>
      <c r="J317" s="181"/>
      <c r="K317" s="182">
        <f>ROUND(E317*J317,2)</f>
        <v>0</v>
      </c>
      <c r="L317" s="182">
        <v>15</v>
      </c>
      <c r="M317" s="182">
        <f>G317*(1+L317/100)</f>
        <v>0</v>
      </c>
      <c r="N317" s="182">
        <v>0</v>
      </c>
      <c r="O317" s="182">
        <f>ROUND(E317*N317,2)</f>
        <v>0</v>
      </c>
      <c r="P317" s="182">
        <v>0</v>
      </c>
      <c r="Q317" s="182">
        <f>ROUND(E317*P317,2)</f>
        <v>0</v>
      </c>
      <c r="R317" s="182"/>
      <c r="S317" s="182" t="s">
        <v>148</v>
      </c>
      <c r="T317" s="183" t="s">
        <v>135</v>
      </c>
      <c r="U317" s="162">
        <v>0</v>
      </c>
      <c r="V317" s="162">
        <f>ROUND(E317*U317,2)</f>
        <v>0</v>
      </c>
      <c r="W317" s="162"/>
      <c r="X317" s="162" t="s">
        <v>136</v>
      </c>
      <c r="Y317" s="153"/>
      <c r="Z317" s="153"/>
      <c r="AA317" s="153"/>
      <c r="AB317" s="153"/>
      <c r="AC317" s="153"/>
      <c r="AD317" s="153"/>
      <c r="AE317" s="153"/>
      <c r="AF317" s="153"/>
      <c r="AG317" s="153" t="s">
        <v>137</v>
      </c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 x14ac:dyDescent="0.25">
      <c r="A318" s="177">
        <v>95</v>
      </c>
      <c r="B318" s="178" t="s">
        <v>533</v>
      </c>
      <c r="C318" s="186" t="s">
        <v>534</v>
      </c>
      <c r="D318" s="179" t="s">
        <v>0</v>
      </c>
      <c r="E318" s="180">
        <v>1.1499999999999999</v>
      </c>
      <c r="F318" s="181"/>
      <c r="G318" s="182">
        <f>ROUND(E318*F318,2)</f>
        <v>0</v>
      </c>
      <c r="H318" s="181"/>
      <c r="I318" s="182">
        <f>ROUND(E318*H318,2)</f>
        <v>0</v>
      </c>
      <c r="J318" s="181"/>
      <c r="K318" s="182">
        <f>ROUND(E318*J318,2)</f>
        <v>0</v>
      </c>
      <c r="L318" s="182">
        <v>15</v>
      </c>
      <c r="M318" s="182">
        <f>G318*(1+L318/100)</f>
        <v>0</v>
      </c>
      <c r="N318" s="182">
        <v>0</v>
      </c>
      <c r="O318" s="182">
        <f>ROUND(E318*N318,2)</f>
        <v>0</v>
      </c>
      <c r="P318" s="182">
        <v>0</v>
      </c>
      <c r="Q318" s="182">
        <f>ROUND(E318*P318,2)</f>
        <v>0</v>
      </c>
      <c r="R318" s="182"/>
      <c r="S318" s="182" t="s">
        <v>134</v>
      </c>
      <c r="T318" s="183" t="s">
        <v>135</v>
      </c>
      <c r="U318" s="162">
        <v>0</v>
      </c>
      <c r="V318" s="162">
        <f>ROUND(E318*U318,2)</f>
        <v>0</v>
      </c>
      <c r="W318" s="162"/>
      <c r="X318" s="162" t="s">
        <v>140</v>
      </c>
      <c r="Y318" s="153"/>
      <c r="Z318" s="153"/>
      <c r="AA318" s="153"/>
      <c r="AB318" s="153"/>
      <c r="AC318" s="153"/>
      <c r="AD318" s="153"/>
      <c r="AE318" s="153"/>
      <c r="AF318" s="153"/>
      <c r="AG318" s="153" t="s">
        <v>535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ht="13" x14ac:dyDescent="0.25">
      <c r="A319" s="164" t="s">
        <v>128</v>
      </c>
      <c r="B319" s="165" t="s">
        <v>82</v>
      </c>
      <c r="C319" s="185" t="s">
        <v>83</v>
      </c>
      <c r="D319" s="166"/>
      <c r="E319" s="167"/>
      <c r="F319" s="168"/>
      <c r="G319" s="168">
        <f>SUMIF(AG320:AG323,"&lt;&gt;NOR",G320:G323)</f>
        <v>0</v>
      </c>
      <c r="H319" s="168"/>
      <c r="I319" s="168">
        <f>SUM(I320:I323)</f>
        <v>0</v>
      </c>
      <c r="J319" s="168"/>
      <c r="K319" s="168">
        <f>SUM(K320:K323)</f>
        <v>0</v>
      </c>
      <c r="L319" s="168"/>
      <c r="M319" s="168">
        <f>SUM(M320:M323)</f>
        <v>0</v>
      </c>
      <c r="N319" s="168"/>
      <c r="O319" s="168">
        <f>SUM(O320:O323)</f>
        <v>0</v>
      </c>
      <c r="P319" s="168"/>
      <c r="Q319" s="168">
        <f>SUM(Q320:Q323)</f>
        <v>0</v>
      </c>
      <c r="R319" s="168"/>
      <c r="S319" s="168"/>
      <c r="T319" s="169"/>
      <c r="U319" s="163"/>
      <c r="V319" s="163">
        <f>SUM(V320:V323)</f>
        <v>0</v>
      </c>
      <c r="W319" s="163"/>
      <c r="X319" s="163"/>
      <c r="AG319" t="s">
        <v>129</v>
      </c>
    </row>
    <row r="320" spans="1:60" outlineLevel="1" x14ac:dyDescent="0.25">
      <c r="A320" s="170">
        <v>96</v>
      </c>
      <c r="B320" s="171" t="s">
        <v>536</v>
      </c>
      <c r="C320" s="187" t="s">
        <v>537</v>
      </c>
      <c r="D320" s="172" t="s">
        <v>240</v>
      </c>
      <c r="E320" s="173">
        <v>11.25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15</v>
      </c>
      <c r="M320" s="175">
        <f>G320*(1+L320/100)</f>
        <v>0</v>
      </c>
      <c r="N320" s="175">
        <v>0</v>
      </c>
      <c r="O320" s="175">
        <f>ROUND(E320*N320,2)</f>
        <v>0</v>
      </c>
      <c r="P320" s="175">
        <v>0</v>
      </c>
      <c r="Q320" s="175">
        <f>ROUND(E320*P320,2)</f>
        <v>0</v>
      </c>
      <c r="R320" s="175"/>
      <c r="S320" s="175" t="s">
        <v>148</v>
      </c>
      <c r="T320" s="176" t="s">
        <v>135</v>
      </c>
      <c r="U320" s="162">
        <v>0</v>
      </c>
      <c r="V320" s="162">
        <f>ROUND(E320*U320,2)</f>
        <v>0</v>
      </c>
      <c r="W320" s="162"/>
      <c r="X320" s="162" t="s">
        <v>140</v>
      </c>
      <c r="Y320" s="153"/>
      <c r="Z320" s="153"/>
      <c r="AA320" s="153"/>
      <c r="AB320" s="153"/>
      <c r="AC320" s="153"/>
      <c r="AD320" s="153"/>
      <c r="AE320" s="153"/>
      <c r="AF320" s="153"/>
      <c r="AG320" s="153" t="s">
        <v>535</v>
      </c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5">
      <c r="A321" s="160"/>
      <c r="B321" s="161"/>
      <c r="C321" s="193" t="s">
        <v>538</v>
      </c>
      <c r="D321" s="191"/>
      <c r="E321" s="19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53"/>
      <c r="Z321" s="153"/>
      <c r="AA321" s="153"/>
      <c r="AB321" s="153"/>
      <c r="AC321" s="153"/>
      <c r="AD321" s="153"/>
      <c r="AE321" s="153"/>
      <c r="AF321" s="153"/>
      <c r="AG321" s="153" t="s">
        <v>217</v>
      </c>
      <c r="AH321" s="153">
        <v>0</v>
      </c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5">
      <c r="A322" s="160"/>
      <c r="B322" s="161"/>
      <c r="C322" s="193" t="s">
        <v>539</v>
      </c>
      <c r="D322" s="191"/>
      <c r="E322" s="192">
        <v>11.25</v>
      </c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53"/>
      <c r="Z322" s="153"/>
      <c r="AA322" s="153"/>
      <c r="AB322" s="153"/>
      <c r="AC322" s="153"/>
      <c r="AD322" s="153"/>
      <c r="AE322" s="153"/>
      <c r="AF322" s="153"/>
      <c r="AG322" s="153" t="s">
        <v>217</v>
      </c>
      <c r="AH322" s="153">
        <v>0</v>
      </c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5">
      <c r="A323" s="177">
        <v>97</v>
      </c>
      <c r="B323" s="178" t="s">
        <v>540</v>
      </c>
      <c r="C323" s="186" t="s">
        <v>541</v>
      </c>
      <c r="D323" s="179" t="s">
        <v>0</v>
      </c>
      <c r="E323" s="180">
        <v>1.8</v>
      </c>
      <c r="F323" s="181"/>
      <c r="G323" s="182">
        <f>ROUND(E323*F323,2)</f>
        <v>0</v>
      </c>
      <c r="H323" s="181"/>
      <c r="I323" s="182">
        <f>ROUND(E323*H323,2)</f>
        <v>0</v>
      </c>
      <c r="J323" s="181"/>
      <c r="K323" s="182">
        <f>ROUND(E323*J323,2)</f>
        <v>0</v>
      </c>
      <c r="L323" s="182">
        <v>15</v>
      </c>
      <c r="M323" s="182">
        <f>G323*(1+L323/100)</f>
        <v>0</v>
      </c>
      <c r="N323" s="182">
        <v>0</v>
      </c>
      <c r="O323" s="182">
        <f>ROUND(E323*N323,2)</f>
        <v>0</v>
      </c>
      <c r="P323" s="182">
        <v>0</v>
      </c>
      <c r="Q323" s="182">
        <f>ROUND(E323*P323,2)</f>
        <v>0</v>
      </c>
      <c r="R323" s="182"/>
      <c r="S323" s="182" t="s">
        <v>134</v>
      </c>
      <c r="T323" s="183" t="s">
        <v>135</v>
      </c>
      <c r="U323" s="162">
        <v>0</v>
      </c>
      <c r="V323" s="162">
        <f>ROUND(E323*U323,2)</f>
        <v>0</v>
      </c>
      <c r="W323" s="162"/>
      <c r="X323" s="162" t="s">
        <v>140</v>
      </c>
      <c r="Y323" s="153"/>
      <c r="Z323" s="153"/>
      <c r="AA323" s="153"/>
      <c r="AB323" s="153"/>
      <c r="AC323" s="153"/>
      <c r="AD323" s="153"/>
      <c r="AE323" s="153"/>
      <c r="AF323" s="153"/>
      <c r="AG323" s="153" t="s">
        <v>535</v>
      </c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ht="13" x14ac:dyDescent="0.25">
      <c r="A324" s="164" t="s">
        <v>128</v>
      </c>
      <c r="B324" s="165" t="s">
        <v>84</v>
      </c>
      <c r="C324" s="185" t="s">
        <v>85</v>
      </c>
      <c r="D324" s="166"/>
      <c r="E324" s="167"/>
      <c r="F324" s="168"/>
      <c r="G324" s="168">
        <f>SUMIF(AG325:AG339,"&lt;&gt;NOR",G325:G339)</f>
        <v>0</v>
      </c>
      <c r="H324" s="168"/>
      <c r="I324" s="168">
        <f>SUM(I325:I339)</f>
        <v>0</v>
      </c>
      <c r="J324" s="168"/>
      <c r="K324" s="168">
        <f>SUM(K325:K339)</f>
        <v>0</v>
      </c>
      <c r="L324" s="168"/>
      <c r="M324" s="168">
        <f>SUM(M325:M339)</f>
        <v>0</v>
      </c>
      <c r="N324" s="168"/>
      <c r="O324" s="168">
        <f>SUM(O325:O339)</f>
        <v>0</v>
      </c>
      <c r="P324" s="168"/>
      <c r="Q324" s="168">
        <f>SUM(Q325:Q339)</f>
        <v>0</v>
      </c>
      <c r="R324" s="168"/>
      <c r="S324" s="168"/>
      <c r="T324" s="169"/>
      <c r="U324" s="163"/>
      <c r="V324" s="163">
        <f>SUM(V325:V339)</f>
        <v>0</v>
      </c>
      <c r="W324" s="163"/>
      <c r="X324" s="163"/>
      <c r="AG324" t="s">
        <v>129</v>
      </c>
    </row>
    <row r="325" spans="1:60" ht="20" outlineLevel="1" x14ac:dyDescent="0.25">
      <c r="A325" s="177">
        <v>98</v>
      </c>
      <c r="B325" s="178" t="s">
        <v>542</v>
      </c>
      <c r="C325" s="186" t="s">
        <v>543</v>
      </c>
      <c r="D325" s="179" t="s">
        <v>221</v>
      </c>
      <c r="E325" s="180">
        <v>1</v>
      </c>
      <c r="F325" s="181"/>
      <c r="G325" s="182">
        <f t="shared" ref="G325:G333" si="0">ROUND(E325*F325,2)</f>
        <v>0</v>
      </c>
      <c r="H325" s="181"/>
      <c r="I325" s="182">
        <f t="shared" ref="I325:I333" si="1">ROUND(E325*H325,2)</f>
        <v>0</v>
      </c>
      <c r="J325" s="181"/>
      <c r="K325" s="182">
        <f t="shared" ref="K325:K333" si="2">ROUND(E325*J325,2)</f>
        <v>0</v>
      </c>
      <c r="L325" s="182">
        <v>15</v>
      </c>
      <c r="M325" s="182">
        <f t="shared" ref="M325:M333" si="3">G325*(1+L325/100)</f>
        <v>0</v>
      </c>
      <c r="N325" s="182">
        <v>0</v>
      </c>
      <c r="O325" s="182">
        <f t="shared" ref="O325:O333" si="4">ROUND(E325*N325,2)</f>
        <v>0</v>
      </c>
      <c r="P325" s="182">
        <v>0</v>
      </c>
      <c r="Q325" s="182">
        <f t="shared" ref="Q325:Q333" si="5">ROUND(E325*P325,2)</f>
        <v>0</v>
      </c>
      <c r="R325" s="182"/>
      <c r="S325" s="182" t="s">
        <v>148</v>
      </c>
      <c r="T325" s="183" t="s">
        <v>135</v>
      </c>
      <c r="U325" s="162">
        <v>0</v>
      </c>
      <c r="V325" s="162">
        <f t="shared" ref="V325:V333" si="6">ROUND(E325*U325,2)</f>
        <v>0</v>
      </c>
      <c r="W325" s="162"/>
      <c r="X325" s="162" t="s">
        <v>136</v>
      </c>
      <c r="Y325" s="153"/>
      <c r="Z325" s="153"/>
      <c r="AA325" s="153"/>
      <c r="AB325" s="153"/>
      <c r="AC325" s="153"/>
      <c r="AD325" s="153"/>
      <c r="AE325" s="153"/>
      <c r="AF325" s="153"/>
      <c r="AG325" s="153" t="s">
        <v>137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ht="20" outlineLevel="1" x14ac:dyDescent="0.25">
      <c r="A326" s="177">
        <v>99</v>
      </c>
      <c r="B326" s="178" t="s">
        <v>544</v>
      </c>
      <c r="C326" s="186" t="s">
        <v>545</v>
      </c>
      <c r="D326" s="179" t="s">
        <v>221</v>
      </c>
      <c r="E326" s="180">
        <v>1</v>
      </c>
      <c r="F326" s="181"/>
      <c r="G326" s="182">
        <f t="shared" si="0"/>
        <v>0</v>
      </c>
      <c r="H326" s="181"/>
      <c r="I326" s="182">
        <f t="shared" si="1"/>
        <v>0</v>
      </c>
      <c r="J326" s="181"/>
      <c r="K326" s="182">
        <f t="shared" si="2"/>
        <v>0</v>
      </c>
      <c r="L326" s="182">
        <v>15</v>
      </c>
      <c r="M326" s="182">
        <f t="shared" si="3"/>
        <v>0</v>
      </c>
      <c r="N326" s="182">
        <v>0</v>
      </c>
      <c r="O326" s="182">
        <f t="shared" si="4"/>
        <v>0</v>
      </c>
      <c r="P326" s="182">
        <v>0</v>
      </c>
      <c r="Q326" s="182">
        <f t="shared" si="5"/>
        <v>0</v>
      </c>
      <c r="R326" s="182"/>
      <c r="S326" s="182" t="s">
        <v>148</v>
      </c>
      <c r="T326" s="183" t="s">
        <v>135</v>
      </c>
      <c r="U326" s="162">
        <v>0</v>
      </c>
      <c r="V326" s="162">
        <f t="shared" si="6"/>
        <v>0</v>
      </c>
      <c r="W326" s="162"/>
      <c r="X326" s="162" t="s">
        <v>136</v>
      </c>
      <c r="Y326" s="153"/>
      <c r="Z326" s="153"/>
      <c r="AA326" s="153"/>
      <c r="AB326" s="153"/>
      <c r="AC326" s="153"/>
      <c r="AD326" s="153"/>
      <c r="AE326" s="153"/>
      <c r="AF326" s="153"/>
      <c r="AG326" s="153" t="s">
        <v>137</v>
      </c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ht="20" outlineLevel="1" x14ac:dyDescent="0.25">
      <c r="A327" s="177">
        <v>100</v>
      </c>
      <c r="B327" s="178" t="s">
        <v>546</v>
      </c>
      <c r="C327" s="186" t="s">
        <v>547</v>
      </c>
      <c r="D327" s="179" t="s">
        <v>221</v>
      </c>
      <c r="E327" s="180">
        <v>1</v>
      </c>
      <c r="F327" s="181"/>
      <c r="G327" s="182">
        <f t="shared" si="0"/>
        <v>0</v>
      </c>
      <c r="H327" s="181"/>
      <c r="I327" s="182">
        <f t="shared" si="1"/>
        <v>0</v>
      </c>
      <c r="J327" s="181"/>
      <c r="K327" s="182">
        <f t="shared" si="2"/>
        <v>0</v>
      </c>
      <c r="L327" s="182">
        <v>15</v>
      </c>
      <c r="M327" s="182">
        <f t="shared" si="3"/>
        <v>0</v>
      </c>
      <c r="N327" s="182">
        <v>0</v>
      </c>
      <c r="O327" s="182">
        <f t="shared" si="4"/>
        <v>0</v>
      </c>
      <c r="P327" s="182">
        <v>0</v>
      </c>
      <c r="Q327" s="182">
        <f t="shared" si="5"/>
        <v>0</v>
      </c>
      <c r="R327" s="182"/>
      <c r="S327" s="182" t="s">
        <v>148</v>
      </c>
      <c r="T327" s="183" t="s">
        <v>135</v>
      </c>
      <c r="U327" s="162">
        <v>0</v>
      </c>
      <c r="V327" s="162">
        <f t="shared" si="6"/>
        <v>0</v>
      </c>
      <c r="W327" s="162"/>
      <c r="X327" s="162" t="s">
        <v>136</v>
      </c>
      <c r="Y327" s="153"/>
      <c r="Z327" s="153"/>
      <c r="AA327" s="153"/>
      <c r="AB327" s="153"/>
      <c r="AC327" s="153"/>
      <c r="AD327" s="153"/>
      <c r="AE327" s="153"/>
      <c r="AF327" s="153"/>
      <c r="AG327" s="153" t="s">
        <v>137</v>
      </c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ht="20" outlineLevel="1" x14ac:dyDescent="0.25">
      <c r="A328" s="177">
        <v>101</v>
      </c>
      <c r="B328" s="178" t="s">
        <v>548</v>
      </c>
      <c r="C328" s="186" t="s">
        <v>549</v>
      </c>
      <c r="D328" s="179" t="s">
        <v>221</v>
      </c>
      <c r="E328" s="180">
        <v>1</v>
      </c>
      <c r="F328" s="181"/>
      <c r="G328" s="182">
        <f t="shared" si="0"/>
        <v>0</v>
      </c>
      <c r="H328" s="181"/>
      <c r="I328" s="182">
        <f t="shared" si="1"/>
        <v>0</v>
      </c>
      <c r="J328" s="181"/>
      <c r="K328" s="182">
        <f t="shared" si="2"/>
        <v>0</v>
      </c>
      <c r="L328" s="182">
        <v>15</v>
      </c>
      <c r="M328" s="182">
        <f t="shared" si="3"/>
        <v>0</v>
      </c>
      <c r="N328" s="182">
        <v>0</v>
      </c>
      <c r="O328" s="182">
        <f t="shared" si="4"/>
        <v>0</v>
      </c>
      <c r="P328" s="182">
        <v>0</v>
      </c>
      <c r="Q328" s="182">
        <f t="shared" si="5"/>
        <v>0</v>
      </c>
      <c r="R328" s="182"/>
      <c r="S328" s="182" t="s">
        <v>148</v>
      </c>
      <c r="T328" s="183" t="s">
        <v>135</v>
      </c>
      <c r="U328" s="162">
        <v>0</v>
      </c>
      <c r="V328" s="162">
        <f t="shared" si="6"/>
        <v>0</v>
      </c>
      <c r="W328" s="162"/>
      <c r="X328" s="162" t="s">
        <v>136</v>
      </c>
      <c r="Y328" s="153"/>
      <c r="Z328" s="153"/>
      <c r="AA328" s="153"/>
      <c r="AB328" s="153"/>
      <c r="AC328" s="153"/>
      <c r="AD328" s="153"/>
      <c r="AE328" s="153"/>
      <c r="AF328" s="153"/>
      <c r="AG328" s="153" t="s">
        <v>137</v>
      </c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ht="20" outlineLevel="1" x14ac:dyDescent="0.25">
      <c r="A329" s="177">
        <v>102</v>
      </c>
      <c r="B329" s="178" t="s">
        <v>550</v>
      </c>
      <c r="C329" s="186" t="s">
        <v>551</v>
      </c>
      <c r="D329" s="179" t="s">
        <v>221</v>
      </c>
      <c r="E329" s="180">
        <v>1</v>
      </c>
      <c r="F329" s="181"/>
      <c r="G329" s="182">
        <f t="shared" si="0"/>
        <v>0</v>
      </c>
      <c r="H329" s="181"/>
      <c r="I329" s="182">
        <f t="shared" si="1"/>
        <v>0</v>
      </c>
      <c r="J329" s="181"/>
      <c r="K329" s="182">
        <f t="shared" si="2"/>
        <v>0</v>
      </c>
      <c r="L329" s="182">
        <v>15</v>
      </c>
      <c r="M329" s="182">
        <f t="shared" si="3"/>
        <v>0</v>
      </c>
      <c r="N329" s="182">
        <v>0</v>
      </c>
      <c r="O329" s="182">
        <f t="shared" si="4"/>
        <v>0</v>
      </c>
      <c r="P329" s="182">
        <v>0</v>
      </c>
      <c r="Q329" s="182">
        <f t="shared" si="5"/>
        <v>0</v>
      </c>
      <c r="R329" s="182"/>
      <c r="S329" s="182" t="s">
        <v>148</v>
      </c>
      <c r="T329" s="183" t="s">
        <v>135</v>
      </c>
      <c r="U329" s="162">
        <v>0</v>
      </c>
      <c r="V329" s="162">
        <f t="shared" si="6"/>
        <v>0</v>
      </c>
      <c r="W329" s="162"/>
      <c r="X329" s="162" t="s">
        <v>136</v>
      </c>
      <c r="Y329" s="153"/>
      <c r="Z329" s="153"/>
      <c r="AA329" s="153"/>
      <c r="AB329" s="153"/>
      <c r="AC329" s="153"/>
      <c r="AD329" s="153"/>
      <c r="AE329" s="153"/>
      <c r="AF329" s="153"/>
      <c r="AG329" s="153" t="s">
        <v>137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ht="20" outlineLevel="1" x14ac:dyDescent="0.25">
      <c r="A330" s="177">
        <v>103</v>
      </c>
      <c r="B330" s="178" t="s">
        <v>552</v>
      </c>
      <c r="C330" s="186" t="s">
        <v>553</v>
      </c>
      <c r="D330" s="179" t="s">
        <v>221</v>
      </c>
      <c r="E330" s="180">
        <v>1</v>
      </c>
      <c r="F330" s="181"/>
      <c r="G330" s="182">
        <f t="shared" si="0"/>
        <v>0</v>
      </c>
      <c r="H330" s="181"/>
      <c r="I330" s="182">
        <f t="shared" si="1"/>
        <v>0</v>
      </c>
      <c r="J330" s="181"/>
      <c r="K330" s="182">
        <f t="shared" si="2"/>
        <v>0</v>
      </c>
      <c r="L330" s="182">
        <v>15</v>
      </c>
      <c r="M330" s="182">
        <f t="shared" si="3"/>
        <v>0</v>
      </c>
      <c r="N330" s="182">
        <v>0</v>
      </c>
      <c r="O330" s="182">
        <f t="shared" si="4"/>
        <v>0</v>
      </c>
      <c r="P330" s="182">
        <v>0</v>
      </c>
      <c r="Q330" s="182">
        <f t="shared" si="5"/>
        <v>0</v>
      </c>
      <c r="R330" s="182"/>
      <c r="S330" s="182" t="s">
        <v>148</v>
      </c>
      <c r="T330" s="183" t="s">
        <v>135</v>
      </c>
      <c r="U330" s="162">
        <v>0</v>
      </c>
      <c r="V330" s="162">
        <f t="shared" si="6"/>
        <v>0</v>
      </c>
      <c r="W330" s="162"/>
      <c r="X330" s="162" t="s">
        <v>136</v>
      </c>
      <c r="Y330" s="153"/>
      <c r="Z330" s="153"/>
      <c r="AA330" s="153"/>
      <c r="AB330" s="153"/>
      <c r="AC330" s="153"/>
      <c r="AD330" s="153"/>
      <c r="AE330" s="153"/>
      <c r="AF330" s="153"/>
      <c r="AG330" s="153" t="s">
        <v>137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ht="20" outlineLevel="1" x14ac:dyDescent="0.25">
      <c r="A331" s="177">
        <v>104</v>
      </c>
      <c r="B331" s="178" t="s">
        <v>554</v>
      </c>
      <c r="C331" s="186" t="s">
        <v>555</v>
      </c>
      <c r="D331" s="179" t="s">
        <v>221</v>
      </c>
      <c r="E331" s="180">
        <v>1</v>
      </c>
      <c r="F331" s="181"/>
      <c r="G331" s="182">
        <f t="shared" si="0"/>
        <v>0</v>
      </c>
      <c r="H331" s="181"/>
      <c r="I331" s="182">
        <f t="shared" si="1"/>
        <v>0</v>
      </c>
      <c r="J331" s="181"/>
      <c r="K331" s="182">
        <f t="shared" si="2"/>
        <v>0</v>
      </c>
      <c r="L331" s="182">
        <v>15</v>
      </c>
      <c r="M331" s="182">
        <f t="shared" si="3"/>
        <v>0</v>
      </c>
      <c r="N331" s="182">
        <v>0</v>
      </c>
      <c r="O331" s="182">
        <f t="shared" si="4"/>
        <v>0</v>
      </c>
      <c r="P331" s="182">
        <v>0</v>
      </c>
      <c r="Q331" s="182">
        <f t="shared" si="5"/>
        <v>0</v>
      </c>
      <c r="R331" s="182"/>
      <c r="S331" s="182" t="s">
        <v>148</v>
      </c>
      <c r="T331" s="183" t="s">
        <v>135</v>
      </c>
      <c r="U331" s="162">
        <v>0</v>
      </c>
      <c r="V331" s="162">
        <f t="shared" si="6"/>
        <v>0</v>
      </c>
      <c r="W331" s="162"/>
      <c r="X331" s="162" t="s">
        <v>136</v>
      </c>
      <c r="Y331" s="153"/>
      <c r="Z331" s="153"/>
      <c r="AA331" s="153"/>
      <c r="AB331" s="153"/>
      <c r="AC331" s="153"/>
      <c r="AD331" s="153"/>
      <c r="AE331" s="153"/>
      <c r="AF331" s="153"/>
      <c r="AG331" s="153" t="s">
        <v>137</v>
      </c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ht="20" outlineLevel="1" x14ac:dyDescent="0.25">
      <c r="A332" s="177">
        <v>105</v>
      </c>
      <c r="B332" s="178" t="s">
        <v>556</v>
      </c>
      <c r="C332" s="186" t="s">
        <v>553</v>
      </c>
      <c r="D332" s="179" t="s">
        <v>221</v>
      </c>
      <c r="E332" s="180">
        <v>1</v>
      </c>
      <c r="F332" s="181"/>
      <c r="G332" s="182">
        <f t="shared" si="0"/>
        <v>0</v>
      </c>
      <c r="H332" s="181"/>
      <c r="I332" s="182">
        <f t="shared" si="1"/>
        <v>0</v>
      </c>
      <c r="J332" s="181"/>
      <c r="K332" s="182">
        <f t="shared" si="2"/>
        <v>0</v>
      </c>
      <c r="L332" s="182">
        <v>15</v>
      </c>
      <c r="M332" s="182">
        <f t="shared" si="3"/>
        <v>0</v>
      </c>
      <c r="N332" s="182">
        <v>0</v>
      </c>
      <c r="O332" s="182">
        <f t="shared" si="4"/>
        <v>0</v>
      </c>
      <c r="P332" s="182">
        <v>0</v>
      </c>
      <c r="Q332" s="182">
        <f t="shared" si="5"/>
        <v>0</v>
      </c>
      <c r="R332" s="182"/>
      <c r="S332" s="182" t="s">
        <v>148</v>
      </c>
      <c r="T332" s="183" t="s">
        <v>135</v>
      </c>
      <c r="U332" s="162">
        <v>0</v>
      </c>
      <c r="V332" s="162">
        <f t="shared" si="6"/>
        <v>0</v>
      </c>
      <c r="W332" s="162"/>
      <c r="X332" s="162" t="s">
        <v>136</v>
      </c>
      <c r="Y332" s="153"/>
      <c r="Z332" s="153"/>
      <c r="AA332" s="153"/>
      <c r="AB332" s="153"/>
      <c r="AC332" s="153"/>
      <c r="AD332" s="153"/>
      <c r="AE332" s="153"/>
      <c r="AF332" s="153"/>
      <c r="AG332" s="153" t="s">
        <v>137</v>
      </c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 x14ac:dyDescent="0.25">
      <c r="A333" s="170">
        <v>106</v>
      </c>
      <c r="B333" s="171" t="s">
        <v>557</v>
      </c>
      <c r="C333" s="187" t="s">
        <v>558</v>
      </c>
      <c r="D333" s="172" t="s">
        <v>221</v>
      </c>
      <c r="E333" s="173">
        <v>1</v>
      </c>
      <c r="F333" s="174"/>
      <c r="G333" s="175">
        <f t="shared" si="0"/>
        <v>0</v>
      </c>
      <c r="H333" s="174"/>
      <c r="I333" s="175">
        <f t="shared" si="1"/>
        <v>0</v>
      </c>
      <c r="J333" s="174"/>
      <c r="K333" s="175">
        <f t="shared" si="2"/>
        <v>0</v>
      </c>
      <c r="L333" s="175">
        <v>15</v>
      </c>
      <c r="M333" s="175">
        <f t="shared" si="3"/>
        <v>0</v>
      </c>
      <c r="N333" s="175">
        <v>0</v>
      </c>
      <c r="O333" s="175">
        <f t="shared" si="4"/>
        <v>0</v>
      </c>
      <c r="P333" s="175">
        <v>0</v>
      </c>
      <c r="Q333" s="175">
        <f t="shared" si="5"/>
        <v>0</v>
      </c>
      <c r="R333" s="175"/>
      <c r="S333" s="175" t="s">
        <v>148</v>
      </c>
      <c r="T333" s="176" t="s">
        <v>135</v>
      </c>
      <c r="U333" s="162">
        <v>0</v>
      </c>
      <c r="V333" s="162">
        <f t="shared" si="6"/>
        <v>0</v>
      </c>
      <c r="W333" s="162"/>
      <c r="X333" s="162" t="s">
        <v>136</v>
      </c>
      <c r="Y333" s="153"/>
      <c r="Z333" s="153"/>
      <c r="AA333" s="153"/>
      <c r="AB333" s="153"/>
      <c r="AC333" s="153"/>
      <c r="AD333" s="153"/>
      <c r="AE333" s="153"/>
      <c r="AF333" s="153"/>
      <c r="AG333" s="153" t="s">
        <v>137</v>
      </c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 x14ac:dyDescent="0.25">
      <c r="A334" s="160"/>
      <c r="B334" s="161"/>
      <c r="C334" s="193" t="s">
        <v>222</v>
      </c>
      <c r="D334" s="191"/>
      <c r="E334" s="19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53"/>
      <c r="Z334" s="153"/>
      <c r="AA334" s="153"/>
      <c r="AB334" s="153"/>
      <c r="AC334" s="153"/>
      <c r="AD334" s="153"/>
      <c r="AE334" s="153"/>
      <c r="AF334" s="153"/>
      <c r="AG334" s="153" t="s">
        <v>217</v>
      </c>
      <c r="AH334" s="153">
        <v>0</v>
      </c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 x14ac:dyDescent="0.25">
      <c r="A335" s="160"/>
      <c r="B335" s="161"/>
      <c r="C335" s="193" t="s">
        <v>43</v>
      </c>
      <c r="D335" s="191"/>
      <c r="E335" s="192">
        <v>1</v>
      </c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53"/>
      <c r="Z335" s="153"/>
      <c r="AA335" s="153"/>
      <c r="AB335" s="153"/>
      <c r="AC335" s="153"/>
      <c r="AD335" s="153"/>
      <c r="AE335" s="153"/>
      <c r="AF335" s="153"/>
      <c r="AG335" s="153" t="s">
        <v>217</v>
      </c>
      <c r="AH335" s="153">
        <v>0</v>
      </c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outlineLevel="1" x14ac:dyDescent="0.25">
      <c r="A336" s="177">
        <v>107</v>
      </c>
      <c r="B336" s="178" t="s">
        <v>559</v>
      </c>
      <c r="C336" s="186" t="s">
        <v>560</v>
      </c>
      <c r="D336" s="179" t="s">
        <v>221</v>
      </c>
      <c r="E336" s="180">
        <v>1</v>
      </c>
      <c r="F336" s="181"/>
      <c r="G336" s="182">
        <f>ROUND(E336*F336,2)</f>
        <v>0</v>
      </c>
      <c r="H336" s="181"/>
      <c r="I336" s="182">
        <f>ROUND(E336*H336,2)</f>
        <v>0</v>
      </c>
      <c r="J336" s="181"/>
      <c r="K336" s="182">
        <f>ROUND(E336*J336,2)</f>
        <v>0</v>
      </c>
      <c r="L336" s="182">
        <v>15</v>
      </c>
      <c r="M336" s="182">
        <f>G336*(1+L336/100)</f>
        <v>0</v>
      </c>
      <c r="N336" s="182">
        <v>0</v>
      </c>
      <c r="O336" s="182">
        <f>ROUND(E336*N336,2)</f>
        <v>0</v>
      </c>
      <c r="P336" s="182">
        <v>0</v>
      </c>
      <c r="Q336" s="182">
        <f>ROUND(E336*P336,2)</f>
        <v>0</v>
      </c>
      <c r="R336" s="182"/>
      <c r="S336" s="182" t="s">
        <v>148</v>
      </c>
      <c r="T336" s="183" t="s">
        <v>135</v>
      </c>
      <c r="U336" s="162">
        <v>0</v>
      </c>
      <c r="V336" s="162">
        <f>ROUND(E336*U336,2)</f>
        <v>0</v>
      </c>
      <c r="W336" s="162"/>
      <c r="X336" s="162" t="s">
        <v>136</v>
      </c>
      <c r="Y336" s="153"/>
      <c r="Z336" s="153"/>
      <c r="AA336" s="153"/>
      <c r="AB336" s="153"/>
      <c r="AC336" s="153"/>
      <c r="AD336" s="153"/>
      <c r="AE336" s="153"/>
      <c r="AF336" s="153"/>
      <c r="AG336" s="153" t="s">
        <v>137</v>
      </c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 x14ac:dyDescent="0.25">
      <c r="A337" s="177">
        <v>108</v>
      </c>
      <c r="B337" s="178" t="s">
        <v>561</v>
      </c>
      <c r="C337" s="186" t="s">
        <v>562</v>
      </c>
      <c r="D337" s="179" t="s">
        <v>221</v>
      </c>
      <c r="E337" s="180">
        <v>1</v>
      </c>
      <c r="F337" s="181"/>
      <c r="G337" s="182">
        <f>ROUND(E337*F337,2)</f>
        <v>0</v>
      </c>
      <c r="H337" s="181"/>
      <c r="I337" s="182">
        <f>ROUND(E337*H337,2)</f>
        <v>0</v>
      </c>
      <c r="J337" s="181"/>
      <c r="K337" s="182">
        <f>ROUND(E337*J337,2)</f>
        <v>0</v>
      </c>
      <c r="L337" s="182">
        <v>15</v>
      </c>
      <c r="M337" s="182">
        <f>G337*(1+L337/100)</f>
        <v>0</v>
      </c>
      <c r="N337" s="182">
        <v>0</v>
      </c>
      <c r="O337" s="182">
        <f>ROUND(E337*N337,2)</f>
        <v>0</v>
      </c>
      <c r="P337" s="182">
        <v>0</v>
      </c>
      <c r="Q337" s="182">
        <f>ROUND(E337*P337,2)</f>
        <v>0</v>
      </c>
      <c r="R337" s="182"/>
      <c r="S337" s="182" t="s">
        <v>148</v>
      </c>
      <c r="T337" s="183" t="s">
        <v>135</v>
      </c>
      <c r="U337" s="162">
        <v>0</v>
      </c>
      <c r="V337" s="162">
        <f>ROUND(E337*U337,2)</f>
        <v>0</v>
      </c>
      <c r="W337" s="162"/>
      <c r="X337" s="162" t="s">
        <v>136</v>
      </c>
      <c r="Y337" s="153"/>
      <c r="Z337" s="153"/>
      <c r="AA337" s="153"/>
      <c r="AB337" s="153"/>
      <c r="AC337" s="153"/>
      <c r="AD337" s="153"/>
      <c r="AE337" s="153"/>
      <c r="AF337" s="153"/>
      <c r="AG337" s="153" t="s">
        <v>137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 x14ac:dyDescent="0.25">
      <c r="A338" s="177">
        <v>109</v>
      </c>
      <c r="B338" s="178" t="s">
        <v>563</v>
      </c>
      <c r="C338" s="186" t="s">
        <v>564</v>
      </c>
      <c r="D338" s="179" t="s">
        <v>221</v>
      </c>
      <c r="E338" s="180">
        <v>1</v>
      </c>
      <c r="F338" s="181"/>
      <c r="G338" s="182">
        <f>ROUND(E338*F338,2)</f>
        <v>0</v>
      </c>
      <c r="H338" s="181"/>
      <c r="I338" s="182">
        <f>ROUND(E338*H338,2)</f>
        <v>0</v>
      </c>
      <c r="J338" s="181"/>
      <c r="K338" s="182">
        <f>ROUND(E338*J338,2)</f>
        <v>0</v>
      </c>
      <c r="L338" s="182">
        <v>15</v>
      </c>
      <c r="M338" s="182">
        <f>G338*(1+L338/100)</f>
        <v>0</v>
      </c>
      <c r="N338" s="182">
        <v>0</v>
      </c>
      <c r="O338" s="182">
        <f>ROUND(E338*N338,2)</f>
        <v>0</v>
      </c>
      <c r="P338" s="182">
        <v>0</v>
      </c>
      <c r="Q338" s="182">
        <f>ROUND(E338*P338,2)</f>
        <v>0</v>
      </c>
      <c r="R338" s="182"/>
      <c r="S338" s="182" t="s">
        <v>148</v>
      </c>
      <c r="T338" s="183" t="s">
        <v>135</v>
      </c>
      <c r="U338" s="162">
        <v>0</v>
      </c>
      <c r="V338" s="162">
        <f>ROUND(E338*U338,2)</f>
        <v>0</v>
      </c>
      <c r="W338" s="162"/>
      <c r="X338" s="162" t="s">
        <v>136</v>
      </c>
      <c r="Y338" s="153"/>
      <c r="Z338" s="153"/>
      <c r="AA338" s="153"/>
      <c r="AB338" s="153"/>
      <c r="AC338" s="153"/>
      <c r="AD338" s="153"/>
      <c r="AE338" s="153"/>
      <c r="AF338" s="153"/>
      <c r="AG338" s="153" t="s">
        <v>137</v>
      </c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 x14ac:dyDescent="0.25">
      <c r="A339" s="177">
        <v>110</v>
      </c>
      <c r="B339" s="178" t="s">
        <v>565</v>
      </c>
      <c r="C339" s="186" t="s">
        <v>566</v>
      </c>
      <c r="D339" s="179" t="s">
        <v>0</v>
      </c>
      <c r="E339" s="180">
        <v>1</v>
      </c>
      <c r="F339" s="181"/>
      <c r="G339" s="182">
        <f>ROUND(E339*F339,2)</f>
        <v>0</v>
      </c>
      <c r="H339" s="181"/>
      <c r="I339" s="182">
        <f>ROUND(E339*H339,2)</f>
        <v>0</v>
      </c>
      <c r="J339" s="181"/>
      <c r="K339" s="182">
        <f>ROUND(E339*J339,2)</f>
        <v>0</v>
      </c>
      <c r="L339" s="182">
        <v>15</v>
      </c>
      <c r="M339" s="182">
        <f>G339*(1+L339/100)</f>
        <v>0</v>
      </c>
      <c r="N339" s="182">
        <v>0</v>
      </c>
      <c r="O339" s="182">
        <f>ROUND(E339*N339,2)</f>
        <v>0</v>
      </c>
      <c r="P339" s="182">
        <v>0</v>
      </c>
      <c r="Q339" s="182">
        <f>ROUND(E339*P339,2)</f>
        <v>0</v>
      </c>
      <c r="R339" s="182"/>
      <c r="S339" s="182" t="s">
        <v>134</v>
      </c>
      <c r="T339" s="183" t="s">
        <v>135</v>
      </c>
      <c r="U339" s="162">
        <v>0</v>
      </c>
      <c r="V339" s="162">
        <f>ROUND(E339*U339,2)</f>
        <v>0</v>
      </c>
      <c r="W339" s="162"/>
      <c r="X339" s="162" t="s">
        <v>140</v>
      </c>
      <c r="Y339" s="153"/>
      <c r="Z339" s="153"/>
      <c r="AA339" s="153"/>
      <c r="AB339" s="153"/>
      <c r="AC339" s="153"/>
      <c r="AD339" s="153"/>
      <c r="AE339" s="153"/>
      <c r="AF339" s="153"/>
      <c r="AG339" s="153" t="s">
        <v>535</v>
      </c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ht="13" x14ac:dyDescent="0.25">
      <c r="A340" s="164" t="s">
        <v>128</v>
      </c>
      <c r="B340" s="165" t="s">
        <v>86</v>
      </c>
      <c r="C340" s="185" t="s">
        <v>87</v>
      </c>
      <c r="D340" s="166"/>
      <c r="E340" s="167"/>
      <c r="F340" s="168"/>
      <c r="G340" s="168">
        <f>SUMIF(AG341:AG369,"&lt;&gt;NOR",G341:G369)</f>
        <v>0</v>
      </c>
      <c r="H340" s="168"/>
      <c r="I340" s="168">
        <f>SUM(I341:I369)</f>
        <v>0</v>
      </c>
      <c r="J340" s="168"/>
      <c r="K340" s="168">
        <f>SUM(K341:K369)</f>
        <v>0</v>
      </c>
      <c r="L340" s="168"/>
      <c r="M340" s="168">
        <f>SUM(M341:M369)</f>
        <v>0</v>
      </c>
      <c r="N340" s="168"/>
      <c r="O340" s="168">
        <f>SUM(O341:O369)</f>
        <v>0</v>
      </c>
      <c r="P340" s="168"/>
      <c r="Q340" s="168">
        <f>SUM(Q341:Q369)</f>
        <v>0</v>
      </c>
      <c r="R340" s="168"/>
      <c r="S340" s="168"/>
      <c r="T340" s="169"/>
      <c r="U340" s="163"/>
      <c r="V340" s="163">
        <f>SUM(V341:V369)</f>
        <v>0</v>
      </c>
      <c r="W340" s="163"/>
      <c r="X340" s="163"/>
      <c r="AG340" t="s">
        <v>129</v>
      </c>
    </row>
    <row r="341" spans="1:60" outlineLevel="1" x14ac:dyDescent="0.25">
      <c r="A341" s="170">
        <v>111</v>
      </c>
      <c r="B341" s="171" t="s">
        <v>567</v>
      </c>
      <c r="C341" s="187" t="s">
        <v>568</v>
      </c>
      <c r="D341" s="172" t="s">
        <v>569</v>
      </c>
      <c r="E341" s="173">
        <v>45</v>
      </c>
      <c r="F341" s="174"/>
      <c r="G341" s="175">
        <f>ROUND(E341*F341,2)</f>
        <v>0</v>
      </c>
      <c r="H341" s="174"/>
      <c r="I341" s="175">
        <f>ROUND(E341*H341,2)</f>
        <v>0</v>
      </c>
      <c r="J341" s="174"/>
      <c r="K341" s="175">
        <f>ROUND(E341*J341,2)</f>
        <v>0</v>
      </c>
      <c r="L341" s="175">
        <v>15</v>
      </c>
      <c r="M341" s="175">
        <f>G341*(1+L341/100)</f>
        <v>0</v>
      </c>
      <c r="N341" s="175">
        <v>0</v>
      </c>
      <c r="O341" s="175">
        <f>ROUND(E341*N341,2)</f>
        <v>0</v>
      </c>
      <c r="P341" s="175">
        <v>0</v>
      </c>
      <c r="Q341" s="175">
        <f>ROUND(E341*P341,2)</f>
        <v>0</v>
      </c>
      <c r="R341" s="175"/>
      <c r="S341" s="175" t="s">
        <v>134</v>
      </c>
      <c r="T341" s="176" t="s">
        <v>135</v>
      </c>
      <c r="U341" s="162">
        <v>0</v>
      </c>
      <c r="V341" s="162">
        <f>ROUND(E341*U341,2)</f>
        <v>0</v>
      </c>
      <c r="W341" s="162"/>
      <c r="X341" s="162" t="s">
        <v>140</v>
      </c>
      <c r="Y341" s="153"/>
      <c r="Z341" s="153"/>
      <c r="AA341" s="153"/>
      <c r="AB341" s="153"/>
      <c r="AC341" s="153"/>
      <c r="AD341" s="153"/>
      <c r="AE341" s="153"/>
      <c r="AF341" s="153"/>
      <c r="AG341" s="153" t="s">
        <v>535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 x14ac:dyDescent="0.25">
      <c r="A342" s="160"/>
      <c r="B342" s="161"/>
      <c r="C342" s="193" t="s">
        <v>570</v>
      </c>
      <c r="D342" s="191"/>
      <c r="E342" s="19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53"/>
      <c r="Z342" s="153"/>
      <c r="AA342" s="153"/>
      <c r="AB342" s="153"/>
      <c r="AC342" s="153"/>
      <c r="AD342" s="153"/>
      <c r="AE342" s="153"/>
      <c r="AF342" s="153"/>
      <c r="AG342" s="153" t="s">
        <v>217</v>
      </c>
      <c r="AH342" s="153">
        <v>0</v>
      </c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 x14ac:dyDescent="0.25">
      <c r="A343" s="160"/>
      <c r="B343" s="161"/>
      <c r="C343" s="193" t="s">
        <v>571</v>
      </c>
      <c r="D343" s="191"/>
      <c r="E343" s="192">
        <v>45</v>
      </c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53"/>
      <c r="Z343" s="153"/>
      <c r="AA343" s="153"/>
      <c r="AB343" s="153"/>
      <c r="AC343" s="153"/>
      <c r="AD343" s="153"/>
      <c r="AE343" s="153"/>
      <c r="AF343" s="153"/>
      <c r="AG343" s="153" t="s">
        <v>217</v>
      </c>
      <c r="AH343" s="153">
        <v>0</v>
      </c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outlineLevel="1" x14ac:dyDescent="0.25">
      <c r="A344" s="170">
        <v>112</v>
      </c>
      <c r="B344" s="171" t="s">
        <v>572</v>
      </c>
      <c r="C344" s="187" t="s">
        <v>573</v>
      </c>
      <c r="D344" s="172" t="s">
        <v>569</v>
      </c>
      <c r="E344" s="173">
        <v>65</v>
      </c>
      <c r="F344" s="174"/>
      <c r="G344" s="175">
        <f>ROUND(E344*F344,2)</f>
        <v>0</v>
      </c>
      <c r="H344" s="174"/>
      <c r="I344" s="175">
        <f>ROUND(E344*H344,2)</f>
        <v>0</v>
      </c>
      <c r="J344" s="174"/>
      <c r="K344" s="175">
        <f>ROUND(E344*J344,2)</f>
        <v>0</v>
      </c>
      <c r="L344" s="175">
        <v>15</v>
      </c>
      <c r="M344" s="175">
        <f>G344*(1+L344/100)</f>
        <v>0</v>
      </c>
      <c r="N344" s="175">
        <v>0</v>
      </c>
      <c r="O344" s="175">
        <f>ROUND(E344*N344,2)</f>
        <v>0</v>
      </c>
      <c r="P344" s="175">
        <v>0</v>
      </c>
      <c r="Q344" s="175">
        <f>ROUND(E344*P344,2)</f>
        <v>0</v>
      </c>
      <c r="R344" s="175"/>
      <c r="S344" s="175" t="s">
        <v>134</v>
      </c>
      <c r="T344" s="176" t="s">
        <v>135</v>
      </c>
      <c r="U344" s="162">
        <v>0</v>
      </c>
      <c r="V344" s="162">
        <f>ROUND(E344*U344,2)</f>
        <v>0</v>
      </c>
      <c r="W344" s="162"/>
      <c r="X344" s="162" t="s">
        <v>140</v>
      </c>
      <c r="Y344" s="153"/>
      <c r="Z344" s="153"/>
      <c r="AA344" s="153"/>
      <c r="AB344" s="153"/>
      <c r="AC344" s="153"/>
      <c r="AD344" s="153"/>
      <c r="AE344" s="153"/>
      <c r="AF344" s="153"/>
      <c r="AG344" s="153" t="s">
        <v>535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 x14ac:dyDescent="0.25">
      <c r="A345" s="160"/>
      <c r="B345" s="161"/>
      <c r="C345" s="193" t="s">
        <v>574</v>
      </c>
      <c r="D345" s="191"/>
      <c r="E345" s="19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53"/>
      <c r="Z345" s="153"/>
      <c r="AA345" s="153"/>
      <c r="AB345" s="153"/>
      <c r="AC345" s="153"/>
      <c r="AD345" s="153"/>
      <c r="AE345" s="153"/>
      <c r="AF345" s="153"/>
      <c r="AG345" s="153" t="s">
        <v>217</v>
      </c>
      <c r="AH345" s="153">
        <v>0</v>
      </c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outlineLevel="1" x14ac:dyDescent="0.25">
      <c r="A346" s="160"/>
      <c r="B346" s="161"/>
      <c r="C346" s="193" t="s">
        <v>575</v>
      </c>
      <c r="D346" s="191"/>
      <c r="E346" s="192">
        <v>65</v>
      </c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53"/>
      <c r="Z346" s="153"/>
      <c r="AA346" s="153"/>
      <c r="AB346" s="153"/>
      <c r="AC346" s="153"/>
      <c r="AD346" s="153"/>
      <c r="AE346" s="153"/>
      <c r="AF346" s="153"/>
      <c r="AG346" s="153" t="s">
        <v>217</v>
      </c>
      <c r="AH346" s="153">
        <v>0</v>
      </c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1" x14ac:dyDescent="0.25">
      <c r="A347" s="170">
        <v>113</v>
      </c>
      <c r="B347" s="171" t="s">
        <v>576</v>
      </c>
      <c r="C347" s="187" t="s">
        <v>577</v>
      </c>
      <c r="D347" s="172" t="s">
        <v>569</v>
      </c>
      <c r="E347" s="173">
        <v>95</v>
      </c>
      <c r="F347" s="174"/>
      <c r="G347" s="175">
        <f>ROUND(E347*F347,2)</f>
        <v>0</v>
      </c>
      <c r="H347" s="174"/>
      <c r="I347" s="175">
        <f>ROUND(E347*H347,2)</f>
        <v>0</v>
      </c>
      <c r="J347" s="174"/>
      <c r="K347" s="175">
        <f>ROUND(E347*J347,2)</f>
        <v>0</v>
      </c>
      <c r="L347" s="175">
        <v>15</v>
      </c>
      <c r="M347" s="175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5"/>
      <c r="S347" s="175" t="s">
        <v>134</v>
      </c>
      <c r="T347" s="176" t="s">
        <v>135</v>
      </c>
      <c r="U347" s="162">
        <v>0</v>
      </c>
      <c r="V347" s="162">
        <f>ROUND(E347*U347,2)</f>
        <v>0</v>
      </c>
      <c r="W347" s="162"/>
      <c r="X347" s="162" t="s">
        <v>140</v>
      </c>
      <c r="Y347" s="153"/>
      <c r="Z347" s="153"/>
      <c r="AA347" s="153"/>
      <c r="AB347" s="153"/>
      <c r="AC347" s="153"/>
      <c r="AD347" s="153"/>
      <c r="AE347" s="153"/>
      <c r="AF347" s="153"/>
      <c r="AG347" s="153" t="s">
        <v>535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 x14ac:dyDescent="0.25">
      <c r="A348" s="160"/>
      <c r="B348" s="161"/>
      <c r="C348" s="193" t="s">
        <v>578</v>
      </c>
      <c r="D348" s="191"/>
      <c r="E348" s="19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53"/>
      <c r="Z348" s="153"/>
      <c r="AA348" s="153"/>
      <c r="AB348" s="153"/>
      <c r="AC348" s="153"/>
      <c r="AD348" s="153"/>
      <c r="AE348" s="153"/>
      <c r="AF348" s="153"/>
      <c r="AG348" s="153" t="s">
        <v>217</v>
      </c>
      <c r="AH348" s="153">
        <v>0</v>
      </c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 x14ac:dyDescent="0.25">
      <c r="A349" s="160"/>
      <c r="B349" s="161"/>
      <c r="C349" s="193" t="s">
        <v>74</v>
      </c>
      <c r="D349" s="191"/>
      <c r="E349" s="192">
        <v>95</v>
      </c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53"/>
      <c r="Z349" s="153"/>
      <c r="AA349" s="153"/>
      <c r="AB349" s="153"/>
      <c r="AC349" s="153"/>
      <c r="AD349" s="153"/>
      <c r="AE349" s="153"/>
      <c r="AF349" s="153"/>
      <c r="AG349" s="153" t="s">
        <v>217</v>
      </c>
      <c r="AH349" s="153">
        <v>0</v>
      </c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outlineLevel="1" x14ac:dyDescent="0.25">
      <c r="A350" s="170">
        <v>114</v>
      </c>
      <c r="B350" s="171" t="s">
        <v>579</v>
      </c>
      <c r="C350" s="187" t="s">
        <v>580</v>
      </c>
      <c r="D350" s="172" t="s">
        <v>231</v>
      </c>
      <c r="E350" s="173">
        <v>1.956</v>
      </c>
      <c r="F350" s="174"/>
      <c r="G350" s="175">
        <f>ROUND(E350*F350,2)</f>
        <v>0</v>
      </c>
      <c r="H350" s="174"/>
      <c r="I350" s="175">
        <f>ROUND(E350*H350,2)</f>
        <v>0</v>
      </c>
      <c r="J350" s="174"/>
      <c r="K350" s="175">
        <f>ROUND(E350*J350,2)</f>
        <v>0</v>
      </c>
      <c r="L350" s="175">
        <v>15</v>
      </c>
      <c r="M350" s="175">
        <f>G350*(1+L350/100)</f>
        <v>0</v>
      </c>
      <c r="N350" s="175">
        <v>0</v>
      </c>
      <c r="O350" s="175">
        <f>ROUND(E350*N350,2)</f>
        <v>0</v>
      </c>
      <c r="P350" s="175">
        <v>0</v>
      </c>
      <c r="Q350" s="175">
        <f>ROUND(E350*P350,2)</f>
        <v>0</v>
      </c>
      <c r="R350" s="175"/>
      <c r="S350" s="175" t="s">
        <v>148</v>
      </c>
      <c r="T350" s="176" t="s">
        <v>135</v>
      </c>
      <c r="U350" s="162">
        <v>0</v>
      </c>
      <c r="V350" s="162">
        <f>ROUND(E350*U350,2)</f>
        <v>0</v>
      </c>
      <c r="W350" s="162"/>
      <c r="X350" s="162" t="s">
        <v>136</v>
      </c>
      <c r="Y350" s="153"/>
      <c r="Z350" s="153"/>
      <c r="AA350" s="153"/>
      <c r="AB350" s="153"/>
      <c r="AC350" s="153"/>
      <c r="AD350" s="153"/>
      <c r="AE350" s="153"/>
      <c r="AF350" s="153"/>
      <c r="AG350" s="153" t="s">
        <v>137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 x14ac:dyDescent="0.25">
      <c r="A351" s="160"/>
      <c r="B351" s="161"/>
      <c r="C351" s="193" t="s">
        <v>581</v>
      </c>
      <c r="D351" s="191"/>
      <c r="E351" s="19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53"/>
      <c r="Z351" s="153"/>
      <c r="AA351" s="153"/>
      <c r="AB351" s="153"/>
      <c r="AC351" s="153"/>
      <c r="AD351" s="153"/>
      <c r="AE351" s="153"/>
      <c r="AF351" s="153"/>
      <c r="AG351" s="153" t="s">
        <v>217</v>
      </c>
      <c r="AH351" s="153">
        <v>0</v>
      </c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 x14ac:dyDescent="0.25">
      <c r="A352" s="160"/>
      <c r="B352" s="161"/>
      <c r="C352" s="193" t="s">
        <v>582</v>
      </c>
      <c r="D352" s="191"/>
      <c r="E352" s="192">
        <v>1.96</v>
      </c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53"/>
      <c r="Z352" s="153"/>
      <c r="AA352" s="153"/>
      <c r="AB352" s="153"/>
      <c r="AC352" s="153"/>
      <c r="AD352" s="153"/>
      <c r="AE352" s="153"/>
      <c r="AF352" s="153"/>
      <c r="AG352" s="153" t="s">
        <v>217</v>
      </c>
      <c r="AH352" s="153">
        <v>0</v>
      </c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 x14ac:dyDescent="0.25">
      <c r="A353" s="170">
        <v>115</v>
      </c>
      <c r="B353" s="171" t="s">
        <v>583</v>
      </c>
      <c r="C353" s="187" t="s">
        <v>584</v>
      </c>
      <c r="D353" s="172" t="s">
        <v>240</v>
      </c>
      <c r="E353" s="173">
        <v>4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15</v>
      </c>
      <c r="M353" s="175">
        <f>G353*(1+L353/100)</f>
        <v>0</v>
      </c>
      <c r="N353" s="175">
        <v>0</v>
      </c>
      <c r="O353" s="175">
        <f>ROUND(E353*N353,2)</f>
        <v>0</v>
      </c>
      <c r="P353" s="175">
        <v>0</v>
      </c>
      <c r="Q353" s="175">
        <f>ROUND(E353*P353,2)</f>
        <v>0</v>
      </c>
      <c r="R353" s="175"/>
      <c r="S353" s="175" t="s">
        <v>148</v>
      </c>
      <c r="T353" s="176" t="s">
        <v>135</v>
      </c>
      <c r="U353" s="162">
        <v>0</v>
      </c>
      <c r="V353" s="162">
        <f>ROUND(E353*U353,2)</f>
        <v>0</v>
      </c>
      <c r="W353" s="162"/>
      <c r="X353" s="162" t="s">
        <v>136</v>
      </c>
      <c r="Y353" s="153"/>
      <c r="Z353" s="153"/>
      <c r="AA353" s="153"/>
      <c r="AB353" s="153"/>
      <c r="AC353" s="153"/>
      <c r="AD353" s="153"/>
      <c r="AE353" s="153"/>
      <c r="AF353" s="153"/>
      <c r="AG353" s="153" t="s">
        <v>137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 x14ac:dyDescent="0.25">
      <c r="A354" s="160"/>
      <c r="B354" s="161"/>
      <c r="C354" s="193" t="s">
        <v>585</v>
      </c>
      <c r="D354" s="191"/>
      <c r="E354" s="19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53"/>
      <c r="Z354" s="153"/>
      <c r="AA354" s="153"/>
      <c r="AB354" s="153"/>
      <c r="AC354" s="153"/>
      <c r="AD354" s="153"/>
      <c r="AE354" s="153"/>
      <c r="AF354" s="153"/>
      <c r="AG354" s="153" t="s">
        <v>217</v>
      </c>
      <c r="AH354" s="153">
        <v>0</v>
      </c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outlineLevel="1" x14ac:dyDescent="0.25">
      <c r="A355" s="160"/>
      <c r="B355" s="161"/>
      <c r="C355" s="193" t="s">
        <v>383</v>
      </c>
      <c r="D355" s="191"/>
      <c r="E355" s="192">
        <v>4</v>
      </c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53"/>
      <c r="Z355" s="153"/>
      <c r="AA355" s="153"/>
      <c r="AB355" s="153"/>
      <c r="AC355" s="153"/>
      <c r="AD355" s="153"/>
      <c r="AE355" s="153"/>
      <c r="AF355" s="153"/>
      <c r="AG355" s="153" t="s">
        <v>217</v>
      </c>
      <c r="AH355" s="153">
        <v>0</v>
      </c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 x14ac:dyDescent="0.25">
      <c r="A356" s="170">
        <v>116</v>
      </c>
      <c r="B356" s="171" t="s">
        <v>586</v>
      </c>
      <c r="C356" s="187" t="s">
        <v>587</v>
      </c>
      <c r="D356" s="172" t="s">
        <v>240</v>
      </c>
      <c r="E356" s="173">
        <v>7.7</v>
      </c>
      <c r="F356" s="174"/>
      <c r="G356" s="175">
        <f>ROUND(E356*F356,2)</f>
        <v>0</v>
      </c>
      <c r="H356" s="174"/>
      <c r="I356" s="175">
        <f>ROUND(E356*H356,2)</f>
        <v>0</v>
      </c>
      <c r="J356" s="174"/>
      <c r="K356" s="175">
        <f>ROUND(E356*J356,2)</f>
        <v>0</v>
      </c>
      <c r="L356" s="175">
        <v>15</v>
      </c>
      <c r="M356" s="175">
        <f>G356*(1+L356/100)</f>
        <v>0</v>
      </c>
      <c r="N356" s="175">
        <v>0</v>
      </c>
      <c r="O356" s="175">
        <f>ROUND(E356*N356,2)</f>
        <v>0</v>
      </c>
      <c r="P356" s="175">
        <v>0</v>
      </c>
      <c r="Q356" s="175">
        <f>ROUND(E356*P356,2)</f>
        <v>0</v>
      </c>
      <c r="R356" s="175"/>
      <c r="S356" s="175" t="s">
        <v>148</v>
      </c>
      <c r="T356" s="176" t="s">
        <v>135</v>
      </c>
      <c r="U356" s="162">
        <v>0</v>
      </c>
      <c r="V356" s="162">
        <f>ROUND(E356*U356,2)</f>
        <v>0</v>
      </c>
      <c r="W356" s="162"/>
      <c r="X356" s="162" t="s">
        <v>136</v>
      </c>
      <c r="Y356" s="153"/>
      <c r="Z356" s="153"/>
      <c r="AA356" s="153"/>
      <c r="AB356" s="153"/>
      <c r="AC356" s="153"/>
      <c r="AD356" s="153"/>
      <c r="AE356" s="153"/>
      <c r="AF356" s="153"/>
      <c r="AG356" s="153" t="s">
        <v>137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 x14ac:dyDescent="0.25">
      <c r="A357" s="160"/>
      <c r="B357" s="161"/>
      <c r="C357" s="193" t="s">
        <v>588</v>
      </c>
      <c r="D357" s="191"/>
      <c r="E357" s="19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53"/>
      <c r="Z357" s="153"/>
      <c r="AA357" s="153"/>
      <c r="AB357" s="153"/>
      <c r="AC357" s="153"/>
      <c r="AD357" s="153"/>
      <c r="AE357" s="153"/>
      <c r="AF357" s="153"/>
      <c r="AG357" s="153" t="s">
        <v>217</v>
      </c>
      <c r="AH357" s="153">
        <v>0</v>
      </c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outlineLevel="1" x14ac:dyDescent="0.25">
      <c r="A358" s="160"/>
      <c r="B358" s="161"/>
      <c r="C358" s="193" t="s">
        <v>589</v>
      </c>
      <c r="D358" s="191"/>
      <c r="E358" s="192">
        <v>7.7</v>
      </c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53"/>
      <c r="Z358" s="153"/>
      <c r="AA358" s="153"/>
      <c r="AB358" s="153"/>
      <c r="AC358" s="153"/>
      <c r="AD358" s="153"/>
      <c r="AE358" s="153"/>
      <c r="AF358" s="153"/>
      <c r="AG358" s="153" t="s">
        <v>217</v>
      </c>
      <c r="AH358" s="153">
        <v>0</v>
      </c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 x14ac:dyDescent="0.25">
      <c r="A359" s="170">
        <v>117</v>
      </c>
      <c r="B359" s="171" t="s">
        <v>590</v>
      </c>
      <c r="C359" s="187" t="s">
        <v>591</v>
      </c>
      <c r="D359" s="172" t="s">
        <v>231</v>
      </c>
      <c r="E359" s="173">
        <v>10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15</v>
      </c>
      <c r="M359" s="175">
        <f>G359*(1+L359/100)</f>
        <v>0</v>
      </c>
      <c r="N359" s="175">
        <v>0</v>
      </c>
      <c r="O359" s="175">
        <f>ROUND(E359*N359,2)</f>
        <v>0</v>
      </c>
      <c r="P359" s="175">
        <v>0</v>
      </c>
      <c r="Q359" s="175">
        <f>ROUND(E359*P359,2)</f>
        <v>0</v>
      </c>
      <c r="R359" s="175"/>
      <c r="S359" s="175" t="s">
        <v>148</v>
      </c>
      <c r="T359" s="176" t="s">
        <v>135</v>
      </c>
      <c r="U359" s="162">
        <v>0</v>
      </c>
      <c r="V359" s="162">
        <f>ROUND(E359*U359,2)</f>
        <v>0</v>
      </c>
      <c r="W359" s="162"/>
      <c r="X359" s="162" t="s">
        <v>140</v>
      </c>
      <c r="Y359" s="153"/>
      <c r="Z359" s="153"/>
      <c r="AA359" s="153"/>
      <c r="AB359" s="153"/>
      <c r="AC359" s="153"/>
      <c r="AD359" s="153"/>
      <c r="AE359" s="153"/>
      <c r="AF359" s="153"/>
      <c r="AG359" s="153" t="s">
        <v>535</v>
      </c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 x14ac:dyDescent="0.25">
      <c r="A360" s="160"/>
      <c r="B360" s="161"/>
      <c r="C360" s="193" t="s">
        <v>592</v>
      </c>
      <c r="D360" s="191"/>
      <c r="E360" s="19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53"/>
      <c r="Z360" s="153"/>
      <c r="AA360" s="153"/>
      <c r="AB360" s="153"/>
      <c r="AC360" s="153"/>
      <c r="AD360" s="153"/>
      <c r="AE360" s="153"/>
      <c r="AF360" s="153"/>
      <c r="AG360" s="153" t="s">
        <v>217</v>
      </c>
      <c r="AH360" s="153">
        <v>0</v>
      </c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 x14ac:dyDescent="0.25">
      <c r="A361" s="160"/>
      <c r="B361" s="161"/>
      <c r="C361" s="193" t="s">
        <v>593</v>
      </c>
      <c r="D361" s="191"/>
      <c r="E361" s="192">
        <v>10</v>
      </c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53"/>
      <c r="Z361" s="153"/>
      <c r="AA361" s="153"/>
      <c r="AB361" s="153"/>
      <c r="AC361" s="153"/>
      <c r="AD361" s="153"/>
      <c r="AE361" s="153"/>
      <c r="AF361" s="153"/>
      <c r="AG361" s="153" t="s">
        <v>217</v>
      </c>
      <c r="AH361" s="153">
        <v>0</v>
      </c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 x14ac:dyDescent="0.25">
      <c r="A362" s="170">
        <v>118</v>
      </c>
      <c r="B362" s="171" t="s">
        <v>594</v>
      </c>
      <c r="C362" s="187" t="s">
        <v>595</v>
      </c>
      <c r="D362" s="172" t="s">
        <v>221</v>
      </c>
      <c r="E362" s="173">
        <v>2</v>
      </c>
      <c r="F362" s="174"/>
      <c r="G362" s="175">
        <f>ROUND(E362*F362,2)</f>
        <v>0</v>
      </c>
      <c r="H362" s="174"/>
      <c r="I362" s="175">
        <f>ROUND(E362*H362,2)</f>
        <v>0</v>
      </c>
      <c r="J362" s="174"/>
      <c r="K362" s="175">
        <f>ROUND(E362*J362,2)</f>
        <v>0</v>
      </c>
      <c r="L362" s="175">
        <v>15</v>
      </c>
      <c r="M362" s="175">
        <f>G362*(1+L362/100)</f>
        <v>0</v>
      </c>
      <c r="N362" s="175">
        <v>0</v>
      </c>
      <c r="O362" s="175">
        <f>ROUND(E362*N362,2)</f>
        <v>0</v>
      </c>
      <c r="P362" s="175">
        <v>0</v>
      </c>
      <c r="Q362" s="175">
        <f>ROUND(E362*P362,2)</f>
        <v>0</v>
      </c>
      <c r="R362" s="175"/>
      <c r="S362" s="175" t="s">
        <v>148</v>
      </c>
      <c r="T362" s="176" t="s">
        <v>135</v>
      </c>
      <c r="U362" s="162">
        <v>0</v>
      </c>
      <c r="V362" s="162">
        <f>ROUND(E362*U362,2)</f>
        <v>0</v>
      </c>
      <c r="W362" s="162"/>
      <c r="X362" s="162" t="s">
        <v>136</v>
      </c>
      <c r="Y362" s="153"/>
      <c r="Z362" s="153"/>
      <c r="AA362" s="153"/>
      <c r="AB362" s="153"/>
      <c r="AC362" s="153"/>
      <c r="AD362" s="153"/>
      <c r="AE362" s="153"/>
      <c r="AF362" s="153"/>
      <c r="AG362" s="153" t="s">
        <v>137</v>
      </c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1" x14ac:dyDescent="0.25">
      <c r="A363" s="160"/>
      <c r="B363" s="161"/>
      <c r="C363" s="193" t="s">
        <v>377</v>
      </c>
      <c r="D363" s="191"/>
      <c r="E363" s="19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53"/>
      <c r="Z363" s="153"/>
      <c r="AA363" s="153"/>
      <c r="AB363" s="153"/>
      <c r="AC363" s="153"/>
      <c r="AD363" s="153"/>
      <c r="AE363" s="153"/>
      <c r="AF363" s="153"/>
      <c r="AG363" s="153" t="s">
        <v>217</v>
      </c>
      <c r="AH363" s="153">
        <v>0</v>
      </c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 x14ac:dyDescent="0.25">
      <c r="A364" s="160"/>
      <c r="B364" s="161"/>
      <c r="C364" s="193" t="s">
        <v>54</v>
      </c>
      <c r="D364" s="191"/>
      <c r="E364" s="192">
        <v>2</v>
      </c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53"/>
      <c r="Z364" s="153"/>
      <c r="AA364" s="153"/>
      <c r="AB364" s="153"/>
      <c r="AC364" s="153"/>
      <c r="AD364" s="153"/>
      <c r="AE364" s="153"/>
      <c r="AF364" s="153"/>
      <c r="AG364" s="153" t="s">
        <v>217</v>
      </c>
      <c r="AH364" s="153">
        <v>0</v>
      </c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 x14ac:dyDescent="0.25">
      <c r="A365" s="177">
        <v>119</v>
      </c>
      <c r="B365" s="178" t="s">
        <v>596</v>
      </c>
      <c r="C365" s="186" t="s">
        <v>597</v>
      </c>
      <c r="D365" s="179" t="s">
        <v>221</v>
      </c>
      <c r="E365" s="180">
        <v>1</v>
      </c>
      <c r="F365" s="181"/>
      <c r="G365" s="182">
        <f>ROUND(E365*F365,2)</f>
        <v>0</v>
      </c>
      <c r="H365" s="181"/>
      <c r="I365" s="182">
        <f>ROUND(E365*H365,2)</f>
        <v>0</v>
      </c>
      <c r="J365" s="181"/>
      <c r="K365" s="182">
        <f>ROUND(E365*J365,2)</f>
        <v>0</v>
      </c>
      <c r="L365" s="182">
        <v>15</v>
      </c>
      <c r="M365" s="182">
        <f>G365*(1+L365/100)</f>
        <v>0</v>
      </c>
      <c r="N365" s="182">
        <v>0</v>
      </c>
      <c r="O365" s="182">
        <f>ROUND(E365*N365,2)</f>
        <v>0</v>
      </c>
      <c r="P365" s="182">
        <v>0</v>
      </c>
      <c r="Q365" s="182">
        <f>ROUND(E365*P365,2)</f>
        <v>0</v>
      </c>
      <c r="R365" s="182"/>
      <c r="S365" s="182" t="s">
        <v>148</v>
      </c>
      <c r="T365" s="183" t="s">
        <v>135</v>
      </c>
      <c r="U365" s="162">
        <v>0</v>
      </c>
      <c r="V365" s="162">
        <f>ROUND(E365*U365,2)</f>
        <v>0</v>
      </c>
      <c r="W365" s="162"/>
      <c r="X365" s="162" t="s">
        <v>140</v>
      </c>
      <c r="Y365" s="153"/>
      <c r="Z365" s="153"/>
      <c r="AA365" s="153"/>
      <c r="AB365" s="153"/>
      <c r="AC365" s="153"/>
      <c r="AD365" s="153"/>
      <c r="AE365" s="153"/>
      <c r="AF365" s="153"/>
      <c r="AG365" s="153" t="s">
        <v>535</v>
      </c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 x14ac:dyDescent="0.25">
      <c r="A366" s="177">
        <v>120</v>
      </c>
      <c r="B366" s="178" t="s">
        <v>598</v>
      </c>
      <c r="C366" s="186" t="s">
        <v>599</v>
      </c>
      <c r="D366" s="179" t="s">
        <v>231</v>
      </c>
      <c r="E366" s="180">
        <v>1.2</v>
      </c>
      <c r="F366" s="181"/>
      <c r="G366" s="182">
        <f>ROUND(E366*F366,2)</f>
        <v>0</v>
      </c>
      <c r="H366" s="181"/>
      <c r="I366" s="182">
        <f>ROUND(E366*H366,2)</f>
        <v>0</v>
      </c>
      <c r="J366" s="181"/>
      <c r="K366" s="182">
        <f>ROUND(E366*J366,2)</f>
        <v>0</v>
      </c>
      <c r="L366" s="182">
        <v>15</v>
      </c>
      <c r="M366" s="182">
        <f>G366*(1+L366/100)</f>
        <v>0</v>
      </c>
      <c r="N366" s="182">
        <v>0</v>
      </c>
      <c r="O366" s="182">
        <f>ROUND(E366*N366,2)</f>
        <v>0</v>
      </c>
      <c r="P366" s="182">
        <v>0</v>
      </c>
      <c r="Q366" s="182">
        <f>ROUND(E366*P366,2)</f>
        <v>0</v>
      </c>
      <c r="R366" s="182"/>
      <c r="S366" s="182" t="s">
        <v>148</v>
      </c>
      <c r="T366" s="183" t="s">
        <v>135</v>
      </c>
      <c r="U366" s="162">
        <v>0</v>
      </c>
      <c r="V366" s="162">
        <f>ROUND(E366*U366,2)</f>
        <v>0</v>
      </c>
      <c r="W366" s="162"/>
      <c r="X366" s="162" t="s">
        <v>136</v>
      </c>
      <c r="Y366" s="153"/>
      <c r="Z366" s="153"/>
      <c r="AA366" s="153"/>
      <c r="AB366" s="153"/>
      <c r="AC366" s="153"/>
      <c r="AD366" s="153"/>
      <c r="AE366" s="153"/>
      <c r="AF366" s="153"/>
      <c r="AG366" s="153" t="s">
        <v>137</v>
      </c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outlineLevel="1" x14ac:dyDescent="0.25">
      <c r="A367" s="177">
        <v>121</v>
      </c>
      <c r="B367" s="178" t="s">
        <v>600</v>
      </c>
      <c r="C367" s="186" t="s">
        <v>601</v>
      </c>
      <c r="D367" s="179" t="s">
        <v>221</v>
      </c>
      <c r="E367" s="180">
        <v>26</v>
      </c>
      <c r="F367" s="181"/>
      <c r="G367" s="182">
        <f>ROUND(E367*F367,2)</f>
        <v>0</v>
      </c>
      <c r="H367" s="181"/>
      <c r="I367" s="182">
        <f>ROUND(E367*H367,2)</f>
        <v>0</v>
      </c>
      <c r="J367" s="181"/>
      <c r="K367" s="182">
        <f>ROUND(E367*J367,2)</f>
        <v>0</v>
      </c>
      <c r="L367" s="182">
        <v>15</v>
      </c>
      <c r="M367" s="182">
        <f>G367*(1+L367/100)</f>
        <v>0</v>
      </c>
      <c r="N367" s="182">
        <v>0</v>
      </c>
      <c r="O367" s="182">
        <f>ROUND(E367*N367,2)</f>
        <v>0</v>
      </c>
      <c r="P367" s="182">
        <v>0</v>
      </c>
      <c r="Q367" s="182">
        <f>ROUND(E367*P367,2)</f>
        <v>0</v>
      </c>
      <c r="R367" s="182"/>
      <c r="S367" s="182" t="s">
        <v>148</v>
      </c>
      <c r="T367" s="183" t="s">
        <v>135</v>
      </c>
      <c r="U367" s="162">
        <v>0</v>
      </c>
      <c r="V367" s="162">
        <f>ROUND(E367*U367,2)</f>
        <v>0</v>
      </c>
      <c r="W367" s="162"/>
      <c r="X367" s="162" t="s">
        <v>140</v>
      </c>
      <c r="Y367" s="153"/>
      <c r="Z367" s="153"/>
      <c r="AA367" s="153"/>
      <c r="AB367" s="153"/>
      <c r="AC367" s="153"/>
      <c r="AD367" s="153"/>
      <c r="AE367" s="153"/>
      <c r="AF367" s="153"/>
      <c r="AG367" s="153" t="s">
        <v>535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1" x14ac:dyDescent="0.25">
      <c r="A368" s="177">
        <v>122</v>
      </c>
      <c r="B368" s="178" t="s">
        <v>602</v>
      </c>
      <c r="C368" s="186" t="s">
        <v>603</v>
      </c>
      <c r="D368" s="179" t="s">
        <v>231</v>
      </c>
      <c r="E368" s="180">
        <v>0.8</v>
      </c>
      <c r="F368" s="181"/>
      <c r="G368" s="182">
        <f>ROUND(E368*F368,2)</f>
        <v>0</v>
      </c>
      <c r="H368" s="181"/>
      <c r="I368" s="182">
        <f>ROUND(E368*H368,2)</f>
        <v>0</v>
      </c>
      <c r="J368" s="181"/>
      <c r="K368" s="182">
        <f>ROUND(E368*J368,2)</f>
        <v>0</v>
      </c>
      <c r="L368" s="182">
        <v>15</v>
      </c>
      <c r="M368" s="182">
        <f>G368*(1+L368/100)</f>
        <v>0</v>
      </c>
      <c r="N368" s="182">
        <v>0</v>
      </c>
      <c r="O368" s="182">
        <f>ROUND(E368*N368,2)</f>
        <v>0</v>
      </c>
      <c r="P368" s="182">
        <v>0</v>
      </c>
      <c r="Q368" s="182">
        <f>ROUND(E368*P368,2)</f>
        <v>0</v>
      </c>
      <c r="R368" s="182"/>
      <c r="S368" s="182" t="s">
        <v>148</v>
      </c>
      <c r="T368" s="183" t="s">
        <v>135</v>
      </c>
      <c r="U368" s="162">
        <v>0</v>
      </c>
      <c r="V368" s="162">
        <f>ROUND(E368*U368,2)</f>
        <v>0</v>
      </c>
      <c r="W368" s="162"/>
      <c r="X368" s="162" t="s">
        <v>140</v>
      </c>
      <c r="Y368" s="153"/>
      <c r="Z368" s="153"/>
      <c r="AA368" s="153"/>
      <c r="AB368" s="153"/>
      <c r="AC368" s="153"/>
      <c r="AD368" s="153"/>
      <c r="AE368" s="153"/>
      <c r="AF368" s="153"/>
      <c r="AG368" s="153" t="s">
        <v>535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 x14ac:dyDescent="0.25">
      <c r="A369" s="177">
        <v>123</v>
      </c>
      <c r="B369" s="178" t="s">
        <v>604</v>
      </c>
      <c r="C369" s="186" t="s">
        <v>605</v>
      </c>
      <c r="D369" s="179" t="s">
        <v>0</v>
      </c>
      <c r="E369" s="180">
        <v>1.75</v>
      </c>
      <c r="F369" s="181"/>
      <c r="G369" s="182">
        <f>ROUND(E369*F369,2)</f>
        <v>0</v>
      </c>
      <c r="H369" s="181"/>
      <c r="I369" s="182">
        <f>ROUND(E369*H369,2)</f>
        <v>0</v>
      </c>
      <c r="J369" s="181"/>
      <c r="K369" s="182">
        <f>ROUND(E369*J369,2)</f>
        <v>0</v>
      </c>
      <c r="L369" s="182">
        <v>15</v>
      </c>
      <c r="M369" s="182">
        <f>G369*(1+L369/100)</f>
        <v>0</v>
      </c>
      <c r="N369" s="182">
        <v>0</v>
      </c>
      <c r="O369" s="182">
        <f>ROUND(E369*N369,2)</f>
        <v>0</v>
      </c>
      <c r="P369" s="182">
        <v>0</v>
      </c>
      <c r="Q369" s="182">
        <f>ROUND(E369*P369,2)</f>
        <v>0</v>
      </c>
      <c r="R369" s="182"/>
      <c r="S369" s="182" t="s">
        <v>134</v>
      </c>
      <c r="T369" s="183" t="s">
        <v>135</v>
      </c>
      <c r="U369" s="162">
        <v>0</v>
      </c>
      <c r="V369" s="162">
        <f>ROUND(E369*U369,2)</f>
        <v>0</v>
      </c>
      <c r="W369" s="162"/>
      <c r="X369" s="162" t="s">
        <v>140</v>
      </c>
      <c r="Y369" s="153"/>
      <c r="Z369" s="153"/>
      <c r="AA369" s="153"/>
      <c r="AB369" s="153"/>
      <c r="AC369" s="153"/>
      <c r="AD369" s="153"/>
      <c r="AE369" s="153"/>
      <c r="AF369" s="153"/>
      <c r="AG369" s="153" t="s">
        <v>535</v>
      </c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ht="13" x14ac:dyDescent="0.25">
      <c r="A370" s="164" t="s">
        <v>128</v>
      </c>
      <c r="B370" s="165" t="s">
        <v>88</v>
      </c>
      <c r="C370" s="185" t="s">
        <v>89</v>
      </c>
      <c r="D370" s="166"/>
      <c r="E370" s="167"/>
      <c r="F370" s="168"/>
      <c r="G370" s="168">
        <f>SUMIF(AG371:AG383,"&lt;&gt;NOR",G371:G383)</f>
        <v>0</v>
      </c>
      <c r="H370" s="168"/>
      <c r="I370" s="168">
        <f>SUM(I371:I383)</f>
        <v>0</v>
      </c>
      <c r="J370" s="168"/>
      <c r="K370" s="168">
        <f>SUM(K371:K383)</f>
        <v>0</v>
      </c>
      <c r="L370" s="168"/>
      <c r="M370" s="168">
        <f>SUM(M371:M383)</f>
        <v>0</v>
      </c>
      <c r="N370" s="168"/>
      <c r="O370" s="168">
        <f>SUM(O371:O383)</f>
        <v>0</v>
      </c>
      <c r="P370" s="168"/>
      <c r="Q370" s="168">
        <f>SUM(Q371:Q383)</f>
        <v>0</v>
      </c>
      <c r="R370" s="168"/>
      <c r="S370" s="168"/>
      <c r="T370" s="169"/>
      <c r="U370" s="163"/>
      <c r="V370" s="163">
        <f>SUM(V371:V383)</f>
        <v>0</v>
      </c>
      <c r="W370" s="163"/>
      <c r="X370" s="163"/>
      <c r="AG370" t="s">
        <v>129</v>
      </c>
    </row>
    <row r="371" spans="1:60" outlineLevel="1" x14ac:dyDescent="0.25">
      <c r="A371" s="170">
        <v>124</v>
      </c>
      <c r="B371" s="171" t="s">
        <v>606</v>
      </c>
      <c r="C371" s="187" t="s">
        <v>607</v>
      </c>
      <c r="D371" s="172" t="s">
        <v>231</v>
      </c>
      <c r="E371" s="173">
        <v>32.200000000000003</v>
      </c>
      <c r="F371" s="174"/>
      <c r="G371" s="175">
        <f>ROUND(E371*F371,2)</f>
        <v>0</v>
      </c>
      <c r="H371" s="174"/>
      <c r="I371" s="175">
        <f>ROUND(E371*H371,2)</f>
        <v>0</v>
      </c>
      <c r="J371" s="174"/>
      <c r="K371" s="175">
        <f>ROUND(E371*J371,2)</f>
        <v>0</v>
      </c>
      <c r="L371" s="175">
        <v>15</v>
      </c>
      <c r="M371" s="175">
        <f>G371*(1+L371/100)</f>
        <v>0</v>
      </c>
      <c r="N371" s="175">
        <v>0</v>
      </c>
      <c r="O371" s="175">
        <f>ROUND(E371*N371,2)</f>
        <v>0</v>
      </c>
      <c r="P371" s="175">
        <v>0</v>
      </c>
      <c r="Q371" s="175">
        <f>ROUND(E371*P371,2)</f>
        <v>0</v>
      </c>
      <c r="R371" s="175"/>
      <c r="S371" s="175" t="s">
        <v>134</v>
      </c>
      <c r="T371" s="176" t="s">
        <v>135</v>
      </c>
      <c r="U371" s="162">
        <v>0</v>
      </c>
      <c r="V371" s="162">
        <f>ROUND(E371*U371,2)</f>
        <v>0</v>
      </c>
      <c r="W371" s="162"/>
      <c r="X371" s="162" t="s">
        <v>140</v>
      </c>
      <c r="Y371" s="153"/>
      <c r="Z371" s="153"/>
      <c r="AA371" s="153"/>
      <c r="AB371" s="153"/>
      <c r="AC371" s="153"/>
      <c r="AD371" s="153"/>
      <c r="AE371" s="153"/>
      <c r="AF371" s="153"/>
      <c r="AG371" s="153" t="s">
        <v>535</v>
      </c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 x14ac:dyDescent="0.25">
      <c r="A372" s="160"/>
      <c r="B372" s="161"/>
      <c r="C372" s="193" t="s">
        <v>273</v>
      </c>
      <c r="D372" s="191"/>
      <c r="E372" s="19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53"/>
      <c r="Z372" s="153"/>
      <c r="AA372" s="153"/>
      <c r="AB372" s="153"/>
      <c r="AC372" s="153"/>
      <c r="AD372" s="153"/>
      <c r="AE372" s="153"/>
      <c r="AF372" s="153"/>
      <c r="AG372" s="153" t="s">
        <v>217</v>
      </c>
      <c r="AH372" s="153">
        <v>0</v>
      </c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 x14ac:dyDescent="0.25">
      <c r="A373" s="160"/>
      <c r="B373" s="161"/>
      <c r="C373" s="193" t="s">
        <v>274</v>
      </c>
      <c r="D373" s="191"/>
      <c r="E373" s="192">
        <v>32.200000000000003</v>
      </c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53"/>
      <c r="Z373" s="153"/>
      <c r="AA373" s="153"/>
      <c r="AB373" s="153"/>
      <c r="AC373" s="153"/>
      <c r="AD373" s="153"/>
      <c r="AE373" s="153"/>
      <c r="AF373" s="153"/>
      <c r="AG373" s="153" t="s">
        <v>217</v>
      </c>
      <c r="AH373" s="153">
        <v>0</v>
      </c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 x14ac:dyDescent="0.25">
      <c r="A374" s="170">
        <v>125</v>
      </c>
      <c r="B374" s="171" t="s">
        <v>608</v>
      </c>
      <c r="C374" s="187" t="s">
        <v>609</v>
      </c>
      <c r="D374" s="172" t="s">
        <v>231</v>
      </c>
      <c r="E374" s="173">
        <v>32.200000000000003</v>
      </c>
      <c r="F374" s="174"/>
      <c r="G374" s="175">
        <f>ROUND(E374*F374,2)</f>
        <v>0</v>
      </c>
      <c r="H374" s="174"/>
      <c r="I374" s="175">
        <f>ROUND(E374*H374,2)</f>
        <v>0</v>
      </c>
      <c r="J374" s="174"/>
      <c r="K374" s="175">
        <f>ROUND(E374*J374,2)</f>
        <v>0</v>
      </c>
      <c r="L374" s="175">
        <v>15</v>
      </c>
      <c r="M374" s="175">
        <f>G374*(1+L374/100)</f>
        <v>0</v>
      </c>
      <c r="N374" s="175">
        <v>0</v>
      </c>
      <c r="O374" s="175">
        <f>ROUND(E374*N374,2)</f>
        <v>0</v>
      </c>
      <c r="P374" s="175">
        <v>0</v>
      </c>
      <c r="Q374" s="175">
        <f>ROUND(E374*P374,2)</f>
        <v>0</v>
      </c>
      <c r="R374" s="175"/>
      <c r="S374" s="175" t="s">
        <v>134</v>
      </c>
      <c r="T374" s="176" t="s">
        <v>135</v>
      </c>
      <c r="U374" s="162">
        <v>0</v>
      </c>
      <c r="V374" s="162">
        <f>ROUND(E374*U374,2)</f>
        <v>0</v>
      </c>
      <c r="W374" s="162"/>
      <c r="X374" s="162" t="s">
        <v>140</v>
      </c>
      <c r="Y374" s="153"/>
      <c r="Z374" s="153"/>
      <c r="AA374" s="153"/>
      <c r="AB374" s="153"/>
      <c r="AC374" s="153"/>
      <c r="AD374" s="153"/>
      <c r="AE374" s="153"/>
      <c r="AF374" s="153"/>
      <c r="AG374" s="153" t="s">
        <v>535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 x14ac:dyDescent="0.25">
      <c r="A375" s="160"/>
      <c r="B375" s="161"/>
      <c r="C375" s="193" t="s">
        <v>273</v>
      </c>
      <c r="D375" s="191"/>
      <c r="E375" s="19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53"/>
      <c r="Z375" s="153"/>
      <c r="AA375" s="153"/>
      <c r="AB375" s="153"/>
      <c r="AC375" s="153"/>
      <c r="AD375" s="153"/>
      <c r="AE375" s="153"/>
      <c r="AF375" s="153"/>
      <c r="AG375" s="153" t="s">
        <v>217</v>
      </c>
      <c r="AH375" s="153">
        <v>0</v>
      </c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 x14ac:dyDescent="0.25">
      <c r="A376" s="160"/>
      <c r="B376" s="161"/>
      <c r="C376" s="193" t="s">
        <v>274</v>
      </c>
      <c r="D376" s="191"/>
      <c r="E376" s="192">
        <v>32.200000000000003</v>
      </c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53"/>
      <c r="Z376" s="153"/>
      <c r="AA376" s="153"/>
      <c r="AB376" s="153"/>
      <c r="AC376" s="153"/>
      <c r="AD376" s="153"/>
      <c r="AE376" s="153"/>
      <c r="AF376" s="153"/>
      <c r="AG376" s="153" t="s">
        <v>217</v>
      </c>
      <c r="AH376" s="153">
        <v>0</v>
      </c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1" x14ac:dyDescent="0.25">
      <c r="A377" s="170">
        <v>126</v>
      </c>
      <c r="B377" s="171" t="s">
        <v>610</v>
      </c>
      <c r="C377" s="187" t="s">
        <v>611</v>
      </c>
      <c r="D377" s="172" t="s">
        <v>231</v>
      </c>
      <c r="E377" s="173">
        <v>32.200000000000003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15</v>
      </c>
      <c r="M377" s="175">
        <f>G377*(1+L377/100)</f>
        <v>0</v>
      </c>
      <c r="N377" s="175">
        <v>0</v>
      </c>
      <c r="O377" s="175">
        <f>ROUND(E377*N377,2)</f>
        <v>0</v>
      </c>
      <c r="P377" s="175">
        <v>0</v>
      </c>
      <c r="Q377" s="175">
        <f>ROUND(E377*P377,2)</f>
        <v>0</v>
      </c>
      <c r="R377" s="175"/>
      <c r="S377" s="175" t="s">
        <v>134</v>
      </c>
      <c r="T377" s="176" t="s">
        <v>135</v>
      </c>
      <c r="U377" s="162">
        <v>0</v>
      </c>
      <c r="V377" s="162">
        <f>ROUND(E377*U377,2)</f>
        <v>0</v>
      </c>
      <c r="W377" s="162"/>
      <c r="X377" s="162" t="s">
        <v>140</v>
      </c>
      <c r="Y377" s="153"/>
      <c r="Z377" s="153"/>
      <c r="AA377" s="153"/>
      <c r="AB377" s="153"/>
      <c r="AC377" s="153"/>
      <c r="AD377" s="153"/>
      <c r="AE377" s="153"/>
      <c r="AF377" s="153"/>
      <c r="AG377" s="153" t="s">
        <v>535</v>
      </c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outlineLevel="1" x14ac:dyDescent="0.25">
      <c r="A378" s="160"/>
      <c r="B378" s="161"/>
      <c r="C378" s="193" t="s">
        <v>273</v>
      </c>
      <c r="D378" s="191"/>
      <c r="E378" s="19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53"/>
      <c r="Z378" s="153"/>
      <c r="AA378" s="153"/>
      <c r="AB378" s="153"/>
      <c r="AC378" s="153"/>
      <c r="AD378" s="153"/>
      <c r="AE378" s="153"/>
      <c r="AF378" s="153"/>
      <c r="AG378" s="153" t="s">
        <v>217</v>
      </c>
      <c r="AH378" s="153">
        <v>0</v>
      </c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1" x14ac:dyDescent="0.25">
      <c r="A379" s="160"/>
      <c r="B379" s="161"/>
      <c r="C379" s="193" t="s">
        <v>274</v>
      </c>
      <c r="D379" s="191"/>
      <c r="E379" s="192">
        <v>32.200000000000003</v>
      </c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53"/>
      <c r="Z379" s="153"/>
      <c r="AA379" s="153"/>
      <c r="AB379" s="153"/>
      <c r="AC379" s="153"/>
      <c r="AD379" s="153"/>
      <c r="AE379" s="153"/>
      <c r="AF379" s="153"/>
      <c r="AG379" s="153" t="s">
        <v>217</v>
      </c>
      <c r="AH379" s="153">
        <v>0</v>
      </c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1" x14ac:dyDescent="0.25">
      <c r="A380" s="170">
        <v>127</v>
      </c>
      <c r="B380" s="171" t="s">
        <v>612</v>
      </c>
      <c r="C380" s="187" t="s">
        <v>613</v>
      </c>
      <c r="D380" s="172" t="s">
        <v>231</v>
      </c>
      <c r="E380" s="173">
        <v>35.42</v>
      </c>
      <c r="F380" s="174"/>
      <c r="G380" s="175">
        <f>ROUND(E380*F380,2)</f>
        <v>0</v>
      </c>
      <c r="H380" s="174"/>
      <c r="I380" s="175">
        <f>ROUND(E380*H380,2)</f>
        <v>0</v>
      </c>
      <c r="J380" s="174"/>
      <c r="K380" s="175">
        <f>ROUND(E380*J380,2)</f>
        <v>0</v>
      </c>
      <c r="L380" s="175">
        <v>15</v>
      </c>
      <c r="M380" s="175">
        <f>G380*(1+L380/100)</f>
        <v>0</v>
      </c>
      <c r="N380" s="175">
        <v>0</v>
      </c>
      <c r="O380" s="175">
        <f>ROUND(E380*N380,2)</f>
        <v>0</v>
      </c>
      <c r="P380" s="175">
        <v>0</v>
      </c>
      <c r="Q380" s="175">
        <f>ROUND(E380*P380,2)</f>
        <v>0</v>
      </c>
      <c r="R380" s="175"/>
      <c r="S380" s="175" t="s">
        <v>148</v>
      </c>
      <c r="T380" s="176" t="s">
        <v>135</v>
      </c>
      <c r="U380" s="162">
        <v>0</v>
      </c>
      <c r="V380" s="162">
        <f>ROUND(E380*U380,2)</f>
        <v>0</v>
      </c>
      <c r="W380" s="162"/>
      <c r="X380" s="162" t="s">
        <v>136</v>
      </c>
      <c r="Y380" s="153"/>
      <c r="Z380" s="153"/>
      <c r="AA380" s="153"/>
      <c r="AB380" s="153"/>
      <c r="AC380" s="153"/>
      <c r="AD380" s="153"/>
      <c r="AE380" s="153"/>
      <c r="AF380" s="153"/>
      <c r="AG380" s="153" t="s">
        <v>137</v>
      </c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outlineLevel="1" x14ac:dyDescent="0.25">
      <c r="A381" s="160"/>
      <c r="B381" s="161"/>
      <c r="C381" s="193" t="s">
        <v>614</v>
      </c>
      <c r="D381" s="191"/>
      <c r="E381" s="19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53"/>
      <c r="Z381" s="153"/>
      <c r="AA381" s="153"/>
      <c r="AB381" s="153"/>
      <c r="AC381" s="153"/>
      <c r="AD381" s="153"/>
      <c r="AE381" s="153"/>
      <c r="AF381" s="153"/>
      <c r="AG381" s="153" t="s">
        <v>217</v>
      </c>
      <c r="AH381" s="153">
        <v>0</v>
      </c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outlineLevel="1" x14ac:dyDescent="0.25">
      <c r="A382" s="160"/>
      <c r="B382" s="161"/>
      <c r="C382" s="193" t="s">
        <v>615</v>
      </c>
      <c r="D382" s="191"/>
      <c r="E382" s="192">
        <v>35.42</v>
      </c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53"/>
      <c r="Z382" s="153"/>
      <c r="AA382" s="153"/>
      <c r="AB382" s="153"/>
      <c r="AC382" s="153"/>
      <c r="AD382" s="153"/>
      <c r="AE382" s="153"/>
      <c r="AF382" s="153"/>
      <c r="AG382" s="153" t="s">
        <v>217</v>
      </c>
      <c r="AH382" s="153">
        <v>0</v>
      </c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 x14ac:dyDescent="0.25">
      <c r="A383" s="177">
        <v>128</v>
      </c>
      <c r="B383" s="178" t="s">
        <v>616</v>
      </c>
      <c r="C383" s="186" t="s">
        <v>617</v>
      </c>
      <c r="D383" s="179" t="s">
        <v>0</v>
      </c>
      <c r="E383" s="180">
        <v>4.0999999999999996</v>
      </c>
      <c r="F383" s="181"/>
      <c r="G383" s="182">
        <f>ROUND(E383*F383,2)</f>
        <v>0</v>
      </c>
      <c r="H383" s="181"/>
      <c r="I383" s="182">
        <f>ROUND(E383*H383,2)</f>
        <v>0</v>
      </c>
      <c r="J383" s="181"/>
      <c r="K383" s="182">
        <f>ROUND(E383*J383,2)</f>
        <v>0</v>
      </c>
      <c r="L383" s="182">
        <v>15</v>
      </c>
      <c r="M383" s="182">
        <f>G383*(1+L383/100)</f>
        <v>0</v>
      </c>
      <c r="N383" s="182">
        <v>0</v>
      </c>
      <c r="O383" s="182">
        <f>ROUND(E383*N383,2)</f>
        <v>0</v>
      </c>
      <c r="P383" s="182">
        <v>0</v>
      </c>
      <c r="Q383" s="182">
        <f>ROUND(E383*P383,2)</f>
        <v>0</v>
      </c>
      <c r="R383" s="182"/>
      <c r="S383" s="182" t="s">
        <v>134</v>
      </c>
      <c r="T383" s="183" t="s">
        <v>135</v>
      </c>
      <c r="U383" s="162">
        <v>0</v>
      </c>
      <c r="V383" s="162">
        <f>ROUND(E383*U383,2)</f>
        <v>0</v>
      </c>
      <c r="W383" s="162"/>
      <c r="X383" s="162" t="s">
        <v>140</v>
      </c>
      <c r="Y383" s="153"/>
      <c r="Z383" s="153"/>
      <c r="AA383" s="153"/>
      <c r="AB383" s="153"/>
      <c r="AC383" s="153"/>
      <c r="AD383" s="153"/>
      <c r="AE383" s="153"/>
      <c r="AF383" s="153"/>
      <c r="AG383" s="153" t="s">
        <v>535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 ht="13" x14ac:dyDescent="0.25">
      <c r="A384" s="164" t="s">
        <v>128</v>
      </c>
      <c r="B384" s="165" t="s">
        <v>90</v>
      </c>
      <c r="C384" s="185" t="s">
        <v>91</v>
      </c>
      <c r="D384" s="166"/>
      <c r="E384" s="167"/>
      <c r="F384" s="168"/>
      <c r="G384" s="168">
        <f>SUMIF(AG385:AG408,"&lt;&gt;NOR",G385:G408)</f>
        <v>0</v>
      </c>
      <c r="H384" s="168"/>
      <c r="I384" s="168">
        <f>SUM(I385:I408)</f>
        <v>0</v>
      </c>
      <c r="J384" s="168"/>
      <c r="K384" s="168">
        <f>SUM(K385:K408)</f>
        <v>0</v>
      </c>
      <c r="L384" s="168"/>
      <c r="M384" s="168">
        <f>SUM(M385:M408)</f>
        <v>0</v>
      </c>
      <c r="N384" s="168"/>
      <c r="O384" s="168">
        <f>SUM(O385:O408)</f>
        <v>0</v>
      </c>
      <c r="P384" s="168"/>
      <c r="Q384" s="168">
        <f>SUM(Q385:Q408)</f>
        <v>0</v>
      </c>
      <c r="R384" s="168"/>
      <c r="S384" s="168"/>
      <c r="T384" s="169"/>
      <c r="U384" s="163"/>
      <c r="V384" s="163">
        <f>SUM(V385:V408)</f>
        <v>0</v>
      </c>
      <c r="W384" s="163"/>
      <c r="X384" s="163"/>
      <c r="AG384" t="s">
        <v>129</v>
      </c>
    </row>
    <row r="385" spans="1:60" outlineLevel="1" x14ac:dyDescent="0.25">
      <c r="A385" s="170">
        <v>129</v>
      </c>
      <c r="B385" s="171" t="s">
        <v>618</v>
      </c>
      <c r="C385" s="187" t="s">
        <v>619</v>
      </c>
      <c r="D385" s="172" t="s">
        <v>231</v>
      </c>
      <c r="E385" s="173">
        <v>98.683599999999998</v>
      </c>
      <c r="F385" s="174"/>
      <c r="G385" s="175">
        <f>ROUND(E385*F385,2)</f>
        <v>0</v>
      </c>
      <c r="H385" s="174"/>
      <c r="I385" s="175">
        <f>ROUND(E385*H385,2)</f>
        <v>0</v>
      </c>
      <c r="J385" s="174"/>
      <c r="K385" s="175">
        <f>ROUND(E385*J385,2)</f>
        <v>0</v>
      </c>
      <c r="L385" s="175">
        <v>15</v>
      </c>
      <c r="M385" s="175">
        <f>G385*(1+L385/100)</f>
        <v>0</v>
      </c>
      <c r="N385" s="175">
        <v>0</v>
      </c>
      <c r="O385" s="175">
        <f>ROUND(E385*N385,2)</f>
        <v>0</v>
      </c>
      <c r="P385" s="175">
        <v>0</v>
      </c>
      <c r="Q385" s="175">
        <f>ROUND(E385*P385,2)</f>
        <v>0</v>
      </c>
      <c r="R385" s="175"/>
      <c r="S385" s="175" t="s">
        <v>134</v>
      </c>
      <c r="T385" s="176" t="s">
        <v>135</v>
      </c>
      <c r="U385" s="162">
        <v>0</v>
      </c>
      <c r="V385" s="162">
        <f>ROUND(E385*U385,2)</f>
        <v>0</v>
      </c>
      <c r="W385" s="162"/>
      <c r="X385" s="162" t="s">
        <v>140</v>
      </c>
      <c r="Y385" s="153"/>
      <c r="Z385" s="153"/>
      <c r="AA385" s="153"/>
      <c r="AB385" s="153"/>
      <c r="AC385" s="153"/>
      <c r="AD385" s="153"/>
      <c r="AE385" s="153"/>
      <c r="AF385" s="153"/>
      <c r="AG385" s="153" t="s">
        <v>535</v>
      </c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outlineLevel="1" x14ac:dyDescent="0.25">
      <c r="A386" s="160"/>
      <c r="B386" s="161"/>
      <c r="C386" s="193" t="s">
        <v>620</v>
      </c>
      <c r="D386" s="191"/>
      <c r="E386" s="19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53"/>
      <c r="Z386" s="153"/>
      <c r="AA386" s="153"/>
      <c r="AB386" s="153"/>
      <c r="AC386" s="153"/>
      <c r="AD386" s="153"/>
      <c r="AE386" s="153"/>
      <c r="AF386" s="153"/>
      <c r="AG386" s="153" t="s">
        <v>217</v>
      </c>
      <c r="AH386" s="153">
        <v>0</v>
      </c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1" x14ac:dyDescent="0.25">
      <c r="A387" s="160"/>
      <c r="B387" s="161"/>
      <c r="C387" s="193" t="s">
        <v>621</v>
      </c>
      <c r="D387" s="191"/>
      <c r="E387" s="19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53"/>
      <c r="Z387" s="153"/>
      <c r="AA387" s="153"/>
      <c r="AB387" s="153"/>
      <c r="AC387" s="153"/>
      <c r="AD387" s="153"/>
      <c r="AE387" s="153"/>
      <c r="AF387" s="153"/>
      <c r="AG387" s="153" t="s">
        <v>217</v>
      </c>
      <c r="AH387" s="153">
        <v>0</v>
      </c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1" x14ac:dyDescent="0.25">
      <c r="A388" s="160"/>
      <c r="B388" s="161"/>
      <c r="C388" s="193" t="s">
        <v>622</v>
      </c>
      <c r="D388" s="191"/>
      <c r="E388" s="19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53"/>
      <c r="Z388" s="153"/>
      <c r="AA388" s="153"/>
      <c r="AB388" s="153"/>
      <c r="AC388" s="153"/>
      <c r="AD388" s="153"/>
      <c r="AE388" s="153"/>
      <c r="AF388" s="153"/>
      <c r="AG388" s="153" t="s">
        <v>217</v>
      </c>
      <c r="AH388" s="153">
        <v>0</v>
      </c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outlineLevel="1" x14ac:dyDescent="0.25">
      <c r="A389" s="160"/>
      <c r="B389" s="161"/>
      <c r="C389" s="193" t="s">
        <v>623</v>
      </c>
      <c r="D389" s="191"/>
      <c r="E389" s="192">
        <v>98.68</v>
      </c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53"/>
      <c r="Z389" s="153"/>
      <c r="AA389" s="153"/>
      <c r="AB389" s="153"/>
      <c r="AC389" s="153"/>
      <c r="AD389" s="153"/>
      <c r="AE389" s="153"/>
      <c r="AF389" s="153"/>
      <c r="AG389" s="153" t="s">
        <v>217</v>
      </c>
      <c r="AH389" s="153">
        <v>0</v>
      </c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 x14ac:dyDescent="0.25">
      <c r="A390" s="170">
        <v>130</v>
      </c>
      <c r="B390" s="171" t="s">
        <v>624</v>
      </c>
      <c r="C390" s="187" t="s">
        <v>625</v>
      </c>
      <c r="D390" s="172" t="s">
        <v>231</v>
      </c>
      <c r="E390" s="173">
        <v>94.483599999999996</v>
      </c>
      <c r="F390" s="174"/>
      <c r="G390" s="175">
        <f>ROUND(E390*F390,2)</f>
        <v>0</v>
      </c>
      <c r="H390" s="174"/>
      <c r="I390" s="175">
        <f>ROUND(E390*H390,2)</f>
        <v>0</v>
      </c>
      <c r="J390" s="174"/>
      <c r="K390" s="175">
        <f>ROUND(E390*J390,2)</f>
        <v>0</v>
      </c>
      <c r="L390" s="175">
        <v>15</v>
      </c>
      <c r="M390" s="175">
        <f>G390*(1+L390/100)</f>
        <v>0</v>
      </c>
      <c r="N390" s="175">
        <v>0</v>
      </c>
      <c r="O390" s="175">
        <f>ROUND(E390*N390,2)</f>
        <v>0</v>
      </c>
      <c r="P390" s="175">
        <v>0</v>
      </c>
      <c r="Q390" s="175">
        <f>ROUND(E390*P390,2)</f>
        <v>0</v>
      </c>
      <c r="R390" s="175"/>
      <c r="S390" s="175" t="s">
        <v>134</v>
      </c>
      <c r="T390" s="176" t="s">
        <v>135</v>
      </c>
      <c r="U390" s="162">
        <v>0</v>
      </c>
      <c r="V390" s="162">
        <f>ROUND(E390*U390,2)</f>
        <v>0</v>
      </c>
      <c r="W390" s="162"/>
      <c r="X390" s="162" t="s">
        <v>140</v>
      </c>
      <c r="Y390" s="153"/>
      <c r="Z390" s="153"/>
      <c r="AA390" s="153"/>
      <c r="AB390" s="153"/>
      <c r="AC390" s="153"/>
      <c r="AD390" s="153"/>
      <c r="AE390" s="153"/>
      <c r="AF390" s="153"/>
      <c r="AG390" s="153" t="s">
        <v>535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 x14ac:dyDescent="0.25">
      <c r="A391" s="160"/>
      <c r="B391" s="161"/>
      <c r="C391" s="193" t="s">
        <v>620</v>
      </c>
      <c r="D391" s="191"/>
      <c r="E391" s="19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53"/>
      <c r="Z391" s="153"/>
      <c r="AA391" s="153"/>
      <c r="AB391" s="153"/>
      <c r="AC391" s="153"/>
      <c r="AD391" s="153"/>
      <c r="AE391" s="153"/>
      <c r="AF391" s="153"/>
      <c r="AG391" s="153" t="s">
        <v>217</v>
      </c>
      <c r="AH391" s="153">
        <v>0</v>
      </c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 x14ac:dyDescent="0.25">
      <c r="A392" s="160"/>
      <c r="B392" s="161"/>
      <c r="C392" s="193" t="s">
        <v>622</v>
      </c>
      <c r="D392" s="191"/>
      <c r="E392" s="19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53"/>
      <c r="Z392" s="153"/>
      <c r="AA392" s="153"/>
      <c r="AB392" s="153"/>
      <c r="AC392" s="153"/>
      <c r="AD392" s="153"/>
      <c r="AE392" s="153"/>
      <c r="AF392" s="153"/>
      <c r="AG392" s="153" t="s">
        <v>217</v>
      </c>
      <c r="AH392" s="153">
        <v>0</v>
      </c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 x14ac:dyDescent="0.25">
      <c r="A393" s="160"/>
      <c r="B393" s="161"/>
      <c r="C393" s="193" t="s">
        <v>626</v>
      </c>
      <c r="D393" s="191"/>
      <c r="E393" s="192">
        <v>94.48</v>
      </c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53"/>
      <c r="Z393" s="153"/>
      <c r="AA393" s="153"/>
      <c r="AB393" s="153"/>
      <c r="AC393" s="153"/>
      <c r="AD393" s="153"/>
      <c r="AE393" s="153"/>
      <c r="AF393" s="153"/>
      <c r="AG393" s="153" t="s">
        <v>217</v>
      </c>
      <c r="AH393" s="153">
        <v>0</v>
      </c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outlineLevel="1" x14ac:dyDescent="0.25">
      <c r="A394" s="170">
        <v>131</v>
      </c>
      <c r="B394" s="171" t="s">
        <v>627</v>
      </c>
      <c r="C394" s="187" t="s">
        <v>628</v>
      </c>
      <c r="D394" s="172" t="s">
        <v>231</v>
      </c>
      <c r="E394" s="173">
        <v>4.2</v>
      </c>
      <c r="F394" s="174"/>
      <c r="G394" s="175">
        <f>ROUND(E394*F394,2)</f>
        <v>0</v>
      </c>
      <c r="H394" s="174"/>
      <c r="I394" s="175">
        <f>ROUND(E394*H394,2)</f>
        <v>0</v>
      </c>
      <c r="J394" s="174"/>
      <c r="K394" s="175">
        <f>ROUND(E394*J394,2)</f>
        <v>0</v>
      </c>
      <c r="L394" s="175">
        <v>15</v>
      </c>
      <c r="M394" s="175">
        <f>G394*(1+L394/100)</f>
        <v>0</v>
      </c>
      <c r="N394" s="175">
        <v>0</v>
      </c>
      <c r="O394" s="175">
        <f>ROUND(E394*N394,2)</f>
        <v>0</v>
      </c>
      <c r="P394" s="175">
        <v>0</v>
      </c>
      <c r="Q394" s="175">
        <f>ROUND(E394*P394,2)</f>
        <v>0</v>
      </c>
      <c r="R394" s="175"/>
      <c r="S394" s="175" t="s">
        <v>134</v>
      </c>
      <c r="T394" s="176" t="s">
        <v>135</v>
      </c>
      <c r="U394" s="162">
        <v>0</v>
      </c>
      <c r="V394" s="162">
        <f>ROUND(E394*U394,2)</f>
        <v>0</v>
      </c>
      <c r="W394" s="162"/>
      <c r="X394" s="162" t="s">
        <v>140</v>
      </c>
      <c r="Y394" s="153"/>
      <c r="Z394" s="153"/>
      <c r="AA394" s="153"/>
      <c r="AB394" s="153"/>
      <c r="AC394" s="153"/>
      <c r="AD394" s="153"/>
      <c r="AE394" s="153"/>
      <c r="AF394" s="153"/>
      <c r="AG394" s="153" t="s">
        <v>535</v>
      </c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 x14ac:dyDescent="0.25">
      <c r="A395" s="160"/>
      <c r="B395" s="161"/>
      <c r="C395" s="193" t="s">
        <v>621</v>
      </c>
      <c r="D395" s="191"/>
      <c r="E395" s="19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53"/>
      <c r="Z395" s="153"/>
      <c r="AA395" s="153"/>
      <c r="AB395" s="153"/>
      <c r="AC395" s="153"/>
      <c r="AD395" s="153"/>
      <c r="AE395" s="153"/>
      <c r="AF395" s="153"/>
      <c r="AG395" s="153" t="s">
        <v>217</v>
      </c>
      <c r="AH395" s="153">
        <v>0</v>
      </c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 x14ac:dyDescent="0.25">
      <c r="A396" s="160"/>
      <c r="B396" s="161"/>
      <c r="C396" s="193" t="s">
        <v>629</v>
      </c>
      <c r="D396" s="191"/>
      <c r="E396" s="192">
        <v>4.2</v>
      </c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53"/>
      <c r="Z396" s="153"/>
      <c r="AA396" s="153"/>
      <c r="AB396" s="153"/>
      <c r="AC396" s="153"/>
      <c r="AD396" s="153"/>
      <c r="AE396" s="153"/>
      <c r="AF396" s="153"/>
      <c r="AG396" s="153" t="s">
        <v>217</v>
      </c>
      <c r="AH396" s="153">
        <v>0</v>
      </c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outlineLevel="1" x14ac:dyDescent="0.25">
      <c r="A397" s="170">
        <v>132</v>
      </c>
      <c r="B397" s="171" t="s">
        <v>630</v>
      </c>
      <c r="C397" s="187" t="s">
        <v>631</v>
      </c>
      <c r="D397" s="172" t="s">
        <v>231</v>
      </c>
      <c r="E397" s="173">
        <v>98.683599999999998</v>
      </c>
      <c r="F397" s="174"/>
      <c r="G397" s="175">
        <f>ROUND(E397*F397,2)</f>
        <v>0</v>
      </c>
      <c r="H397" s="174"/>
      <c r="I397" s="175">
        <f>ROUND(E397*H397,2)</f>
        <v>0</v>
      </c>
      <c r="J397" s="174"/>
      <c r="K397" s="175">
        <f>ROUND(E397*J397,2)</f>
        <v>0</v>
      </c>
      <c r="L397" s="175">
        <v>15</v>
      </c>
      <c r="M397" s="175">
        <f>G397*(1+L397/100)</f>
        <v>0</v>
      </c>
      <c r="N397" s="175">
        <v>0</v>
      </c>
      <c r="O397" s="175">
        <f>ROUND(E397*N397,2)</f>
        <v>0</v>
      </c>
      <c r="P397" s="175">
        <v>0</v>
      </c>
      <c r="Q397" s="175">
        <f>ROUND(E397*P397,2)</f>
        <v>0</v>
      </c>
      <c r="R397" s="175"/>
      <c r="S397" s="175" t="s">
        <v>134</v>
      </c>
      <c r="T397" s="176" t="s">
        <v>135</v>
      </c>
      <c r="U397" s="162">
        <v>0</v>
      </c>
      <c r="V397" s="162">
        <f>ROUND(E397*U397,2)</f>
        <v>0</v>
      </c>
      <c r="W397" s="162"/>
      <c r="X397" s="162" t="s">
        <v>140</v>
      </c>
      <c r="Y397" s="153"/>
      <c r="Z397" s="153"/>
      <c r="AA397" s="153"/>
      <c r="AB397" s="153"/>
      <c r="AC397" s="153"/>
      <c r="AD397" s="153"/>
      <c r="AE397" s="153"/>
      <c r="AF397" s="153"/>
      <c r="AG397" s="153" t="s">
        <v>535</v>
      </c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outlineLevel="1" x14ac:dyDescent="0.25">
      <c r="A398" s="160"/>
      <c r="B398" s="161"/>
      <c r="C398" s="193" t="s">
        <v>620</v>
      </c>
      <c r="D398" s="191"/>
      <c r="E398" s="19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53"/>
      <c r="Z398" s="153"/>
      <c r="AA398" s="153"/>
      <c r="AB398" s="153"/>
      <c r="AC398" s="153"/>
      <c r="AD398" s="153"/>
      <c r="AE398" s="153"/>
      <c r="AF398" s="153"/>
      <c r="AG398" s="153" t="s">
        <v>217</v>
      </c>
      <c r="AH398" s="153">
        <v>0</v>
      </c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outlineLevel="1" x14ac:dyDescent="0.25">
      <c r="A399" s="160"/>
      <c r="B399" s="161"/>
      <c r="C399" s="193" t="s">
        <v>621</v>
      </c>
      <c r="D399" s="191"/>
      <c r="E399" s="19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53"/>
      <c r="Z399" s="153"/>
      <c r="AA399" s="153"/>
      <c r="AB399" s="153"/>
      <c r="AC399" s="153"/>
      <c r="AD399" s="153"/>
      <c r="AE399" s="153"/>
      <c r="AF399" s="153"/>
      <c r="AG399" s="153" t="s">
        <v>217</v>
      </c>
      <c r="AH399" s="153">
        <v>0</v>
      </c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outlineLevel="1" x14ac:dyDescent="0.25">
      <c r="A400" s="160"/>
      <c r="B400" s="161"/>
      <c r="C400" s="193" t="s">
        <v>622</v>
      </c>
      <c r="D400" s="191"/>
      <c r="E400" s="19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53"/>
      <c r="Z400" s="153"/>
      <c r="AA400" s="153"/>
      <c r="AB400" s="153"/>
      <c r="AC400" s="153"/>
      <c r="AD400" s="153"/>
      <c r="AE400" s="153"/>
      <c r="AF400" s="153"/>
      <c r="AG400" s="153" t="s">
        <v>217</v>
      </c>
      <c r="AH400" s="153">
        <v>0</v>
      </c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outlineLevel="1" x14ac:dyDescent="0.25">
      <c r="A401" s="160"/>
      <c r="B401" s="161"/>
      <c r="C401" s="193" t="s">
        <v>623</v>
      </c>
      <c r="D401" s="191"/>
      <c r="E401" s="192">
        <v>98.68</v>
      </c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53"/>
      <c r="Z401" s="153"/>
      <c r="AA401" s="153"/>
      <c r="AB401" s="153"/>
      <c r="AC401" s="153"/>
      <c r="AD401" s="153"/>
      <c r="AE401" s="153"/>
      <c r="AF401" s="153"/>
      <c r="AG401" s="153" t="s">
        <v>217</v>
      </c>
      <c r="AH401" s="153">
        <v>0</v>
      </c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 x14ac:dyDescent="0.25">
      <c r="A402" s="170">
        <v>133</v>
      </c>
      <c r="B402" s="171" t="s">
        <v>632</v>
      </c>
      <c r="C402" s="187" t="s">
        <v>633</v>
      </c>
      <c r="D402" s="172" t="s">
        <v>240</v>
      </c>
      <c r="E402" s="173">
        <v>53.36</v>
      </c>
      <c r="F402" s="174"/>
      <c r="G402" s="175">
        <f>ROUND(E402*F402,2)</f>
        <v>0</v>
      </c>
      <c r="H402" s="174"/>
      <c r="I402" s="175">
        <f>ROUND(E402*H402,2)</f>
        <v>0</v>
      </c>
      <c r="J402" s="174"/>
      <c r="K402" s="175">
        <f>ROUND(E402*J402,2)</f>
        <v>0</v>
      </c>
      <c r="L402" s="175">
        <v>15</v>
      </c>
      <c r="M402" s="175">
        <f>G402*(1+L402/100)</f>
        <v>0</v>
      </c>
      <c r="N402" s="175">
        <v>0</v>
      </c>
      <c r="O402" s="175">
        <f>ROUND(E402*N402,2)</f>
        <v>0</v>
      </c>
      <c r="P402" s="175">
        <v>0</v>
      </c>
      <c r="Q402" s="175">
        <f>ROUND(E402*P402,2)</f>
        <v>0</v>
      </c>
      <c r="R402" s="175"/>
      <c r="S402" s="175" t="s">
        <v>134</v>
      </c>
      <c r="T402" s="176" t="s">
        <v>135</v>
      </c>
      <c r="U402" s="162">
        <v>0</v>
      </c>
      <c r="V402" s="162">
        <f>ROUND(E402*U402,2)</f>
        <v>0</v>
      </c>
      <c r="W402" s="162"/>
      <c r="X402" s="162" t="s">
        <v>140</v>
      </c>
      <c r="Y402" s="153"/>
      <c r="Z402" s="153"/>
      <c r="AA402" s="153"/>
      <c r="AB402" s="153"/>
      <c r="AC402" s="153"/>
      <c r="AD402" s="153"/>
      <c r="AE402" s="153"/>
      <c r="AF402" s="153"/>
      <c r="AG402" s="153" t="s">
        <v>535</v>
      </c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 x14ac:dyDescent="0.25">
      <c r="A403" s="160"/>
      <c r="B403" s="161"/>
      <c r="C403" s="193" t="s">
        <v>634</v>
      </c>
      <c r="D403" s="191"/>
      <c r="E403" s="19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53"/>
      <c r="Z403" s="153"/>
      <c r="AA403" s="153"/>
      <c r="AB403" s="153"/>
      <c r="AC403" s="153"/>
      <c r="AD403" s="153"/>
      <c r="AE403" s="153"/>
      <c r="AF403" s="153"/>
      <c r="AG403" s="153" t="s">
        <v>217</v>
      </c>
      <c r="AH403" s="153">
        <v>0</v>
      </c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 x14ac:dyDescent="0.25">
      <c r="A404" s="160"/>
      <c r="B404" s="161"/>
      <c r="C404" s="193" t="s">
        <v>635</v>
      </c>
      <c r="D404" s="191"/>
      <c r="E404" s="192">
        <v>53.36</v>
      </c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53"/>
      <c r="Z404" s="153"/>
      <c r="AA404" s="153"/>
      <c r="AB404" s="153"/>
      <c r="AC404" s="153"/>
      <c r="AD404" s="153"/>
      <c r="AE404" s="153"/>
      <c r="AF404" s="153"/>
      <c r="AG404" s="153" t="s">
        <v>217</v>
      </c>
      <c r="AH404" s="153">
        <v>0</v>
      </c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 x14ac:dyDescent="0.25">
      <c r="A405" s="170">
        <v>134</v>
      </c>
      <c r="B405" s="171" t="s">
        <v>636</v>
      </c>
      <c r="C405" s="187" t="s">
        <v>637</v>
      </c>
      <c r="D405" s="172" t="s">
        <v>231</v>
      </c>
      <c r="E405" s="173">
        <v>108.55195999999999</v>
      </c>
      <c r="F405" s="174"/>
      <c r="G405" s="175">
        <f>ROUND(E405*F405,2)</f>
        <v>0</v>
      </c>
      <c r="H405" s="174"/>
      <c r="I405" s="175">
        <f>ROUND(E405*H405,2)</f>
        <v>0</v>
      </c>
      <c r="J405" s="174"/>
      <c r="K405" s="175">
        <f>ROUND(E405*J405,2)</f>
        <v>0</v>
      </c>
      <c r="L405" s="175">
        <v>15</v>
      </c>
      <c r="M405" s="175">
        <f>G405*(1+L405/100)</f>
        <v>0</v>
      </c>
      <c r="N405" s="175">
        <v>0</v>
      </c>
      <c r="O405" s="175">
        <f>ROUND(E405*N405,2)</f>
        <v>0</v>
      </c>
      <c r="P405" s="175">
        <v>0</v>
      </c>
      <c r="Q405" s="175">
        <f>ROUND(E405*P405,2)</f>
        <v>0</v>
      </c>
      <c r="R405" s="175"/>
      <c r="S405" s="175" t="s">
        <v>148</v>
      </c>
      <c r="T405" s="176" t="s">
        <v>135</v>
      </c>
      <c r="U405" s="162">
        <v>0</v>
      </c>
      <c r="V405" s="162">
        <f>ROUND(E405*U405,2)</f>
        <v>0</v>
      </c>
      <c r="W405" s="162"/>
      <c r="X405" s="162" t="s">
        <v>136</v>
      </c>
      <c r="Y405" s="153"/>
      <c r="Z405" s="153"/>
      <c r="AA405" s="153"/>
      <c r="AB405" s="153"/>
      <c r="AC405" s="153"/>
      <c r="AD405" s="153"/>
      <c r="AE405" s="153"/>
      <c r="AF405" s="153"/>
      <c r="AG405" s="153" t="s">
        <v>137</v>
      </c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outlineLevel="1" x14ac:dyDescent="0.25">
      <c r="A406" s="160"/>
      <c r="B406" s="161"/>
      <c r="C406" s="193" t="s">
        <v>638</v>
      </c>
      <c r="D406" s="191"/>
      <c r="E406" s="19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53"/>
      <c r="Z406" s="153"/>
      <c r="AA406" s="153"/>
      <c r="AB406" s="153"/>
      <c r="AC406" s="153"/>
      <c r="AD406" s="153"/>
      <c r="AE406" s="153"/>
      <c r="AF406" s="153"/>
      <c r="AG406" s="153" t="s">
        <v>217</v>
      </c>
      <c r="AH406" s="153">
        <v>0</v>
      </c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</row>
    <row r="407" spans="1:60" outlineLevel="1" x14ac:dyDescent="0.25">
      <c r="A407" s="160"/>
      <c r="B407" s="161"/>
      <c r="C407" s="193" t="s">
        <v>639</v>
      </c>
      <c r="D407" s="191"/>
      <c r="E407" s="192">
        <v>108.55</v>
      </c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53"/>
      <c r="Z407" s="153"/>
      <c r="AA407" s="153"/>
      <c r="AB407" s="153"/>
      <c r="AC407" s="153"/>
      <c r="AD407" s="153"/>
      <c r="AE407" s="153"/>
      <c r="AF407" s="153"/>
      <c r="AG407" s="153" t="s">
        <v>217</v>
      </c>
      <c r="AH407" s="153">
        <v>0</v>
      </c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 x14ac:dyDescent="0.25">
      <c r="A408" s="177">
        <v>135</v>
      </c>
      <c r="B408" s="178" t="s">
        <v>640</v>
      </c>
      <c r="C408" s="186" t="s">
        <v>641</v>
      </c>
      <c r="D408" s="179" t="s">
        <v>0</v>
      </c>
      <c r="E408" s="180">
        <v>3</v>
      </c>
      <c r="F408" s="181"/>
      <c r="G408" s="182">
        <f>ROUND(E408*F408,2)</f>
        <v>0</v>
      </c>
      <c r="H408" s="181"/>
      <c r="I408" s="182">
        <f>ROUND(E408*H408,2)</f>
        <v>0</v>
      </c>
      <c r="J408" s="181"/>
      <c r="K408" s="182">
        <f>ROUND(E408*J408,2)</f>
        <v>0</v>
      </c>
      <c r="L408" s="182">
        <v>15</v>
      </c>
      <c r="M408" s="182">
        <f>G408*(1+L408/100)</f>
        <v>0</v>
      </c>
      <c r="N408" s="182">
        <v>0</v>
      </c>
      <c r="O408" s="182">
        <f>ROUND(E408*N408,2)</f>
        <v>0</v>
      </c>
      <c r="P408" s="182">
        <v>0</v>
      </c>
      <c r="Q408" s="182">
        <f>ROUND(E408*P408,2)</f>
        <v>0</v>
      </c>
      <c r="R408" s="182"/>
      <c r="S408" s="182" t="s">
        <v>134</v>
      </c>
      <c r="T408" s="183" t="s">
        <v>135</v>
      </c>
      <c r="U408" s="162">
        <v>0</v>
      </c>
      <c r="V408" s="162">
        <f>ROUND(E408*U408,2)</f>
        <v>0</v>
      </c>
      <c r="W408" s="162"/>
      <c r="X408" s="162" t="s">
        <v>140</v>
      </c>
      <c r="Y408" s="153"/>
      <c r="Z408" s="153"/>
      <c r="AA408" s="153"/>
      <c r="AB408" s="153"/>
      <c r="AC408" s="153"/>
      <c r="AD408" s="153"/>
      <c r="AE408" s="153"/>
      <c r="AF408" s="153"/>
      <c r="AG408" s="153" t="s">
        <v>535</v>
      </c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ht="13" x14ac:dyDescent="0.25">
      <c r="A409" s="164" t="s">
        <v>128</v>
      </c>
      <c r="B409" s="165" t="s">
        <v>92</v>
      </c>
      <c r="C409" s="185" t="s">
        <v>93</v>
      </c>
      <c r="D409" s="166"/>
      <c r="E409" s="167"/>
      <c r="F409" s="168"/>
      <c r="G409" s="168">
        <f>SUMIF(AG410:AG412,"&lt;&gt;NOR",G410:G412)</f>
        <v>0</v>
      </c>
      <c r="H409" s="168"/>
      <c r="I409" s="168">
        <f>SUM(I410:I412)</f>
        <v>0</v>
      </c>
      <c r="J409" s="168"/>
      <c r="K409" s="168">
        <f>SUM(K410:K412)</f>
        <v>0</v>
      </c>
      <c r="L409" s="168"/>
      <c r="M409" s="168">
        <f>SUM(M410:M412)</f>
        <v>0</v>
      </c>
      <c r="N409" s="168"/>
      <c r="O409" s="168">
        <f>SUM(O410:O412)</f>
        <v>0</v>
      </c>
      <c r="P409" s="168"/>
      <c r="Q409" s="168">
        <f>SUM(Q410:Q412)</f>
        <v>0</v>
      </c>
      <c r="R409" s="168"/>
      <c r="S409" s="168"/>
      <c r="T409" s="169"/>
      <c r="U409" s="163"/>
      <c r="V409" s="163">
        <f>SUM(V410:V412)</f>
        <v>0</v>
      </c>
      <c r="W409" s="163"/>
      <c r="X409" s="163"/>
      <c r="AG409" t="s">
        <v>129</v>
      </c>
    </row>
    <row r="410" spans="1:60" outlineLevel="1" x14ac:dyDescent="0.25">
      <c r="A410" s="170">
        <v>136</v>
      </c>
      <c r="B410" s="171" t="s">
        <v>642</v>
      </c>
      <c r="C410" s="187" t="s">
        <v>643</v>
      </c>
      <c r="D410" s="172" t="s">
        <v>231</v>
      </c>
      <c r="E410" s="173">
        <v>16</v>
      </c>
      <c r="F410" s="174"/>
      <c r="G410" s="175">
        <f>ROUND(E410*F410,2)</f>
        <v>0</v>
      </c>
      <c r="H410" s="174"/>
      <c r="I410" s="175">
        <f>ROUND(E410*H410,2)</f>
        <v>0</v>
      </c>
      <c r="J410" s="174"/>
      <c r="K410" s="175">
        <f>ROUND(E410*J410,2)</f>
        <v>0</v>
      </c>
      <c r="L410" s="175">
        <v>15</v>
      </c>
      <c r="M410" s="175">
        <f>G410*(1+L410/100)</f>
        <v>0</v>
      </c>
      <c r="N410" s="175">
        <v>0</v>
      </c>
      <c r="O410" s="175">
        <f>ROUND(E410*N410,2)</f>
        <v>0</v>
      </c>
      <c r="P410" s="175">
        <v>0</v>
      </c>
      <c r="Q410" s="175">
        <f>ROUND(E410*P410,2)</f>
        <v>0</v>
      </c>
      <c r="R410" s="175"/>
      <c r="S410" s="175" t="s">
        <v>134</v>
      </c>
      <c r="T410" s="176" t="s">
        <v>135</v>
      </c>
      <c r="U410" s="162">
        <v>0</v>
      </c>
      <c r="V410" s="162">
        <f>ROUND(E410*U410,2)</f>
        <v>0</v>
      </c>
      <c r="W410" s="162"/>
      <c r="X410" s="162" t="s">
        <v>140</v>
      </c>
      <c r="Y410" s="153"/>
      <c r="Z410" s="153"/>
      <c r="AA410" s="153"/>
      <c r="AB410" s="153"/>
      <c r="AC410" s="153"/>
      <c r="AD410" s="153"/>
      <c r="AE410" s="153"/>
      <c r="AF410" s="153"/>
      <c r="AG410" s="153" t="s">
        <v>535</v>
      </c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 x14ac:dyDescent="0.25">
      <c r="A411" s="160"/>
      <c r="B411" s="161"/>
      <c r="C411" s="193" t="s">
        <v>644</v>
      </c>
      <c r="D411" s="191"/>
      <c r="E411" s="19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53"/>
      <c r="Z411" s="153"/>
      <c r="AA411" s="153"/>
      <c r="AB411" s="153"/>
      <c r="AC411" s="153"/>
      <c r="AD411" s="153"/>
      <c r="AE411" s="153"/>
      <c r="AF411" s="153"/>
      <c r="AG411" s="153" t="s">
        <v>217</v>
      </c>
      <c r="AH411" s="153">
        <v>0</v>
      </c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 x14ac:dyDescent="0.25">
      <c r="A412" s="160"/>
      <c r="B412" s="161"/>
      <c r="C412" s="193" t="s">
        <v>645</v>
      </c>
      <c r="D412" s="191"/>
      <c r="E412" s="192">
        <v>16</v>
      </c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53"/>
      <c r="Z412" s="153"/>
      <c r="AA412" s="153"/>
      <c r="AB412" s="153"/>
      <c r="AC412" s="153"/>
      <c r="AD412" s="153"/>
      <c r="AE412" s="153"/>
      <c r="AF412" s="153"/>
      <c r="AG412" s="153" t="s">
        <v>217</v>
      </c>
      <c r="AH412" s="153">
        <v>0</v>
      </c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ht="13" x14ac:dyDescent="0.25">
      <c r="A413" s="164" t="s">
        <v>128</v>
      </c>
      <c r="B413" s="165" t="s">
        <v>94</v>
      </c>
      <c r="C413" s="185" t="s">
        <v>95</v>
      </c>
      <c r="D413" s="166"/>
      <c r="E413" s="167"/>
      <c r="F413" s="168"/>
      <c r="G413" s="168">
        <f>SUMIF(AG414:AG419,"&lt;&gt;NOR",G414:G419)</f>
        <v>0</v>
      </c>
      <c r="H413" s="168"/>
      <c r="I413" s="168">
        <f>SUM(I414:I419)</f>
        <v>0</v>
      </c>
      <c r="J413" s="168"/>
      <c r="K413" s="168">
        <f>SUM(K414:K419)</f>
        <v>0</v>
      </c>
      <c r="L413" s="168"/>
      <c r="M413" s="168">
        <f>SUM(M414:M419)</f>
        <v>0</v>
      </c>
      <c r="N413" s="168"/>
      <c r="O413" s="168">
        <f>SUM(O414:O419)</f>
        <v>0</v>
      </c>
      <c r="P413" s="168"/>
      <c r="Q413" s="168">
        <f>SUM(Q414:Q419)</f>
        <v>0</v>
      </c>
      <c r="R413" s="168"/>
      <c r="S413" s="168"/>
      <c r="T413" s="169"/>
      <c r="U413" s="163"/>
      <c r="V413" s="163">
        <f>SUM(V414:V419)</f>
        <v>0</v>
      </c>
      <c r="W413" s="163"/>
      <c r="X413" s="163"/>
      <c r="AG413" t="s">
        <v>129</v>
      </c>
    </row>
    <row r="414" spans="1:60" outlineLevel="1" x14ac:dyDescent="0.25">
      <c r="A414" s="170">
        <v>137</v>
      </c>
      <c r="B414" s="171" t="s">
        <v>646</v>
      </c>
      <c r="C414" s="187" t="s">
        <v>647</v>
      </c>
      <c r="D414" s="172" t="s">
        <v>231</v>
      </c>
      <c r="E414" s="173">
        <v>127.917</v>
      </c>
      <c r="F414" s="174"/>
      <c r="G414" s="175">
        <f>ROUND(E414*F414,2)</f>
        <v>0</v>
      </c>
      <c r="H414" s="174"/>
      <c r="I414" s="175">
        <f>ROUND(E414*H414,2)</f>
        <v>0</v>
      </c>
      <c r="J414" s="174"/>
      <c r="K414" s="175">
        <f>ROUND(E414*J414,2)</f>
        <v>0</v>
      </c>
      <c r="L414" s="175">
        <v>15</v>
      </c>
      <c r="M414" s="175">
        <f>G414*(1+L414/100)</f>
        <v>0</v>
      </c>
      <c r="N414" s="175">
        <v>0</v>
      </c>
      <c r="O414" s="175">
        <f>ROUND(E414*N414,2)</f>
        <v>0</v>
      </c>
      <c r="P414" s="175">
        <v>0</v>
      </c>
      <c r="Q414" s="175">
        <f>ROUND(E414*P414,2)</f>
        <v>0</v>
      </c>
      <c r="R414" s="175"/>
      <c r="S414" s="175" t="s">
        <v>134</v>
      </c>
      <c r="T414" s="176" t="s">
        <v>135</v>
      </c>
      <c r="U414" s="162">
        <v>0</v>
      </c>
      <c r="V414" s="162">
        <f>ROUND(E414*U414,2)</f>
        <v>0</v>
      </c>
      <c r="W414" s="162"/>
      <c r="X414" s="162" t="s">
        <v>140</v>
      </c>
      <c r="Y414" s="153"/>
      <c r="Z414" s="153"/>
      <c r="AA414" s="153"/>
      <c r="AB414" s="153"/>
      <c r="AC414" s="153"/>
      <c r="AD414" s="153"/>
      <c r="AE414" s="153"/>
      <c r="AF414" s="153"/>
      <c r="AG414" s="153" t="s">
        <v>535</v>
      </c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outlineLevel="1" x14ac:dyDescent="0.25">
      <c r="A415" s="160"/>
      <c r="B415" s="161"/>
      <c r="C415" s="193" t="s">
        <v>648</v>
      </c>
      <c r="D415" s="191"/>
      <c r="E415" s="19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53"/>
      <c r="Z415" s="153"/>
      <c r="AA415" s="153"/>
      <c r="AB415" s="153"/>
      <c r="AC415" s="153"/>
      <c r="AD415" s="153"/>
      <c r="AE415" s="153"/>
      <c r="AF415" s="153"/>
      <c r="AG415" s="153" t="s">
        <v>217</v>
      </c>
      <c r="AH415" s="153">
        <v>0</v>
      </c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outlineLevel="1" x14ac:dyDescent="0.25">
      <c r="A416" s="160"/>
      <c r="B416" s="161"/>
      <c r="C416" s="193" t="s">
        <v>649</v>
      </c>
      <c r="D416" s="191"/>
      <c r="E416" s="192">
        <v>127.92</v>
      </c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53"/>
      <c r="Z416" s="153"/>
      <c r="AA416" s="153"/>
      <c r="AB416" s="153"/>
      <c r="AC416" s="153"/>
      <c r="AD416" s="153"/>
      <c r="AE416" s="153"/>
      <c r="AF416" s="153"/>
      <c r="AG416" s="153" t="s">
        <v>217</v>
      </c>
      <c r="AH416" s="153">
        <v>0</v>
      </c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 x14ac:dyDescent="0.25">
      <c r="A417" s="170">
        <v>138</v>
      </c>
      <c r="B417" s="171" t="s">
        <v>650</v>
      </c>
      <c r="C417" s="187" t="s">
        <v>651</v>
      </c>
      <c r="D417" s="172" t="s">
        <v>231</v>
      </c>
      <c r="E417" s="173">
        <v>127.917</v>
      </c>
      <c r="F417" s="174"/>
      <c r="G417" s="175">
        <f>ROUND(E417*F417,2)</f>
        <v>0</v>
      </c>
      <c r="H417" s="174"/>
      <c r="I417" s="175">
        <f>ROUND(E417*H417,2)</f>
        <v>0</v>
      </c>
      <c r="J417" s="174"/>
      <c r="K417" s="175">
        <f>ROUND(E417*J417,2)</f>
        <v>0</v>
      </c>
      <c r="L417" s="175">
        <v>15</v>
      </c>
      <c r="M417" s="175">
        <f>G417*(1+L417/100)</f>
        <v>0</v>
      </c>
      <c r="N417" s="175">
        <v>0</v>
      </c>
      <c r="O417" s="175">
        <f>ROUND(E417*N417,2)</f>
        <v>0</v>
      </c>
      <c r="P417" s="175">
        <v>0</v>
      </c>
      <c r="Q417" s="175">
        <f>ROUND(E417*P417,2)</f>
        <v>0</v>
      </c>
      <c r="R417" s="175"/>
      <c r="S417" s="175" t="s">
        <v>134</v>
      </c>
      <c r="T417" s="176" t="s">
        <v>135</v>
      </c>
      <c r="U417" s="162">
        <v>0</v>
      </c>
      <c r="V417" s="162">
        <f>ROUND(E417*U417,2)</f>
        <v>0</v>
      </c>
      <c r="W417" s="162"/>
      <c r="X417" s="162" t="s">
        <v>140</v>
      </c>
      <c r="Y417" s="153"/>
      <c r="Z417" s="153"/>
      <c r="AA417" s="153"/>
      <c r="AB417" s="153"/>
      <c r="AC417" s="153"/>
      <c r="AD417" s="153"/>
      <c r="AE417" s="153"/>
      <c r="AF417" s="153"/>
      <c r="AG417" s="153" t="s">
        <v>535</v>
      </c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 outlineLevel="1" x14ac:dyDescent="0.25">
      <c r="A418" s="160"/>
      <c r="B418" s="161"/>
      <c r="C418" s="193" t="s">
        <v>648</v>
      </c>
      <c r="D418" s="191"/>
      <c r="E418" s="19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53"/>
      <c r="Z418" s="153"/>
      <c r="AA418" s="153"/>
      <c r="AB418" s="153"/>
      <c r="AC418" s="153"/>
      <c r="AD418" s="153"/>
      <c r="AE418" s="153"/>
      <c r="AF418" s="153"/>
      <c r="AG418" s="153" t="s">
        <v>217</v>
      </c>
      <c r="AH418" s="153">
        <v>0</v>
      </c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</row>
    <row r="419" spans="1:60" outlineLevel="1" x14ac:dyDescent="0.25">
      <c r="A419" s="160"/>
      <c r="B419" s="161"/>
      <c r="C419" s="193" t="s">
        <v>649</v>
      </c>
      <c r="D419" s="191"/>
      <c r="E419" s="192">
        <v>127.92</v>
      </c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53"/>
      <c r="Z419" s="153"/>
      <c r="AA419" s="153"/>
      <c r="AB419" s="153"/>
      <c r="AC419" s="153"/>
      <c r="AD419" s="153"/>
      <c r="AE419" s="153"/>
      <c r="AF419" s="153"/>
      <c r="AG419" s="153" t="s">
        <v>217</v>
      </c>
      <c r="AH419" s="153">
        <v>0</v>
      </c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ht="13" x14ac:dyDescent="0.25">
      <c r="A420" s="164" t="s">
        <v>128</v>
      </c>
      <c r="B420" s="165" t="s">
        <v>96</v>
      </c>
      <c r="C420" s="185" t="s">
        <v>97</v>
      </c>
      <c r="D420" s="166"/>
      <c r="E420" s="167"/>
      <c r="F420" s="168"/>
      <c r="G420" s="168">
        <f>SUMIF(AG421:AG441,"&lt;&gt;NOR",G421:G441)</f>
        <v>0</v>
      </c>
      <c r="H420" s="168"/>
      <c r="I420" s="168">
        <f>SUM(I421:I441)</f>
        <v>0</v>
      </c>
      <c r="J420" s="168"/>
      <c r="K420" s="168">
        <f>SUM(K421:K441)</f>
        <v>0</v>
      </c>
      <c r="L420" s="168"/>
      <c r="M420" s="168">
        <f>SUM(M421:M441)</f>
        <v>0</v>
      </c>
      <c r="N420" s="168"/>
      <c r="O420" s="168">
        <f>SUM(O421:O441)</f>
        <v>0</v>
      </c>
      <c r="P420" s="168"/>
      <c r="Q420" s="168">
        <f>SUM(Q421:Q441)</f>
        <v>0</v>
      </c>
      <c r="R420" s="168"/>
      <c r="S420" s="168"/>
      <c r="T420" s="169"/>
      <c r="U420" s="163"/>
      <c r="V420" s="163">
        <f>SUM(V421:V441)</f>
        <v>0</v>
      </c>
      <c r="W420" s="163"/>
      <c r="X420" s="163"/>
      <c r="AG420" t="s">
        <v>129</v>
      </c>
    </row>
    <row r="421" spans="1:60" ht="20" outlineLevel="1" x14ac:dyDescent="0.25">
      <c r="A421" s="170">
        <v>139</v>
      </c>
      <c r="B421" s="171" t="s">
        <v>652</v>
      </c>
      <c r="C421" s="187" t="s">
        <v>653</v>
      </c>
      <c r="D421" s="172" t="s">
        <v>221</v>
      </c>
      <c r="E421" s="173">
        <v>1</v>
      </c>
      <c r="F421" s="174"/>
      <c r="G421" s="175">
        <f>ROUND(E421*F421,2)</f>
        <v>0</v>
      </c>
      <c r="H421" s="174"/>
      <c r="I421" s="175">
        <f>ROUND(E421*H421,2)</f>
        <v>0</v>
      </c>
      <c r="J421" s="174"/>
      <c r="K421" s="175">
        <f>ROUND(E421*J421,2)</f>
        <v>0</v>
      </c>
      <c r="L421" s="175">
        <v>15</v>
      </c>
      <c r="M421" s="175">
        <f>G421*(1+L421/100)</f>
        <v>0</v>
      </c>
      <c r="N421" s="175">
        <v>0</v>
      </c>
      <c r="O421" s="175">
        <f>ROUND(E421*N421,2)</f>
        <v>0</v>
      </c>
      <c r="P421" s="175">
        <v>0</v>
      </c>
      <c r="Q421" s="175">
        <f>ROUND(E421*P421,2)</f>
        <v>0</v>
      </c>
      <c r="R421" s="175"/>
      <c r="S421" s="175" t="s">
        <v>148</v>
      </c>
      <c r="T421" s="176" t="s">
        <v>135</v>
      </c>
      <c r="U421" s="162">
        <v>0</v>
      </c>
      <c r="V421" s="162">
        <f>ROUND(E421*U421,2)</f>
        <v>0</v>
      </c>
      <c r="W421" s="162"/>
      <c r="X421" s="162" t="s">
        <v>140</v>
      </c>
      <c r="Y421" s="153"/>
      <c r="Z421" s="153"/>
      <c r="AA421" s="153"/>
      <c r="AB421" s="153"/>
      <c r="AC421" s="153"/>
      <c r="AD421" s="153"/>
      <c r="AE421" s="153"/>
      <c r="AF421" s="153"/>
      <c r="AG421" s="153" t="s">
        <v>149</v>
      </c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outlineLevel="1" x14ac:dyDescent="0.25">
      <c r="A422" s="160"/>
      <c r="B422" s="161"/>
      <c r="C422" s="193" t="s">
        <v>467</v>
      </c>
      <c r="D422" s="191"/>
      <c r="E422" s="19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53"/>
      <c r="Z422" s="153"/>
      <c r="AA422" s="153"/>
      <c r="AB422" s="153"/>
      <c r="AC422" s="153"/>
      <c r="AD422" s="153"/>
      <c r="AE422" s="153"/>
      <c r="AF422" s="153"/>
      <c r="AG422" s="153" t="s">
        <v>217</v>
      </c>
      <c r="AH422" s="153">
        <v>0</v>
      </c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outlineLevel="1" x14ac:dyDescent="0.25">
      <c r="A423" s="160"/>
      <c r="B423" s="161"/>
      <c r="C423" s="193" t="s">
        <v>43</v>
      </c>
      <c r="D423" s="191"/>
      <c r="E423" s="192">
        <v>1</v>
      </c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53"/>
      <c r="Z423" s="153"/>
      <c r="AA423" s="153"/>
      <c r="AB423" s="153"/>
      <c r="AC423" s="153"/>
      <c r="AD423" s="153"/>
      <c r="AE423" s="153"/>
      <c r="AF423" s="153"/>
      <c r="AG423" s="153" t="s">
        <v>217</v>
      </c>
      <c r="AH423" s="153">
        <v>0</v>
      </c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ht="20" outlineLevel="1" x14ac:dyDescent="0.25">
      <c r="A424" s="170">
        <v>140</v>
      </c>
      <c r="B424" s="171" t="s">
        <v>654</v>
      </c>
      <c r="C424" s="187" t="s">
        <v>655</v>
      </c>
      <c r="D424" s="172" t="s">
        <v>221</v>
      </c>
      <c r="E424" s="173">
        <v>1</v>
      </c>
      <c r="F424" s="174"/>
      <c r="G424" s="175">
        <f>ROUND(E424*F424,2)</f>
        <v>0</v>
      </c>
      <c r="H424" s="174"/>
      <c r="I424" s="175">
        <f>ROUND(E424*H424,2)</f>
        <v>0</v>
      </c>
      <c r="J424" s="174"/>
      <c r="K424" s="175">
        <f>ROUND(E424*J424,2)</f>
        <v>0</v>
      </c>
      <c r="L424" s="175">
        <v>15</v>
      </c>
      <c r="M424" s="175">
        <f>G424*(1+L424/100)</f>
        <v>0</v>
      </c>
      <c r="N424" s="175">
        <v>0</v>
      </c>
      <c r="O424" s="175">
        <f>ROUND(E424*N424,2)</f>
        <v>0</v>
      </c>
      <c r="P424" s="175">
        <v>0</v>
      </c>
      <c r="Q424" s="175">
        <f>ROUND(E424*P424,2)</f>
        <v>0</v>
      </c>
      <c r="R424" s="175"/>
      <c r="S424" s="175" t="s">
        <v>148</v>
      </c>
      <c r="T424" s="176" t="s">
        <v>135</v>
      </c>
      <c r="U424" s="162">
        <v>0</v>
      </c>
      <c r="V424" s="162">
        <f>ROUND(E424*U424,2)</f>
        <v>0</v>
      </c>
      <c r="W424" s="162"/>
      <c r="X424" s="162" t="s">
        <v>140</v>
      </c>
      <c r="Y424" s="153"/>
      <c r="Z424" s="153"/>
      <c r="AA424" s="153"/>
      <c r="AB424" s="153"/>
      <c r="AC424" s="153"/>
      <c r="AD424" s="153"/>
      <c r="AE424" s="153"/>
      <c r="AF424" s="153"/>
      <c r="AG424" s="153" t="s">
        <v>149</v>
      </c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 outlineLevel="1" x14ac:dyDescent="0.25">
      <c r="A425" s="160"/>
      <c r="B425" s="161"/>
      <c r="C425" s="193" t="s">
        <v>508</v>
      </c>
      <c r="D425" s="191"/>
      <c r="E425" s="19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53"/>
      <c r="Z425" s="153"/>
      <c r="AA425" s="153"/>
      <c r="AB425" s="153"/>
      <c r="AC425" s="153"/>
      <c r="AD425" s="153"/>
      <c r="AE425" s="153"/>
      <c r="AF425" s="153"/>
      <c r="AG425" s="153" t="s">
        <v>217</v>
      </c>
      <c r="AH425" s="153">
        <v>0</v>
      </c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</row>
    <row r="426" spans="1:60" outlineLevel="1" x14ac:dyDescent="0.25">
      <c r="A426" s="160"/>
      <c r="B426" s="161"/>
      <c r="C426" s="193" t="s">
        <v>43</v>
      </c>
      <c r="D426" s="191"/>
      <c r="E426" s="192">
        <v>1</v>
      </c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53"/>
      <c r="Z426" s="153"/>
      <c r="AA426" s="153"/>
      <c r="AB426" s="153"/>
      <c r="AC426" s="153"/>
      <c r="AD426" s="153"/>
      <c r="AE426" s="153"/>
      <c r="AF426" s="153"/>
      <c r="AG426" s="153" t="s">
        <v>217</v>
      </c>
      <c r="AH426" s="153">
        <v>0</v>
      </c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</row>
    <row r="427" spans="1:60" outlineLevel="1" x14ac:dyDescent="0.25">
      <c r="A427" s="170">
        <v>141</v>
      </c>
      <c r="B427" s="171" t="s">
        <v>656</v>
      </c>
      <c r="C427" s="187" t="s">
        <v>657</v>
      </c>
      <c r="D427" s="172" t="s">
        <v>221</v>
      </c>
      <c r="E427" s="173">
        <v>3</v>
      </c>
      <c r="F427" s="174"/>
      <c r="G427" s="175">
        <f>ROUND(E427*F427,2)</f>
        <v>0</v>
      </c>
      <c r="H427" s="174"/>
      <c r="I427" s="175">
        <f>ROUND(E427*H427,2)</f>
        <v>0</v>
      </c>
      <c r="J427" s="174"/>
      <c r="K427" s="175">
        <f>ROUND(E427*J427,2)</f>
        <v>0</v>
      </c>
      <c r="L427" s="175">
        <v>15</v>
      </c>
      <c r="M427" s="175">
        <f>G427*(1+L427/100)</f>
        <v>0</v>
      </c>
      <c r="N427" s="175">
        <v>0</v>
      </c>
      <c r="O427" s="175">
        <f>ROUND(E427*N427,2)</f>
        <v>0</v>
      </c>
      <c r="P427" s="175">
        <v>0</v>
      </c>
      <c r="Q427" s="175">
        <f>ROUND(E427*P427,2)</f>
        <v>0</v>
      </c>
      <c r="R427" s="175"/>
      <c r="S427" s="175" t="s">
        <v>148</v>
      </c>
      <c r="T427" s="176" t="s">
        <v>135</v>
      </c>
      <c r="U427" s="162">
        <v>0</v>
      </c>
      <c r="V427" s="162">
        <f>ROUND(E427*U427,2)</f>
        <v>0</v>
      </c>
      <c r="W427" s="162"/>
      <c r="X427" s="162" t="s">
        <v>136</v>
      </c>
      <c r="Y427" s="153"/>
      <c r="Z427" s="153"/>
      <c r="AA427" s="153"/>
      <c r="AB427" s="153"/>
      <c r="AC427" s="153"/>
      <c r="AD427" s="153"/>
      <c r="AE427" s="153"/>
      <c r="AF427" s="153"/>
      <c r="AG427" s="153" t="s">
        <v>137</v>
      </c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</row>
    <row r="428" spans="1:60" outlineLevel="1" x14ac:dyDescent="0.25">
      <c r="A428" s="160"/>
      <c r="B428" s="161"/>
      <c r="C428" s="193" t="s">
        <v>658</v>
      </c>
      <c r="D428" s="191"/>
      <c r="E428" s="19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53"/>
      <c r="Z428" s="153"/>
      <c r="AA428" s="153"/>
      <c r="AB428" s="153"/>
      <c r="AC428" s="153"/>
      <c r="AD428" s="153"/>
      <c r="AE428" s="153"/>
      <c r="AF428" s="153"/>
      <c r="AG428" s="153" t="s">
        <v>217</v>
      </c>
      <c r="AH428" s="153">
        <v>0</v>
      </c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outlineLevel="1" x14ac:dyDescent="0.25">
      <c r="A429" s="160"/>
      <c r="B429" s="161"/>
      <c r="C429" s="193" t="s">
        <v>56</v>
      </c>
      <c r="D429" s="191"/>
      <c r="E429" s="192">
        <v>3</v>
      </c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53"/>
      <c r="Z429" s="153"/>
      <c r="AA429" s="153"/>
      <c r="AB429" s="153"/>
      <c r="AC429" s="153"/>
      <c r="AD429" s="153"/>
      <c r="AE429" s="153"/>
      <c r="AF429" s="153"/>
      <c r="AG429" s="153" t="s">
        <v>217</v>
      </c>
      <c r="AH429" s="153">
        <v>0</v>
      </c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 x14ac:dyDescent="0.25">
      <c r="A430" s="170">
        <v>142</v>
      </c>
      <c r="B430" s="171" t="s">
        <v>659</v>
      </c>
      <c r="C430" s="187" t="s">
        <v>660</v>
      </c>
      <c r="D430" s="172" t="s">
        <v>221</v>
      </c>
      <c r="E430" s="173">
        <v>8</v>
      </c>
      <c r="F430" s="174"/>
      <c r="G430" s="175">
        <f>ROUND(E430*F430,2)</f>
        <v>0</v>
      </c>
      <c r="H430" s="174"/>
      <c r="I430" s="175">
        <f>ROUND(E430*H430,2)</f>
        <v>0</v>
      </c>
      <c r="J430" s="174"/>
      <c r="K430" s="175">
        <f>ROUND(E430*J430,2)</f>
        <v>0</v>
      </c>
      <c r="L430" s="175">
        <v>15</v>
      </c>
      <c r="M430" s="175">
        <f>G430*(1+L430/100)</f>
        <v>0</v>
      </c>
      <c r="N430" s="175">
        <v>0</v>
      </c>
      <c r="O430" s="175">
        <f>ROUND(E430*N430,2)</f>
        <v>0</v>
      </c>
      <c r="P430" s="175">
        <v>0</v>
      </c>
      <c r="Q430" s="175">
        <f>ROUND(E430*P430,2)</f>
        <v>0</v>
      </c>
      <c r="R430" s="175"/>
      <c r="S430" s="175" t="s">
        <v>148</v>
      </c>
      <c r="T430" s="176" t="s">
        <v>135</v>
      </c>
      <c r="U430" s="162">
        <v>0</v>
      </c>
      <c r="V430" s="162">
        <f>ROUND(E430*U430,2)</f>
        <v>0</v>
      </c>
      <c r="W430" s="162"/>
      <c r="X430" s="162" t="s">
        <v>136</v>
      </c>
      <c r="Y430" s="153"/>
      <c r="Z430" s="153"/>
      <c r="AA430" s="153"/>
      <c r="AB430" s="153"/>
      <c r="AC430" s="153"/>
      <c r="AD430" s="153"/>
      <c r="AE430" s="153"/>
      <c r="AF430" s="153"/>
      <c r="AG430" s="153" t="s">
        <v>137</v>
      </c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outlineLevel="1" x14ac:dyDescent="0.25">
      <c r="A431" s="160"/>
      <c r="B431" s="161"/>
      <c r="C431" s="193" t="s">
        <v>661</v>
      </c>
      <c r="D431" s="191"/>
      <c r="E431" s="19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53"/>
      <c r="Z431" s="153"/>
      <c r="AA431" s="153"/>
      <c r="AB431" s="153"/>
      <c r="AC431" s="153"/>
      <c r="AD431" s="153"/>
      <c r="AE431" s="153"/>
      <c r="AF431" s="153"/>
      <c r="AG431" s="153" t="s">
        <v>217</v>
      </c>
      <c r="AH431" s="153">
        <v>0</v>
      </c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outlineLevel="1" x14ac:dyDescent="0.25">
      <c r="A432" s="160"/>
      <c r="B432" s="161"/>
      <c r="C432" s="193" t="s">
        <v>662</v>
      </c>
      <c r="D432" s="191"/>
      <c r="E432" s="192">
        <v>8</v>
      </c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53"/>
      <c r="Z432" s="153"/>
      <c r="AA432" s="153"/>
      <c r="AB432" s="153"/>
      <c r="AC432" s="153"/>
      <c r="AD432" s="153"/>
      <c r="AE432" s="153"/>
      <c r="AF432" s="153"/>
      <c r="AG432" s="153" t="s">
        <v>217</v>
      </c>
      <c r="AH432" s="153">
        <v>0</v>
      </c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</row>
    <row r="433" spans="1:60" outlineLevel="1" x14ac:dyDescent="0.25">
      <c r="A433" s="170">
        <v>143</v>
      </c>
      <c r="B433" s="171" t="s">
        <v>663</v>
      </c>
      <c r="C433" s="187" t="s">
        <v>664</v>
      </c>
      <c r="D433" s="172" t="s">
        <v>221</v>
      </c>
      <c r="E433" s="173">
        <v>5</v>
      </c>
      <c r="F433" s="174"/>
      <c r="G433" s="175">
        <f>ROUND(E433*F433,2)</f>
        <v>0</v>
      </c>
      <c r="H433" s="174"/>
      <c r="I433" s="175">
        <f>ROUND(E433*H433,2)</f>
        <v>0</v>
      </c>
      <c r="J433" s="174"/>
      <c r="K433" s="175">
        <f>ROUND(E433*J433,2)</f>
        <v>0</v>
      </c>
      <c r="L433" s="175">
        <v>15</v>
      </c>
      <c r="M433" s="175">
        <f>G433*(1+L433/100)</f>
        <v>0</v>
      </c>
      <c r="N433" s="175">
        <v>0</v>
      </c>
      <c r="O433" s="175">
        <f>ROUND(E433*N433,2)</f>
        <v>0</v>
      </c>
      <c r="P433" s="175">
        <v>0</v>
      </c>
      <c r="Q433" s="175">
        <f>ROUND(E433*P433,2)</f>
        <v>0</v>
      </c>
      <c r="R433" s="175"/>
      <c r="S433" s="175" t="s">
        <v>148</v>
      </c>
      <c r="T433" s="176" t="s">
        <v>135</v>
      </c>
      <c r="U433" s="162">
        <v>0</v>
      </c>
      <c r="V433" s="162">
        <f>ROUND(E433*U433,2)</f>
        <v>0</v>
      </c>
      <c r="W433" s="162"/>
      <c r="X433" s="162" t="s">
        <v>136</v>
      </c>
      <c r="Y433" s="153"/>
      <c r="Z433" s="153"/>
      <c r="AA433" s="153"/>
      <c r="AB433" s="153"/>
      <c r="AC433" s="153"/>
      <c r="AD433" s="153"/>
      <c r="AE433" s="153"/>
      <c r="AF433" s="153"/>
      <c r="AG433" s="153" t="s">
        <v>137</v>
      </c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</row>
    <row r="434" spans="1:60" outlineLevel="1" x14ac:dyDescent="0.25">
      <c r="A434" s="160"/>
      <c r="B434" s="161"/>
      <c r="C434" s="193" t="s">
        <v>665</v>
      </c>
      <c r="D434" s="191"/>
      <c r="E434" s="19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53"/>
      <c r="Z434" s="153"/>
      <c r="AA434" s="153"/>
      <c r="AB434" s="153"/>
      <c r="AC434" s="153"/>
      <c r="AD434" s="153"/>
      <c r="AE434" s="153"/>
      <c r="AF434" s="153"/>
      <c r="AG434" s="153" t="s">
        <v>217</v>
      </c>
      <c r="AH434" s="153">
        <v>0</v>
      </c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</row>
    <row r="435" spans="1:60" outlineLevel="1" x14ac:dyDescent="0.25">
      <c r="A435" s="160"/>
      <c r="B435" s="161"/>
      <c r="C435" s="193" t="s">
        <v>471</v>
      </c>
      <c r="D435" s="191"/>
      <c r="E435" s="192">
        <v>5</v>
      </c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53"/>
      <c r="Z435" s="153"/>
      <c r="AA435" s="153"/>
      <c r="AB435" s="153"/>
      <c r="AC435" s="153"/>
      <c r="AD435" s="153"/>
      <c r="AE435" s="153"/>
      <c r="AF435" s="153"/>
      <c r="AG435" s="153" t="s">
        <v>217</v>
      </c>
      <c r="AH435" s="153">
        <v>0</v>
      </c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</row>
    <row r="436" spans="1:60" outlineLevel="1" x14ac:dyDescent="0.25">
      <c r="A436" s="170">
        <v>144</v>
      </c>
      <c r="B436" s="171" t="s">
        <v>666</v>
      </c>
      <c r="C436" s="187" t="s">
        <v>667</v>
      </c>
      <c r="D436" s="172" t="s">
        <v>221</v>
      </c>
      <c r="E436" s="173">
        <v>1</v>
      </c>
      <c r="F436" s="174"/>
      <c r="G436" s="175">
        <f>ROUND(E436*F436,2)</f>
        <v>0</v>
      </c>
      <c r="H436" s="174"/>
      <c r="I436" s="175">
        <f>ROUND(E436*H436,2)</f>
        <v>0</v>
      </c>
      <c r="J436" s="174"/>
      <c r="K436" s="175">
        <f>ROUND(E436*J436,2)</f>
        <v>0</v>
      </c>
      <c r="L436" s="175">
        <v>15</v>
      </c>
      <c r="M436" s="175">
        <f>G436*(1+L436/100)</f>
        <v>0</v>
      </c>
      <c r="N436" s="175">
        <v>0</v>
      </c>
      <c r="O436" s="175">
        <f>ROUND(E436*N436,2)</f>
        <v>0</v>
      </c>
      <c r="P436" s="175">
        <v>0</v>
      </c>
      <c r="Q436" s="175">
        <f>ROUND(E436*P436,2)</f>
        <v>0</v>
      </c>
      <c r="R436" s="175"/>
      <c r="S436" s="175" t="s">
        <v>148</v>
      </c>
      <c r="T436" s="176" t="s">
        <v>135</v>
      </c>
      <c r="U436" s="162">
        <v>0</v>
      </c>
      <c r="V436" s="162">
        <f>ROUND(E436*U436,2)</f>
        <v>0</v>
      </c>
      <c r="W436" s="162"/>
      <c r="X436" s="162" t="s">
        <v>136</v>
      </c>
      <c r="Y436" s="153"/>
      <c r="Z436" s="153"/>
      <c r="AA436" s="153"/>
      <c r="AB436" s="153"/>
      <c r="AC436" s="153"/>
      <c r="AD436" s="153"/>
      <c r="AE436" s="153"/>
      <c r="AF436" s="153"/>
      <c r="AG436" s="153" t="s">
        <v>137</v>
      </c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</row>
    <row r="437" spans="1:60" outlineLevel="1" x14ac:dyDescent="0.25">
      <c r="A437" s="160"/>
      <c r="B437" s="161"/>
      <c r="C437" s="193" t="s">
        <v>222</v>
      </c>
      <c r="D437" s="191"/>
      <c r="E437" s="19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53"/>
      <c r="Z437" s="153"/>
      <c r="AA437" s="153"/>
      <c r="AB437" s="153"/>
      <c r="AC437" s="153"/>
      <c r="AD437" s="153"/>
      <c r="AE437" s="153"/>
      <c r="AF437" s="153"/>
      <c r="AG437" s="153" t="s">
        <v>217</v>
      </c>
      <c r="AH437" s="153">
        <v>0</v>
      </c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</row>
    <row r="438" spans="1:60" outlineLevel="1" x14ac:dyDescent="0.25">
      <c r="A438" s="160"/>
      <c r="B438" s="161"/>
      <c r="C438" s="193" t="s">
        <v>43</v>
      </c>
      <c r="D438" s="191"/>
      <c r="E438" s="192">
        <v>1</v>
      </c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53"/>
      <c r="Z438" s="153"/>
      <c r="AA438" s="153"/>
      <c r="AB438" s="153"/>
      <c r="AC438" s="153"/>
      <c r="AD438" s="153"/>
      <c r="AE438" s="153"/>
      <c r="AF438" s="153"/>
      <c r="AG438" s="153" t="s">
        <v>217</v>
      </c>
      <c r="AH438" s="153">
        <v>0</v>
      </c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</row>
    <row r="439" spans="1:60" outlineLevel="1" x14ac:dyDescent="0.25">
      <c r="A439" s="170">
        <v>145</v>
      </c>
      <c r="B439" s="171" t="s">
        <v>668</v>
      </c>
      <c r="C439" s="187" t="s">
        <v>669</v>
      </c>
      <c r="D439" s="172" t="s">
        <v>221</v>
      </c>
      <c r="E439" s="173">
        <v>1</v>
      </c>
      <c r="F439" s="174"/>
      <c r="G439" s="175">
        <f>ROUND(E439*F439,2)</f>
        <v>0</v>
      </c>
      <c r="H439" s="174"/>
      <c r="I439" s="175">
        <f>ROUND(E439*H439,2)</f>
        <v>0</v>
      </c>
      <c r="J439" s="174"/>
      <c r="K439" s="175">
        <f>ROUND(E439*J439,2)</f>
        <v>0</v>
      </c>
      <c r="L439" s="175">
        <v>15</v>
      </c>
      <c r="M439" s="175">
        <f>G439*(1+L439/100)</f>
        <v>0</v>
      </c>
      <c r="N439" s="175">
        <v>0</v>
      </c>
      <c r="O439" s="175">
        <f>ROUND(E439*N439,2)</f>
        <v>0</v>
      </c>
      <c r="P439" s="175">
        <v>0</v>
      </c>
      <c r="Q439" s="175">
        <f>ROUND(E439*P439,2)</f>
        <v>0</v>
      </c>
      <c r="R439" s="175"/>
      <c r="S439" s="175" t="s">
        <v>148</v>
      </c>
      <c r="T439" s="176" t="s">
        <v>135</v>
      </c>
      <c r="U439" s="162">
        <v>0</v>
      </c>
      <c r="V439" s="162">
        <f>ROUND(E439*U439,2)</f>
        <v>0</v>
      </c>
      <c r="W439" s="162"/>
      <c r="X439" s="162" t="s">
        <v>136</v>
      </c>
      <c r="Y439" s="153"/>
      <c r="Z439" s="153"/>
      <c r="AA439" s="153"/>
      <c r="AB439" s="153"/>
      <c r="AC439" s="153"/>
      <c r="AD439" s="153"/>
      <c r="AE439" s="153"/>
      <c r="AF439" s="153"/>
      <c r="AG439" s="153" t="s">
        <v>137</v>
      </c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</row>
    <row r="440" spans="1:60" outlineLevel="1" x14ac:dyDescent="0.25">
      <c r="A440" s="160"/>
      <c r="B440" s="161"/>
      <c r="C440" s="193" t="s">
        <v>222</v>
      </c>
      <c r="D440" s="191"/>
      <c r="E440" s="19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53"/>
      <c r="Z440" s="153"/>
      <c r="AA440" s="153"/>
      <c r="AB440" s="153"/>
      <c r="AC440" s="153"/>
      <c r="AD440" s="153"/>
      <c r="AE440" s="153"/>
      <c r="AF440" s="153"/>
      <c r="AG440" s="153" t="s">
        <v>217</v>
      </c>
      <c r="AH440" s="153">
        <v>0</v>
      </c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</row>
    <row r="441" spans="1:60" outlineLevel="1" x14ac:dyDescent="0.25">
      <c r="A441" s="160"/>
      <c r="B441" s="161"/>
      <c r="C441" s="193" t="s">
        <v>43</v>
      </c>
      <c r="D441" s="191"/>
      <c r="E441" s="192">
        <v>1</v>
      </c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53"/>
      <c r="Z441" s="153"/>
      <c r="AA441" s="153"/>
      <c r="AB441" s="153"/>
      <c r="AC441" s="153"/>
      <c r="AD441" s="153"/>
      <c r="AE441" s="153"/>
      <c r="AF441" s="153"/>
      <c r="AG441" s="153" t="s">
        <v>217</v>
      </c>
      <c r="AH441" s="153">
        <v>0</v>
      </c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</row>
    <row r="442" spans="1:60" ht="13" x14ac:dyDescent="0.25">
      <c r="A442" s="164" t="s">
        <v>128</v>
      </c>
      <c r="B442" s="165" t="s">
        <v>98</v>
      </c>
      <c r="C442" s="185" t="s">
        <v>99</v>
      </c>
      <c r="D442" s="166"/>
      <c r="E442" s="167"/>
      <c r="F442" s="168"/>
      <c r="G442" s="168">
        <f>SUMIF(AG443:AG445,"&lt;&gt;NOR",G443:G445)</f>
        <v>0</v>
      </c>
      <c r="H442" s="168"/>
      <c r="I442" s="168">
        <f>SUM(I443:I445)</f>
        <v>0</v>
      </c>
      <c r="J442" s="168"/>
      <c r="K442" s="168">
        <f>SUM(K443:K445)</f>
        <v>0</v>
      </c>
      <c r="L442" s="168"/>
      <c r="M442" s="168">
        <f>SUM(M443:M445)</f>
        <v>0</v>
      </c>
      <c r="N442" s="168"/>
      <c r="O442" s="168">
        <f>SUM(O443:O445)</f>
        <v>0</v>
      </c>
      <c r="P442" s="168"/>
      <c r="Q442" s="168">
        <f>SUM(Q443:Q445)</f>
        <v>0</v>
      </c>
      <c r="R442" s="168"/>
      <c r="S442" s="168"/>
      <c r="T442" s="169"/>
      <c r="U442" s="163"/>
      <c r="V442" s="163">
        <f>SUM(V443:V445)</f>
        <v>0</v>
      </c>
      <c r="W442" s="163"/>
      <c r="X442" s="163"/>
      <c r="AG442" t="s">
        <v>129</v>
      </c>
    </row>
    <row r="443" spans="1:60" outlineLevel="1" x14ac:dyDescent="0.25">
      <c r="A443" s="170">
        <v>146</v>
      </c>
      <c r="B443" s="171" t="s">
        <v>670</v>
      </c>
      <c r="C443" s="187" t="s">
        <v>671</v>
      </c>
      <c r="D443" s="172" t="s">
        <v>221</v>
      </c>
      <c r="E443" s="173">
        <v>1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15</v>
      </c>
      <c r="M443" s="175">
        <f>G443*(1+L443/100)</f>
        <v>0</v>
      </c>
      <c r="N443" s="175">
        <v>0</v>
      </c>
      <c r="O443" s="175">
        <f>ROUND(E443*N443,2)</f>
        <v>0</v>
      </c>
      <c r="P443" s="175">
        <v>0</v>
      </c>
      <c r="Q443" s="175">
        <f>ROUND(E443*P443,2)</f>
        <v>0</v>
      </c>
      <c r="R443" s="175"/>
      <c r="S443" s="175" t="s">
        <v>148</v>
      </c>
      <c r="T443" s="176" t="s">
        <v>135</v>
      </c>
      <c r="U443" s="162">
        <v>0</v>
      </c>
      <c r="V443" s="162">
        <f>ROUND(E443*U443,2)</f>
        <v>0</v>
      </c>
      <c r="W443" s="162"/>
      <c r="X443" s="162" t="s">
        <v>140</v>
      </c>
      <c r="Y443" s="153"/>
      <c r="Z443" s="153"/>
      <c r="AA443" s="153"/>
      <c r="AB443" s="153"/>
      <c r="AC443" s="153"/>
      <c r="AD443" s="153"/>
      <c r="AE443" s="153"/>
      <c r="AF443" s="153"/>
      <c r="AG443" s="153" t="s">
        <v>149</v>
      </c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</row>
    <row r="444" spans="1:60" outlineLevel="1" x14ac:dyDescent="0.25">
      <c r="A444" s="160"/>
      <c r="B444" s="161"/>
      <c r="C444" s="193" t="s">
        <v>222</v>
      </c>
      <c r="D444" s="191"/>
      <c r="E444" s="19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53"/>
      <c r="Z444" s="153"/>
      <c r="AA444" s="153"/>
      <c r="AB444" s="153"/>
      <c r="AC444" s="153"/>
      <c r="AD444" s="153"/>
      <c r="AE444" s="153"/>
      <c r="AF444" s="153"/>
      <c r="AG444" s="153" t="s">
        <v>217</v>
      </c>
      <c r="AH444" s="153">
        <v>0</v>
      </c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outlineLevel="1" x14ac:dyDescent="0.25">
      <c r="A445" s="160"/>
      <c r="B445" s="161"/>
      <c r="C445" s="193" t="s">
        <v>43</v>
      </c>
      <c r="D445" s="191"/>
      <c r="E445" s="192">
        <v>1</v>
      </c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53"/>
      <c r="Z445" s="153"/>
      <c r="AA445" s="153"/>
      <c r="AB445" s="153"/>
      <c r="AC445" s="153"/>
      <c r="AD445" s="153"/>
      <c r="AE445" s="153"/>
      <c r="AF445" s="153"/>
      <c r="AG445" s="153" t="s">
        <v>217</v>
      </c>
      <c r="AH445" s="153">
        <v>0</v>
      </c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x14ac:dyDescent="0.25">
      <c r="A446" s="3"/>
      <c r="B446" s="4"/>
      <c r="C446" s="188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AE446">
        <v>15</v>
      </c>
      <c r="AF446">
        <v>21</v>
      </c>
      <c r="AG446" t="s">
        <v>115</v>
      </c>
    </row>
    <row r="447" spans="1:60" ht="13" x14ac:dyDescent="0.25">
      <c r="A447" s="156"/>
      <c r="B447" s="157" t="s">
        <v>29</v>
      </c>
      <c r="C447" s="189"/>
      <c r="D447" s="158"/>
      <c r="E447" s="159"/>
      <c r="F447" s="159"/>
      <c r="G447" s="184">
        <f>G8+G15+G28+G32+G75+G107+G118+G149+G159+G309+G313+G319+G324+G340+G370+G384+G409+G413+G420+G442</f>
        <v>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AE447">
        <f>SUMIF(L7:L445,AE446,G7:G445)</f>
        <v>0</v>
      </c>
      <c r="AF447">
        <f>SUMIF(L7:L445,AF446,G7:G445)</f>
        <v>0</v>
      </c>
      <c r="AG447" t="s">
        <v>212</v>
      </c>
    </row>
    <row r="448" spans="1:60" x14ac:dyDescent="0.25">
      <c r="C448" s="190"/>
      <c r="D448" s="10"/>
      <c r="AG448" t="s">
        <v>213</v>
      </c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5">
    <mergeCell ref="A1:G1"/>
    <mergeCell ref="C2:G2"/>
    <mergeCell ref="C3:G3"/>
    <mergeCell ref="C4:G4"/>
    <mergeCell ref="C112:G11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 Pol</vt:lpstr>
      <vt:lpstr>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'01 3 Pol'!Názvy_tisku</vt:lpstr>
      <vt:lpstr>oadresa</vt:lpstr>
      <vt:lpstr>Stavba!Objednatel</vt:lpstr>
      <vt:lpstr>Stavba!Objekt</vt:lpstr>
      <vt:lpstr>'01 2 Pol'!Oblast_tisku</vt:lpstr>
      <vt:lpstr>'01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sadilkova</cp:lastModifiedBy>
  <cp:lastPrinted>2019-03-19T12:27:02Z</cp:lastPrinted>
  <dcterms:created xsi:type="dcterms:W3CDTF">2009-04-08T07:15:50Z</dcterms:created>
  <dcterms:modified xsi:type="dcterms:W3CDTF">2020-09-18T11:43:43Z</dcterms:modified>
</cp:coreProperties>
</file>