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Pol'!$A$1:$U$153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39" i="1"/>
  <c r="F39" i="1"/>
  <c r="G143" i="12"/>
  <c r="AC143" i="12"/>
  <c r="AD143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G17" i="12"/>
  <c r="I17" i="12"/>
  <c r="I16" i="12" s="1"/>
  <c r="K17" i="12"/>
  <c r="M17" i="12"/>
  <c r="O17" i="12"/>
  <c r="Q17" i="12"/>
  <c r="Q16" i="12" s="1"/>
  <c r="U17" i="12"/>
  <c r="G18" i="12"/>
  <c r="G16" i="12" s="1"/>
  <c r="I18" i="12"/>
  <c r="K18" i="12"/>
  <c r="K16" i="12" s="1"/>
  <c r="O18" i="12"/>
  <c r="O16" i="12" s="1"/>
  <c r="Q18" i="12"/>
  <c r="U18" i="12"/>
  <c r="U16" i="12" s="1"/>
  <c r="G33" i="12"/>
  <c r="I33" i="12"/>
  <c r="K33" i="12"/>
  <c r="M33" i="12"/>
  <c r="O33" i="12"/>
  <c r="Q33" i="12"/>
  <c r="U33" i="12"/>
  <c r="G35" i="12"/>
  <c r="M35" i="12" s="1"/>
  <c r="I35" i="12"/>
  <c r="K35" i="12"/>
  <c r="O35" i="12"/>
  <c r="Q35" i="12"/>
  <c r="U35" i="12"/>
  <c r="G36" i="12"/>
  <c r="I36" i="12"/>
  <c r="K36" i="12"/>
  <c r="M36" i="12"/>
  <c r="O36" i="12"/>
  <c r="Q36" i="12"/>
  <c r="U36" i="12"/>
  <c r="G37" i="12"/>
  <c r="M37" i="12" s="1"/>
  <c r="I37" i="12"/>
  <c r="K37" i="12"/>
  <c r="O37" i="12"/>
  <c r="Q37" i="12"/>
  <c r="U37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2" i="12"/>
  <c r="I42" i="12"/>
  <c r="K42" i="12"/>
  <c r="M42" i="12"/>
  <c r="O42" i="12"/>
  <c r="Q42" i="12"/>
  <c r="U42" i="12"/>
  <c r="G43" i="12"/>
  <c r="O43" i="12"/>
  <c r="G44" i="12"/>
  <c r="I44" i="12"/>
  <c r="I43" i="12" s="1"/>
  <c r="K44" i="12"/>
  <c r="M44" i="12"/>
  <c r="O44" i="12"/>
  <c r="Q44" i="12"/>
  <c r="Q43" i="12" s="1"/>
  <c r="U44" i="12"/>
  <c r="G45" i="12"/>
  <c r="M45" i="12" s="1"/>
  <c r="I45" i="12"/>
  <c r="K45" i="12"/>
  <c r="K43" i="12" s="1"/>
  <c r="O45" i="12"/>
  <c r="Q45" i="12"/>
  <c r="U45" i="12"/>
  <c r="U43" i="12" s="1"/>
  <c r="G47" i="12"/>
  <c r="G46" i="12" s="1"/>
  <c r="I47" i="12"/>
  <c r="K47" i="12"/>
  <c r="K46" i="12" s="1"/>
  <c r="O47" i="12"/>
  <c r="O46" i="12" s="1"/>
  <c r="Q47" i="12"/>
  <c r="U47" i="12"/>
  <c r="U46" i="12" s="1"/>
  <c r="G50" i="12"/>
  <c r="I50" i="12"/>
  <c r="I46" i="12" s="1"/>
  <c r="K50" i="12"/>
  <c r="M50" i="12"/>
  <c r="O50" i="12"/>
  <c r="Q50" i="12"/>
  <c r="Q46" i="12" s="1"/>
  <c r="U50" i="12"/>
  <c r="G55" i="12"/>
  <c r="I55" i="12"/>
  <c r="I54" i="12" s="1"/>
  <c r="K55" i="12"/>
  <c r="M55" i="12"/>
  <c r="O55" i="12"/>
  <c r="Q55" i="12"/>
  <c r="Q54" i="12" s="1"/>
  <c r="U55" i="12"/>
  <c r="G56" i="12"/>
  <c r="G54" i="12" s="1"/>
  <c r="I56" i="12"/>
  <c r="K56" i="12"/>
  <c r="K54" i="12" s="1"/>
  <c r="O56" i="12"/>
  <c r="O54" i="12" s="1"/>
  <c r="Q56" i="12"/>
  <c r="U56" i="12"/>
  <c r="U54" i="12" s="1"/>
  <c r="G59" i="12"/>
  <c r="M59" i="12" s="1"/>
  <c r="I59" i="12"/>
  <c r="I58" i="12" s="1"/>
  <c r="K59" i="12"/>
  <c r="K58" i="12" s="1"/>
  <c r="O59" i="12"/>
  <c r="Q59" i="12"/>
  <c r="Q58" i="12" s="1"/>
  <c r="U59" i="12"/>
  <c r="U58" i="12" s="1"/>
  <c r="G61" i="12"/>
  <c r="I61" i="12"/>
  <c r="K61" i="12"/>
  <c r="M61" i="12"/>
  <c r="O61" i="12"/>
  <c r="Q61" i="12"/>
  <c r="U61" i="12"/>
  <c r="G62" i="12"/>
  <c r="I62" i="12"/>
  <c r="K62" i="12"/>
  <c r="M62" i="12"/>
  <c r="O62" i="12"/>
  <c r="Q62" i="12"/>
  <c r="U62" i="12"/>
  <c r="G63" i="12"/>
  <c r="M63" i="12" s="1"/>
  <c r="I63" i="12"/>
  <c r="K63" i="12"/>
  <c r="O63" i="12"/>
  <c r="O58" i="12" s="1"/>
  <c r="Q63" i="12"/>
  <c r="U63" i="12"/>
  <c r="G67" i="12"/>
  <c r="M67" i="12" s="1"/>
  <c r="I67" i="12"/>
  <c r="K67" i="12"/>
  <c r="O67" i="12"/>
  <c r="Q67" i="12"/>
  <c r="U67" i="12"/>
  <c r="G71" i="12"/>
  <c r="I71" i="12"/>
  <c r="K71" i="12"/>
  <c r="M71" i="12"/>
  <c r="O71" i="12"/>
  <c r="Q71" i="12"/>
  <c r="U71" i="12"/>
  <c r="G72" i="12"/>
  <c r="I72" i="12"/>
  <c r="K72" i="12"/>
  <c r="M72" i="12"/>
  <c r="O72" i="12"/>
  <c r="Q72" i="12"/>
  <c r="U72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I77" i="12"/>
  <c r="K77" i="12"/>
  <c r="M77" i="12"/>
  <c r="O77" i="12"/>
  <c r="Q77" i="12"/>
  <c r="U77" i="12"/>
  <c r="G78" i="12"/>
  <c r="I78" i="12"/>
  <c r="K78" i="12"/>
  <c r="M78" i="12"/>
  <c r="O78" i="12"/>
  <c r="Q78" i="12"/>
  <c r="U78" i="12"/>
  <c r="G79" i="12"/>
  <c r="M79" i="12" s="1"/>
  <c r="I79" i="12"/>
  <c r="K79" i="12"/>
  <c r="O79" i="12"/>
  <c r="Q79" i="12"/>
  <c r="U79" i="12"/>
  <c r="G80" i="12"/>
  <c r="O80" i="12"/>
  <c r="G81" i="12"/>
  <c r="I81" i="12"/>
  <c r="I80" i="12" s="1"/>
  <c r="K81" i="12"/>
  <c r="K80" i="12" s="1"/>
  <c r="M81" i="12"/>
  <c r="M80" i="12" s="1"/>
  <c r="O81" i="12"/>
  <c r="Q81" i="12"/>
  <c r="Q80" i="12" s="1"/>
  <c r="U81" i="12"/>
  <c r="U80" i="12" s="1"/>
  <c r="K84" i="12"/>
  <c r="U84" i="12"/>
  <c r="G85" i="12"/>
  <c r="G84" i="12" s="1"/>
  <c r="I85" i="12"/>
  <c r="I84" i="12" s="1"/>
  <c r="K85" i="12"/>
  <c r="M85" i="12"/>
  <c r="M84" i="12" s="1"/>
  <c r="O85" i="12"/>
  <c r="O84" i="12" s="1"/>
  <c r="Q85" i="12"/>
  <c r="Q84" i="12" s="1"/>
  <c r="U85" i="12"/>
  <c r="G87" i="12"/>
  <c r="I87" i="12"/>
  <c r="I86" i="12" s="1"/>
  <c r="K87" i="12"/>
  <c r="K86" i="12" s="1"/>
  <c r="M87" i="12"/>
  <c r="M86" i="12" s="1"/>
  <c r="O87" i="12"/>
  <c r="Q87" i="12"/>
  <c r="Q86" i="12" s="1"/>
  <c r="U87" i="12"/>
  <c r="U86" i="12" s="1"/>
  <c r="G88" i="12"/>
  <c r="I88" i="12"/>
  <c r="K88" i="12"/>
  <c r="M88" i="12"/>
  <c r="O88" i="12"/>
  <c r="Q88" i="12"/>
  <c r="U88" i="12"/>
  <c r="G89" i="12"/>
  <c r="I89" i="12"/>
  <c r="K89" i="12"/>
  <c r="M89" i="12"/>
  <c r="O89" i="12"/>
  <c r="Q89" i="12"/>
  <c r="U89" i="12"/>
  <c r="G90" i="12"/>
  <c r="M90" i="12" s="1"/>
  <c r="I90" i="12"/>
  <c r="K90" i="12"/>
  <c r="O90" i="12"/>
  <c r="O86" i="12" s="1"/>
  <c r="Q90" i="12"/>
  <c r="U90" i="12"/>
  <c r="G92" i="12"/>
  <c r="G91" i="12" s="1"/>
  <c r="I92" i="12"/>
  <c r="K92" i="12"/>
  <c r="K91" i="12" s="1"/>
  <c r="M92" i="12"/>
  <c r="M91" i="12" s="1"/>
  <c r="O92" i="12"/>
  <c r="O91" i="12" s="1"/>
  <c r="Q92" i="12"/>
  <c r="U92" i="12"/>
  <c r="U91" i="12" s="1"/>
  <c r="G93" i="12"/>
  <c r="I93" i="12"/>
  <c r="K93" i="12"/>
  <c r="M93" i="12"/>
  <c r="O93" i="12"/>
  <c r="Q93" i="12"/>
  <c r="U93" i="12"/>
  <c r="G94" i="12"/>
  <c r="M94" i="12" s="1"/>
  <c r="I94" i="12"/>
  <c r="K94" i="12"/>
  <c r="O94" i="12"/>
  <c r="Q94" i="12"/>
  <c r="U94" i="12"/>
  <c r="G95" i="12"/>
  <c r="I95" i="12"/>
  <c r="I91" i="12" s="1"/>
  <c r="K95" i="12"/>
  <c r="M95" i="12"/>
  <c r="O95" i="12"/>
  <c r="Q95" i="12"/>
  <c r="Q91" i="12" s="1"/>
  <c r="U95" i="12"/>
  <c r="G97" i="12"/>
  <c r="I97" i="12"/>
  <c r="I96" i="12" s="1"/>
  <c r="K97" i="12"/>
  <c r="M97" i="12"/>
  <c r="O97" i="12"/>
  <c r="Q97" i="12"/>
  <c r="Q96" i="12" s="1"/>
  <c r="U97" i="12"/>
  <c r="G98" i="12"/>
  <c r="G96" i="12" s="1"/>
  <c r="I98" i="12"/>
  <c r="K98" i="12"/>
  <c r="K96" i="12" s="1"/>
  <c r="O98" i="12"/>
  <c r="O96" i="12" s="1"/>
  <c r="Q98" i="12"/>
  <c r="U98" i="12"/>
  <c r="U96" i="12" s="1"/>
  <c r="G99" i="12"/>
  <c r="I99" i="12"/>
  <c r="K99" i="12"/>
  <c r="M99" i="12"/>
  <c r="O99" i="12"/>
  <c r="Q99" i="12"/>
  <c r="U99" i="12"/>
  <c r="G100" i="12"/>
  <c r="M100" i="12" s="1"/>
  <c r="I100" i="12"/>
  <c r="K100" i="12"/>
  <c r="O100" i="12"/>
  <c r="Q100" i="12"/>
  <c r="U100" i="12"/>
  <c r="G101" i="12"/>
  <c r="I101" i="12"/>
  <c r="K101" i="12"/>
  <c r="M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I103" i="12"/>
  <c r="K103" i="12"/>
  <c r="M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I105" i="12"/>
  <c r="K105" i="12"/>
  <c r="M105" i="12"/>
  <c r="O105" i="12"/>
  <c r="Q105" i="12"/>
  <c r="U105" i="12"/>
  <c r="G106" i="12"/>
  <c r="M106" i="12" s="1"/>
  <c r="I106" i="12"/>
  <c r="K106" i="12"/>
  <c r="O106" i="12"/>
  <c r="Q106" i="12"/>
  <c r="U106" i="12"/>
  <c r="G108" i="12"/>
  <c r="G107" i="12" s="1"/>
  <c r="I108" i="12"/>
  <c r="K108" i="12"/>
  <c r="K107" i="12" s="1"/>
  <c r="O108" i="12"/>
  <c r="O107" i="12" s="1"/>
  <c r="Q108" i="12"/>
  <c r="U108" i="12"/>
  <c r="U107" i="12" s="1"/>
  <c r="G109" i="12"/>
  <c r="I109" i="12"/>
  <c r="I107" i="12" s="1"/>
  <c r="K109" i="12"/>
  <c r="M109" i="12"/>
  <c r="O109" i="12"/>
  <c r="Q109" i="12"/>
  <c r="Q107" i="12" s="1"/>
  <c r="U109" i="12"/>
  <c r="G111" i="12"/>
  <c r="M111" i="12" s="1"/>
  <c r="I111" i="12"/>
  <c r="K111" i="12"/>
  <c r="O111" i="12"/>
  <c r="Q111" i="12"/>
  <c r="U111" i="12"/>
  <c r="G112" i="12"/>
  <c r="I112" i="12"/>
  <c r="K112" i="12"/>
  <c r="M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I114" i="12"/>
  <c r="K114" i="12"/>
  <c r="M114" i="12"/>
  <c r="O114" i="12"/>
  <c r="Q114" i="12"/>
  <c r="U114" i="12"/>
  <c r="G115" i="12"/>
  <c r="M115" i="12" s="1"/>
  <c r="I115" i="12"/>
  <c r="K115" i="12"/>
  <c r="O115" i="12"/>
  <c r="Q115" i="12"/>
  <c r="U115" i="12"/>
  <c r="G116" i="12"/>
  <c r="I116" i="12"/>
  <c r="K116" i="12"/>
  <c r="M116" i="12"/>
  <c r="O116" i="12"/>
  <c r="Q116" i="12"/>
  <c r="U116" i="12"/>
  <c r="G118" i="12"/>
  <c r="I118" i="12"/>
  <c r="I117" i="12" s="1"/>
  <c r="K118" i="12"/>
  <c r="M118" i="12"/>
  <c r="O118" i="12"/>
  <c r="Q118" i="12"/>
  <c r="Q117" i="12" s="1"/>
  <c r="U118" i="12"/>
  <c r="G123" i="12"/>
  <c r="M123" i="12" s="1"/>
  <c r="I123" i="12"/>
  <c r="K123" i="12"/>
  <c r="K117" i="12" s="1"/>
  <c r="O123" i="12"/>
  <c r="Q123" i="12"/>
  <c r="U123" i="12"/>
  <c r="U117" i="12" s="1"/>
  <c r="G125" i="12"/>
  <c r="I125" i="12"/>
  <c r="K125" i="12"/>
  <c r="M125" i="12"/>
  <c r="O125" i="12"/>
  <c r="Q125" i="12"/>
  <c r="U125" i="12"/>
  <c r="G126" i="12"/>
  <c r="G117" i="12" s="1"/>
  <c r="I126" i="12"/>
  <c r="K126" i="12"/>
  <c r="O126" i="12"/>
  <c r="O117" i="12" s="1"/>
  <c r="Q126" i="12"/>
  <c r="U126" i="12"/>
  <c r="G128" i="12"/>
  <c r="M128" i="12" s="1"/>
  <c r="I128" i="12"/>
  <c r="K128" i="12"/>
  <c r="K127" i="12" s="1"/>
  <c r="O128" i="12"/>
  <c r="O127" i="12" s="1"/>
  <c r="Q128" i="12"/>
  <c r="U128" i="12"/>
  <c r="U127" i="12" s="1"/>
  <c r="G129" i="12"/>
  <c r="I129" i="12"/>
  <c r="K129" i="12"/>
  <c r="M129" i="12"/>
  <c r="O129" i="12"/>
  <c r="Q129" i="12"/>
  <c r="U129" i="12"/>
  <c r="G130" i="12"/>
  <c r="M130" i="12" s="1"/>
  <c r="I130" i="12"/>
  <c r="K130" i="12"/>
  <c r="O130" i="12"/>
  <c r="Q130" i="12"/>
  <c r="U130" i="12"/>
  <c r="G131" i="12"/>
  <c r="I131" i="12"/>
  <c r="I127" i="12" s="1"/>
  <c r="K131" i="12"/>
  <c r="M131" i="12"/>
  <c r="O131" i="12"/>
  <c r="Q131" i="12"/>
  <c r="Q127" i="12" s="1"/>
  <c r="U131" i="12"/>
  <c r="G132" i="12"/>
  <c r="M132" i="12" s="1"/>
  <c r="I132" i="12"/>
  <c r="K132" i="12"/>
  <c r="O132" i="12"/>
  <c r="Q132" i="12"/>
  <c r="U132" i="12"/>
  <c r="G133" i="12"/>
  <c r="I133" i="12"/>
  <c r="K133" i="12"/>
  <c r="M133" i="12"/>
  <c r="O133" i="12"/>
  <c r="Q133" i="12"/>
  <c r="U133" i="12"/>
  <c r="G134" i="12"/>
  <c r="O134" i="12"/>
  <c r="G135" i="12"/>
  <c r="I135" i="12"/>
  <c r="I134" i="12" s="1"/>
  <c r="K135" i="12"/>
  <c r="M135" i="12"/>
  <c r="O135" i="12"/>
  <c r="Q135" i="12"/>
  <c r="Q134" i="12" s="1"/>
  <c r="U135" i="12"/>
  <c r="G136" i="12"/>
  <c r="M136" i="12" s="1"/>
  <c r="I136" i="12"/>
  <c r="K136" i="12"/>
  <c r="K134" i="12" s="1"/>
  <c r="O136" i="12"/>
  <c r="Q136" i="12"/>
  <c r="U136" i="12"/>
  <c r="U134" i="12" s="1"/>
  <c r="I140" i="12"/>
  <c r="Q140" i="12"/>
  <c r="G141" i="12"/>
  <c r="G140" i="12" s="1"/>
  <c r="I141" i="12"/>
  <c r="K141" i="12"/>
  <c r="K140" i="12" s="1"/>
  <c r="O141" i="12"/>
  <c r="O140" i="12" s="1"/>
  <c r="Q141" i="12"/>
  <c r="U141" i="12"/>
  <c r="U140" i="12" s="1"/>
  <c r="I20" i="1"/>
  <c r="I19" i="1"/>
  <c r="I18" i="1"/>
  <c r="I17" i="1"/>
  <c r="I16" i="1"/>
  <c r="I65" i="1"/>
  <c r="AZ43" i="1"/>
  <c r="G28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G24" i="1" l="1"/>
  <c r="G29" i="1" s="1"/>
  <c r="M134" i="12"/>
  <c r="M127" i="12"/>
  <c r="M58" i="12"/>
  <c r="M43" i="12"/>
  <c r="M141" i="12"/>
  <c r="M140" i="12" s="1"/>
  <c r="G127" i="12"/>
  <c r="M126" i="12"/>
  <c r="M117" i="12" s="1"/>
  <c r="M108" i="12"/>
  <c r="M107" i="12" s="1"/>
  <c r="G58" i="12"/>
  <c r="M56" i="12"/>
  <c r="M54" i="12" s="1"/>
  <c r="M47" i="12"/>
  <c r="M46" i="12" s="1"/>
  <c r="M18" i="12"/>
  <c r="M16" i="12" s="1"/>
  <c r="G86" i="12"/>
  <c r="M98" i="12"/>
  <c r="M96" i="12" s="1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<sst xmlns="http://schemas.openxmlformats.org/spreadsheetml/2006/main" count="608" uniqueCount="318">
  <si>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</si>
  <si>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</si>
  <si>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</si>
  <si>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</si>
  <si>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</si>
  <si>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</si>
  <si>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</si>
  <si>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</si>
  <si>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</si>
  <si>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</si>
  <si>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</si>
  <si>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</si>
  <si>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</si>
  <si>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</si>
  <si>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</si>
  <si>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</si>
  <si>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</si>
  <si>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</si>
  <si>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</si>
  <si>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</si>
  <si>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</si>
  <si>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</si>
  <si>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</si>
  <si>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</si>
  <si>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</si>
  <si>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</si>
  <si>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</si>
  <si>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</si>
  <si>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</si>
  <si>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</si>
  <si>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</si>
  <si>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</si>
  <si>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</si>
  <si>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</si>
  <si>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</si>
  <si>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</si>
  <si>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</si>
  <si>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</si>
  <si>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</si>
  <si>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</si>
  <si>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</si>
  <si>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</si>
  <si>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</si>
  <si>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Orlí 6, 602 00 Brno</t>
  </si>
  <si>
    <t>Rozpočet:</t>
  </si>
  <si>
    <t>Misto</t>
  </si>
  <si>
    <t>Oprava bytu Orlí č. 6</t>
  </si>
  <si>
    <t xml:space="preserve">Statutární město Brno			</t>
  </si>
  <si>
    <t xml:space="preserve">Dominikánské náměstí 196/1			</t>
  </si>
  <si>
    <t xml:space="preserve">Brno-Brno-město		</t>
  </si>
  <si>
    <t>60200</t>
  </si>
  <si>
    <t>44992785</t>
  </si>
  <si>
    <t>CZ44992785</t>
  </si>
  <si>
    <t>Celkem za stavbu</t>
  </si>
  <si>
    <t>CZK</t>
  </si>
  <si>
    <t xml:space="preserve">Popis rozpočtu:  - </t>
  </si>
  <si>
    <t>Oprava bytu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</si>
  <si>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</si>
  <si>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</si>
  <si>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</si>
  <si>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</si>
  <si>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</si>
  <si>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</si>
  <si>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</si>
  <si>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</si>
  <si>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</si>
  <si>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</si>
  <si>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</si>
  <si>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</si>
  <si>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</si>
  <si>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</si>
  <si>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</si>
  <si>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</si>
  <si>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</si>
  <si>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</si>
  <si>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</si>
  <si>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</si>
  <si>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</si>
  <si>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</si>
  <si>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</si>
  <si>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</si>
  <si>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</si>
  <si>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</si>
  <si>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775</t>
  </si>
  <si>
    <t>Podlahy vlysové a parketové</t>
  </si>
  <si>
    <t>776</t>
  </si>
  <si>
    <t>Podlahy povlakové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</si>
  <si>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</si>
  <si>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</si>
  <si>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</si>
  <si>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</si>
  <si>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</si>
  <si>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</si>
  <si>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</si>
  <si>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</si>
  <si>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</si>
  <si>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</si>
  <si>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</si>
  <si>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</si>
  <si>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</si>
  <si>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</si>
  <si>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</si>
  <si>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</si>
  <si>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</si>
  <si>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</si>
  <si>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</si>
  <si>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</si>
  <si>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</si>
  <si>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</si>
  <si>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</si>
  <si>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</si>
  <si>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</si>
  <si>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</si>
  <si>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</si>
  <si>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</si>
  <si>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</si>
  <si>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</si>
  <si>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</si>
  <si>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</si>
  <si>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</si>
  <si>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342264072R00</t>
  </si>
  <si>
    <t>Podhled SDK</t>
  </si>
  <si>
    <t>m2</t>
  </si>
  <si>
    <t>POL1_0</t>
  </si>
  <si>
    <t>3,96*3,095</t>
  </si>
  <si>
    <t>VV</t>
  </si>
  <si>
    <t>2,325*3,96</t>
  </si>
  <si>
    <t>4,875*5,523</t>
  </si>
  <si>
    <t>2*4,5</t>
  </si>
  <si>
    <t>2,52*3,16</t>
  </si>
  <si>
    <t>2,5*1,8</t>
  </si>
  <si>
    <t>612401291R00</t>
  </si>
  <si>
    <t>Omítka malých ploch vnitřních stěn do 0,25 m2</t>
  </si>
  <si>
    <t>kus</t>
  </si>
  <si>
    <t>612421131RT2</t>
  </si>
  <si>
    <t>Oprava vápen.omítek stěn do 5 % pl. - štukových, s použitím suché maltové směsi</t>
  </si>
  <si>
    <t>3,9*2,8*2</t>
  </si>
  <si>
    <t>3,05*2,8*2</t>
  </si>
  <si>
    <t>2,35*2*2,8</t>
  </si>
  <si>
    <t>3,9*2*2,8</t>
  </si>
  <si>
    <t>5,5*2,5</t>
  </si>
  <si>
    <t>1,8*2,8</t>
  </si>
  <si>
    <t>2,26*2,8</t>
  </si>
  <si>
    <t>4,5*2,8</t>
  </si>
  <si>
    <t>2,8*2,8</t>
  </si>
  <si>
    <t>2,5*2,8*2</t>
  </si>
  <si>
    <t>3,4*2,8*2</t>
  </si>
  <si>
    <t>2,2*2,8</t>
  </si>
  <si>
    <t>1*2,8</t>
  </si>
  <si>
    <t>612474611R00</t>
  </si>
  <si>
    <t>Omítka stěn vnitřní dvouvrstvá, vápen. štuk, ručně</t>
  </si>
  <si>
    <t>2,05*2,8+1,7*2,8</t>
  </si>
  <si>
    <t>612409991RT2</t>
  </si>
  <si>
    <t>Začištění omítek kolem oken,dveří apod., s použitím suché maltové směsi</t>
  </si>
  <si>
    <t>m</t>
  </si>
  <si>
    <t>612403380R00</t>
  </si>
  <si>
    <t>Hrubá výplň rýh ve stěnách do 3x3 cm maltou ze SMS</t>
  </si>
  <si>
    <t>611403380R00</t>
  </si>
  <si>
    <t>Hrubá výplň rýh ve stropech do 3x3 cm maltou z SMS</t>
  </si>
  <si>
    <t>1,9+1,9+3+1,5+1+2+1,8</t>
  </si>
  <si>
    <t>612403382R00</t>
  </si>
  <si>
    <t>Hrubá výplň rýh ve stěnách do 5x5 cm maltou ze SMS</t>
  </si>
  <si>
    <t>612403384R00</t>
  </si>
  <si>
    <t>Hrubá výplň rýh ve stěnách do 7x7 cm maltou ze SMS</t>
  </si>
  <si>
    <t>2,8+2,8+4,5</t>
  </si>
  <si>
    <t>612901112R00</t>
  </si>
  <si>
    <t>Zabroušení stěn</t>
  </si>
  <si>
    <t>632450024RA0</t>
  </si>
  <si>
    <t>Vyrovnávací potěr          tl. 40mm</t>
  </si>
  <si>
    <t>POL2_0</t>
  </si>
  <si>
    <t>632419101R00</t>
  </si>
  <si>
    <t>Samonivelač. stěrka BASF, ruční zpracování tl.1 mm</t>
  </si>
  <si>
    <t>952901110R00</t>
  </si>
  <si>
    <t>Čištění mytím vnějších ploch oken a dveří</t>
  </si>
  <si>
    <t>71*2</t>
  </si>
  <si>
    <t>5,8*4</t>
  </si>
  <si>
    <t>952902110R00</t>
  </si>
  <si>
    <t>Čištění zametáním v místnostech a chodbách</t>
  </si>
  <si>
    <t>71*3</t>
  </si>
  <si>
    <t>35*10</t>
  </si>
  <si>
    <t>6,6*4*5</t>
  </si>
  <si>
    <t>965081713R00</t>
  </si>
  <si>
    <t>Bourání dlažeb keramických tl.10 mm, nad 1 m2</t>
  </si>
  <si>
    <t>965041341RT4</t>
  </si>
  <si>
    <t>Bourání lehčených mazanin tl. 10 cm, nad 4 m2, pneumat. kladivo, tl. mazaniny 8 - 10 cm</t>
  </si>
  <si>
    <t>m3</t>
  </si>
  <si>
    <t>2,52*3,615*,08</t>
  </si>
  <si>
    <t>978059521R00</t>
  </si>
  <si>
    <t>Odsekání vnitřních obkladů stěn do 2 m2</t>
  </si>
  <si>
    <t>3,9*,7</t>
  </si>
  <si>
    <t>976071111R00</t>
  </si>
  <si>
    <t>Vybourání kovového držáku koupelna</t>
  </si>
  <si>
    <t>973031344R00</t>
  </si>
  <si>
    <t>Vysekání kapes zeď cih. MVC pl. 0,25 m2, hl. 15 cm</t>
  </si>
  <si>
    <t>974031121R00</t>
  </si>
  <si>
    <t>Vysekání rýh ve zdi cihelné 3 x 3 cm</t>
  </si>
  <si>
    <t>3,9+4,9+1,5+2,8+1,5+3+4,5+2,5+2+4,75+3,8</t>
  </si>
  <si>
    <t>2,75*2+3,2*2</t>
  </si>
  <si>
    <t>8*2</t>
  </si>
  <si>
    <t>974031122R00</t>
  </si>
  <si>
    <t>Vysekání rýh ve zdi cihelné 3 x 7 cm</t>
  </si>
  <si>
    <t>0,5*15</t>
  </si>
  <si>
    <t>2*2+1,5</t>
  </si>
  <si>
    <t>974031133R00</t>
  </si>
  <si>
    <t>Vysekání rýh ve zdi cihelné 5 x 10 cm</t>
  </si>
  <si>
    <t>979990111R00</t>
  </si>
  <si>
    <t>Poplatek za skládku suti - stavební keramika</t>
  </si>
  <si>
    <t>t</t>
  </si>
  <si>
    <t/>
  </si>
  <si>
    <t>1,348+,0828+0,0988+0,501+1,067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</si>
  <si>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</si>
  <si>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</si>
  <si>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</si>
  <si>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</si>
  <si>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</si>
  <si>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</si>
  <si>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</si>
  <si>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</si>
  <si>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</si>
  <si>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</si>
  <si>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998014121R00</t>
  </si>
  <si>
    <t>Přesun hmot, budovy mont. vícepodl. vyzděné do 18m</t>
  </si>
  <si>
    <t>0,97023+1,12169+0,914+0,00165+0,07394+0,0147</t>
  </si>
  <si>
    <t>0,00243+0,0014+0,08556+0,045+0,5361+0,4692</t>
  </si>
  <si>
    <t>711212221R00</t>
  </si>
  <si>
    <t>Stěrka hydroizolační těsnicí hmotou Fermacell</t>
  </si>
  <si>
    <t>721176103R00</t>
  </si>
  <si>
    <t>Potrubí HT připojovací D 50 x 1,8 mm</t>
  </si>
  <si>
    <t>721194103RM1</t>
  </si>
  <si>
    <t>Vyvedení odpadních výpustek D 32 x 1,8, přípojka pro pračku nebo myčku HL 2</t>
  </si>
  <si>
    <t>721290111R00</t>
  </si>
  <si>
    <t>Zkouška těsnosti kanalizace vodou DN 125</t>
  </si>
  <si>
    <t>998721202R00</t>
  </si>
  <si>
    <t>Přesun hmot pro vnitřní kanalizaci</t>
  </si>
  <si>
    <t>722176113R00</t>
  </si>
  <si>
    <t>Montáž rozvodů z plastů polyfúz. svařováním D 25mm</t>
  </si>
  <si>
    <t>722179191R00</t>
  </si>
  <si>
    <t>Příplatek za malý rozsah do 20 m rozvodu</t>
  </si>
  <si>
    <t>soubor</t>
  </si>
  <si>
    <t>722182004R00</t>
  </si>
  <si>
    <t>Montáž izolačních skruží na potrubí přímé DN 40</t>
  </si>
  <si>
    <t>998722102R00</t>
  </si>
  <si>
    <t>Přesun hmot pro vnitřní vodovod, výšky do 12 m</t>
  </si>
  <si>
    <t>725290010RA0</t>
  </si>
  <si>
    <t>Demontáž klozetu včetně splachovací nádrže</t>
  </si>
  <si>
    <t>725310823R00</t>
  </si>
  <si>
    <t>Demontáž dřezů 1dílných v kuchyňské sestavě</t>
  </si>
  <si>
    <t>725610810R00</t>
  </si>
  <si>
    <t>Demontáž plynového sporáku</t>
  </si>
  <si>
    <t>725820801R00</t>
  </si>
  <si>
    <t>Demontáž baterie nástěnné do G 3/4</t>
  </si>
  <si>
    <t>725820803R00</t>
  </si>
  <si>
    <t>Demontáž baterie stojánkové do 2-3 otvorů</t>
  </si>
  <si>
    <t>725013161R00</t>
  </si>
  <si>
    <t>Klozet kombi LYRA Plus, nádrž s armat. odpad šikmý</t>
  </si>
  <si>
    <t>725823111RT2</t>
  </si>
  <si>
    <t>Baterie umyvadlová stoján. ruční, bez otvír.odpadu, nadstandardní</t>
  </si>
  <si>
    <t>725835113R00</t>
  </si>
  <si>
    <t>Baterie vanová nástěnná ruční, vč. příslušenstvím</t>
  </si>
  <si>
    <t>725980113R00</t>
  </si>
  <si>
    <t>Dvířka vanová 300 x 300 mm</t>
  </si>
  <si>
    <t>998725102R00</t>
  </si>
  <si>
    <t>Přesun hmot pro zařizovací předměty, výšky do 12 m</t>
  </si>
  <si>
    <t>766812840R00</t>
  </si>
  <si>
    <t>Demontáž kuchyňských linek do 2,1 m</t>
  </si>
  <si>
    <t>766411821R00</t>
  </si>
  <si>
    <t>Demontáž obložení stěn palubkami</t>
  </si>
  <si>
    <t>2*3</t>
  </si>
  <si>
    <t>766825811R00</t>
  </si>
  <si>
    <t>Demontáž vestavěných skříní 1křídlových</t>
  </si>
  <si>
    <t>766661112R00</t>
  </si>
  <si>
    <t>D+Montáž dveří do zárubně,otev. 1kř.do 0,8 m</t>
  </si>
  <si>
    <t>766670021R00</t>
  </si>
  <si>
    <t>Montáž kliky a štítku</t>
  </si>
  <si>
    <t>766695212R00</t>
  </si>
  <si>
    <t>D+Montáž prahů dveří jednokřídlových š. do 10 cm</t>
  </si>
  <si>
    <t>549146400R</t>
  </si>
  <si>
    <t>Bezpečnostní kování BK RX 802 Klika-knoflík Cr</t>
  </si>
  <si>
    <t>POL3_0</t>
  </si>
  <si>
    <t>998766102R00</t>
  </si>
  <si>
    <t>Přesun hmot pro truhlářské konstr., výšky do 12 m</t>
  </si>
  <si>
    <t>775539010RA0</t>
  </si>
  <si>
    <t>Demontáž plovoucích podlah nelepené</t>
  </si>
  <si>
    <t>2,52*,165</t>
  </si>
  <si>
    <t>4,875*5,52</t>
  </si>
  <si>
    <t>3,095*3,96</t>
  </si>
  <si>
    <t>2,35*3,095</t>
  </si>
  <si>
    <t>775411820R00</t>
  </si>
  <si>
    <t>Demontáž lišt dřevěných, šroubovaných</t>
  </si>
  <si>
    <t>3,9*2+3,095*2+5,5*4,8*2+2,85</t>
  </si>
  <si>
    <t>775413122R00</t>
  </si>
  <si>
    <t>Podlahové lišty připevněné vruty, DB 8/1,5 cm</t>
  </si>
  <si>
    <t>998775103R00</t>
  </si>
  <si>
    <t>Přesun hmot pro podlahy vlysové, výšky do 24 m</t>
  </si>
  <si>
    <t>776101121R00</t>
  </si>
  <si>
    <t>Provedení penetrace podkladu</t>
  </si>
  <si>
    <t>776101115R00</t>
  </si>
  <si>
    <t>Vyrovnání podkladů samonivelační hmotou</t>
  </si>
  <si>
    <t>776521200RT1</t>
  </si>
  <si>
    <t>Lepení povlakových podlah z dílců PVC a CV (vinyl), pouze položení - PVC ve specifikaci</t>
  </si>
  <si>
    <t>7765212</t>
  </si>
  <si>
    <t>Dodávk povlakových krytin, pouze položení - PVC ve specifikaci</t>
  </si>
  <si>
    <t>776421100RU1</t>
  </si>
  <si>
    <t>Lepení podlahových soklíků z PVC a vinylu, včetně dodávky soklíku PVC</t>
  </si>
  <si>
    <t>998776102R00</t>
  </si>
  <si>
    <t>Přesun hmot pro podlahy povlakové, výšky do 12 m</t>
  </si>
  <si>
    <t>784900010RAA</t>
  </si>
  <si>
    <t>Odstranění stávajících maleb, obroušením s oprášením</t>
  </si>
  <si>
    <t>784450010RA0</t>
  </si>
  <si>
    <t>Malba z malíř. směsí jednobarevná s bílým stropem</t>
  </si>
  <si>
    <t>12,4+9+4,8+1,9+5,5+4,85+1,5+14+12,6+2,2+1,6</t>
  </si>
  <si>
    <t>70,35</t>
  </si>
  <si>
    <t>210800001R00</t>
  </si>
  <si>
    <t>Elektroinstalace bytu 3+1 vč. revize</t>
  </si>
  <si>
    <t>SUM</t>
  </si>
  <si>
    <t>POPUZIV</t>
  </si>
  <si>
    <t>END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</si>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</sst>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8"/>
  <sheetViews>
    <sheetView showGridLines="0" topLeftCell="B36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SUMIF(F49:F64,A16,I49:I64)+SUMIF(F49:F64,"PSU",I49:I64)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SUMIF(F49:F64,A17,I49:I64)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SUMIF(F49:F64,A18,I49:I64)</f>
        <v>0</v>
      </c>
      <c r="J18" s="93"/>
    </row>
    <row r="19" spans="1:10" ht="23.25" customHeight="1" x14ac:dyDescent="0.2">
      <c r="A19" s="195" t="s">
        <v>91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SUMIF(F49:F64,A19,I49:I64)</f>
        <v>0</v>
      </c>
      <c r="J19" s="93"/>
    </row>
    <row r="20" spans="1:10" ht="23.25" customHeight="1" x14ac:dyDescent="0.2">
      <c r="A20" s="195" t="s">
        <v>92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SUMIF(F49:F64,A20,I49:I64)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/>
      <c r="C39" s="138"/>
      <c r="D39" s="139"/>
      <c r="E39" s="139"/>
      <c r="F39" s="147">
        <f>' Pol'!AC143</f>
        <v>0</v>
      </c>
      <c r="G39" s="148">
        <f>' Pol'!AD143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55</v>
      </c>
    </row>
    <row r="43" spans="1:52" x14ac:dyDescent="0.2">
      <c r="B43" s="162" t="s">
        <v>56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Oprava bytu</v>
      </c>
    </row>
    <row r="46" spans="1:52" ht="15.75" x14ac:dyDescent="0.25">
      <c r="B46" s="163" t="s">
        <v>57</v>
      </c>
    </row>
    <row r="48" spans="1:52" ht="25.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58</v>
      </c>
      <c r="G48" s="174"/>
      <c r="H48" s="174"/>
      <c r="I48" s="175" t="s">
        <v>28</v>
      </c>
      <c r="J48" s="175"/>
    </row>
    <row r="49" spans="1:10" ht="25.5" customHeight="1" x14ac:dyDescent="0.2">
      <c r="A49" s="165"/>
      <c r="B49" s="176" t="s">
        <v>59</v>
      </c>
      <c r="C49" s="177" t="s">
        <v>60</v>
      </c>
      <c r="D49" s="178"/>
      <c r="E49" s="178"/>
      <c r="F49" s="182" t="s">
        <v>23</v>
      </c>
      <c r="G49" s="183"/>
      <c r="H49" s="183"/>
      <c r="I49" s="184">
        <f>' Pol'!G8</f>
        <v>0</v>
      </c>
      <c r="J49" s="184"/>
    </row>
    <row r="50" spans="1:10" ht="25.5" customHeight="1" x14ac:dyDescent="0.2">
      <c r="A50" s="165"/>
      <c r="B50" s="168" t="s">
        <v>61</v>
      </c>
      <c r="C50" s="167" t="s">
        <v>62</v>
      </c>
      <c r="D50" s="169"/>
      <c r="E50" s="169"/>
      <c r="F50" s="185" t="s">
        <v>23</v>
      </c>
      <c r="G50" s="186"/>
      <c r="H50" s="186"/>
      <c r="I50" s="187">
        <f>' Pol'!G16</f>
        <v>0</v>
      </c>
      <c r="J50" s="187"/>
    </row>
    <row r="51" spans="1:10" ht="25.5" customHeight="1" x14ac:dyDescent="0.2">
      <c r="A51" s="165"/>
      <c r="B51" s="168" t="s">
        <v>63</v>
      </c>
      <c r="C51" s="167" t="s">
        <v>64</v>
      </c>
      <c r="D51" s="169"/>
      <c r="E51" s="169"/>
      <c r="F51" s="185" t="s">
        <v>23</v>
      </c>
      <c r="G51" s="186"/>
      <c r="H51" s="186"/>
      <c r="I51" s="187">
        <f>' Pol'!G43</f>
        <v>0</v>
      </c>
      <c r="J51" s="187"/>
    </row>
    <row r="52" spans="1:10" ht="25.5" customHeight="1" x14ac:dyDescent="0.2">
      <c r="A52" s="165"/>
      <c r="B52" s="168" t="s">
        <v>65</v>
      </c>
      <c r="C52" s="167" t="s">
        <v>66</v>
      </c>
      <c r="D52" s="169"/>
      <c r="E52" s="169"/>
      <c r="F52" s="185" t="s">
        <v>23</v>
      </c>
      <c r="G52" s="186"/>
      <c r="H52" s="186"/>
      <c r="I52" s="187">
        <f>' Pol'!G46</f>
        <v>0</v>
      </c>
      <c r="J52" s="187"/>
    </row>
    <row r="53" spans="1:10" ht="25.5" customHeight="1" x14ac:dyDescent="0.2">
      <c r="A53" s="165"/>
      <c r="B53" s="168" t="s">
        <v>67</v>
      </c>
      <c r="C53" s="167" t="s">
        <v>68</v>
      </c>
      <c r="D53" s="169"/>
      <c r="E53" s="169"/>
      <c r="F53" s="185" t="s">
        <v>23</v>
      </c>
      <c r="G53" s="186"/>
      <c r="H53" s="186"/>
      <c r="I53" s="187">
        <f>' Pol'!G54</f>
        <v>0</v>
      </c>
      <c r="J53" s="187"/>
    </row>
    <row r="54" spans="1:10" ht="25.5" customHeight="1" x14ac:dyDescent="0.2">
      <c r="A54" s="165"/>
      <c r="B54" s="168" t="s">
        <v>69</v>
      </c>
      <c r="C54" s="167" t="s">
        <v>70</v>
      </c>
      <c r="D54" s="169"/>
      <c r="E54" s="169"/>
      <c r="F54" s="185" t="s">
        <v>23</v>
      </c>
      <c r="G54" s="186"/>
      <c r="H54" s="186"/>
      <c r="I54" s="187">
        <f>' Pol'!G58</f>
        <v>0</v>
      </c>
      <c r="J54" s="187"/>
    </row>
    <row r="55" spans="1:10" ht="25.5" customHeight="1" x14ac:dyDescent="0.2">
      <c r="A55" s="165"/>
      <c r="B55" s="168" t="s">
        <v>71</v>
      </c>
      <c r="C55" s="167" t="s">
        <v>72</v>
      </c>
      <c r="D55" s="169"/>
      <c r="E55" s="169"/>
      <c r="F55" s="185" t="s">
        <v>23</v>
      </c>
      <c r="G55" s="186"/>
      <c r="H55" s="186"/>
      <c r="I55" s="187">
        <f>' Pol'!G80</f>
        <v>0</v>
      </c>
      <c r="J55" s="187"/>
    </row>
    <row r="56" spans="1:10" ht="25.5" customHeight="1" x14ac:dyDescent="0.2">
      <c r="A56" s="165"/>
      <c r="B56" s="168" t="s">
        <v>73</v>
      </c>
      <c r="C56" s="167" t="s">
        <v>74</v>
      </c>
      <c r="D56" s="169"/>
      <c r="E56" s="169"/>
      <c r="F56" s="185" t="s">
        <v>24</v>
      </c>
      <c r="G56" s="186"/>
      <c r="H56" s="186"/>
      <c r="I56" s="187">
        <f>' Pol'!G84</f>
        <v>0</v>
      </c>
      <c r="J56" s="187"/>
    </row>
    <row r="57" spans="1:10" ht="25.5" customHeight="1" x14ac:dyDescent="0.2">
      <c r="A57" s="165"/>
      <c r="B57" s="168" t="s">
        <v>75</v>
      </c>
      <c r="C57" s="167" t="s">
        <v>76</v>
      </c>
      <c r="D57" s="169"/>
      <c r="E57" s="169"/>
      <c r="F57" s="185" t="s">
        <v>24</v>
      </c>
      <c r="G57" s="186"/>
      <c r="H57" s="186"/>
      <c r="I57" s="187">
        <f>' Pol'!G86</f>
        <v>0</v>
      </c>
      <c r="J57" s="187"/>
    </row>
    <row r="58" spans="1:10" ht="25.5" customHeight="1" x14ac:dyDescent="0.2">
      <c r="A58" s="165"/>
      <c r="B58" s="168" t="s">
        <v>77</v>
      </c>
      <c r="C58" s="167" t="s">
        <v>78</v>
      </c>
      <c r="D58" s="169"/>
      <c r="E58" s="169"/>
      <c r="F58" s="185" t="s">
        <v>24</v>
      </c>
      <c r="G58" s="186"/>
      <c r="H58" s="186"/>
      <c r="I58" s="187">
        <f>' Pol'!G91</f>
        <v>0</v>
      </c>
      <c r="J58" s="187"/>
    </row>
    <row r="59" spans="1:10" ht="25.5" customHeight="1" x14ac:dyDescent="0.2">
      <c r="A59" s="165"/>
      <c r="B59" s="168" t="s">
        <v>79</v>
      </c>
      <c r="C59" s="167" t="s">
        <v>80</v>
      </c>
      <c r="D59" s="169"/>
      <c r="E59" s="169"/>
      <c r="F59" s="185" t="s">
        <v>24</v>
      </c>
      <c r="G59" s="186"/>
      <c r="H59" s="186"/>
      <c r="I59" s="187">
        <f>' Pol'!G96</f>
        <v>0</v>
      </c>
      <c r="J59" s="187"/>
    </row>
    <row r="60" spans="1:10" ht="25.5" customHeight="1" x14ac:dyDescent="0.2">
      <c r="A60" s="165"/>
      <c r="B60" s="168" t="s">
        <v>81</v>
      </c>
      <c r="C60" s="167" t="s">
        <v>82</v>
      </c>
      <c r="D60" s="169"/>
      <c r="E60" s="169"/>
      <c r="F60" s="185" t="s">
        <v>24</v>
      </c>
      <c r="G60" s="186"/>
      <c r="H60" s="186"/>
      <c r="I60" s="187">
        <f>' Pol'!G107</f>
        <v>0</v>
      </c>
      <c r="J60" s="187"/>
    </row>
    <row r="61" spans="1:10" ht="25.5" customHeight="1" x14ac:dyDescent="0.2">
      <c r="A61" s="165"/>
      <c r="B61" s="168" t="s">
        <v>83</v>
      </c>
      <c r="C61" s="167" t="s">
        <v>84</v>
      </c>
      <c r="D61" s="169"/>
      <c r="E61" s="169"/>
      <c r="F61" s="185" t="s">
        <v>24</v>
      </c>
      <c r="G61" s="186"/>
      <c r="H61" s="186"/>
      <c r="I61" s="187">
        <f>' Pol'!G117</f>
        <v>0</v>
      </c>
      <c r="J61" s="187"/>
    </row>
    <row r="62" spans="1:10" ht="25.5" customHeight="1" x14ac:dyDescent="0.2">
      <c r="A62" s="165"/>
      <c r="B62" s="168" t="s">
        <v>85</v>
      </c>
      <c r="C62" s="167" t="s">
        <v>86</v>
      </c>
      <c r="D62" s="169"/>
      <c r="E62" s="169"/>
      <c r="F62" s="185" t="s">
        <v>24</v>
      </c>
      <c r="G62" s="186"/>
      <c r="H62" s="186"/>
      <c r="I62" s="187">
        <f>' Pol'!G127</f>
        <v>0</v>
      </c>
      <c r="J62" s="187"/>
    </row>
    <row r="63" spans="1:10" ht="25.5" customHeight="1" x14ac:dyDescent="0.2">
      <c r="A63" s="165"/>
      <c r="B63" s="168" t="s">
        <v>87</v>
      </c>
      <c r="C63" s="167" t="s">
        <v>88</v>
      </c>
      <c r="D63" s="169"/>
      <c r="E63" s="169"/>
      <c r="F63" s="185" t="s">
        <v>24</v>
      </c>
      <c r="G63" s="186"/>
      <c r="H63" s="186"/>
      <c r="I63" s="187">
        <f>' Pol'!G134</f>
        <v>0</v>
      </c>
      <c r="J63" s="187"/>
    </row>
    <row r="64" spans="1:10" ht="25.5" customHeight="1" x14ac:dyDescent="0.2">
      <c r="A64" s="165"/>
      <c r="B64" s="179" t="s">
        <v>89</v>
      </c>
      <c r="C64" s="180" t="s">
        <v>90</v>
      </c>
      <c r="D64" s="181"/>
      <c r="E64" s="181"/>
      <c r="F64" s="188" t="s">
        <v>25</v>
      </c>
      <c r="G64" s="189"/>
      <c r="H64" s="189"/>
      <c r="I64" s="190">
        <f>' Pol'!G140</f>
        <v>0</v>
      </c>
      <c r="J64" s="190"/>
    </row>
    <row r="65" spans="1:10" ht="25.5" customHeight="1" x14ac:dyDescent="0.2">
      <c r="A65" s="166"/>
      <c r="B65" s="172" t="s">
        <v>1</v>
      </c>
      <c r="C65" s="172"/>
      <c r="D65" s="173"/>
      <c r="E65" s="173"/>
      <c r="F65" s="191"/>
      <c r="G65" s="192"/>
      <c r="H65" s="192"/>
      <c r="I65" s="193">
        <f>SUM(I49:I64)</f>
        <v>0</v>
      </c>
      <c r="J65" s="193"/>
    </row>
    <row r="66" spans="1:10" x14ac:dyDescent="0.2">
      <c r="F66" s="194"/>
      <c r="G66" s="130"/>
      <c r="H66" s="194"/>
      <c r="I66" s="130"/>
      <c r="J66" s="130"/>
    </row>
    <row r="67" spans="1:10" x14ac:dyDescent="0.2">
      <c r="F67" s="194"/>
      <c r="G67" s="130"/>
      <c r="H67" s="194"/>
      <c r="I67" s="130"/>
      <c r="J67" s="130"/>
    </row>
    <row r="68" spans="1:10" x14ac:dyDescent="0.2">
      <c r="F68" s="194"/>
      <c r="G68" s="130"/>
      <c r="H68" s="194"/>
      <c r="I68" s="130"/>
      <c r="J68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I65:J65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53"/>
  <sheetViews>
    <sheetView tabSelected="1" topLeftCell="A9" workbookViewId="0">
      <selection activeCell="A147" sqref="A147:G15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94</v>
      </c>
    </row>
    <row r="2" spans="1:60" ht="24.95" customHeight="1" x14ac:dyDescent="0.2">
      <c r="A2" s="204" t="s">
        <v>93</v>
      </c>
      <c r="B2" s="198"/>
      <c r="C2" s="199" t="s">
        <v>46</v>
      </c>
      <c r="D2" s="200"/>
      <c r="E2" s="200"/>
      <c r="F2" s="200"/>
      <c r="G2" s="206"/>
      <c r="AE2" t="s">
        <v>95</v>
      </c>
    </row>
    <row r="3" spans="1:60" ht="24.9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96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97</v>
      </c>
    </row>
    <row r="5" spans="1:60" hidden="1" x14ac:dyDescent="0.2">
      <c r="A5" s="208" t="s">
        <v>98</v>
      </c>
      <c r="B5" s="209"/>
      <c r="C5" s="210"/>
      <c r="D5" s="211"/>
      <c r="E5" s="211"/>
      <c r="F5" s="211"/>
      <c r="G5" s="212"/>
      <c r="AE5" t="s">
        <v>99</v>
      </c>
    </row>
    <row r="7" spans="1:60" ht="38.25" x14ac:dyDescent="0.2">
      <c r="A7" s="217" t="s">
        <v>100</v>
      </c>
      <c r="B7" s="218" t="s">
        <v>101</v>
      </c>
      <c r="C7" s="218" t="s">
        <v>102</v>
      </c>
      <c r="D7" s="217" t="s">
        <v>103</v>
      </c>
      <c r="E7" s="217" t="s">
        <v>104</v>
      </c>
      <c r="F7" s="213" t="s">
        <v>105</v>
      </c>
      <c r="G7" s="236" t="s">
        <v>28</v>
      </c>
      <c r="H7" s="237" t="s">
        <v>29</v>
      </c>
      <c r="I7" s="237" t="s">
        <v>106</v>
      </c>
      <c r="J7" s="237" t="s">
        <v>30</v>
      </c>
      <c r="K7" s="237" t="s">
        <v>107</v>
      </c>
      <c r="L7" s="237" t="s">
        <v>108</v>
      </c>
      <c r="M7" s="237" t="s">
        <v>109</v>
      </c>
      <c r="N7" s="237" t="s">
        <v>110</v>
      </c>
      <c r="O7" s="237" t="s">
        <v>111</v>
      </c>
      <c r="P7" s="237" t="s">
        <v>112</v>
      </c>
      <c r="Q7" s="237" t="s">
        <v>113</v>
      </c>
      <c r="R7" s="237" t="s">
        <v>114</v>
      </c>
      <c r="S7" s="237" t="s">
        <v>115</v>
      </c>
      <c r="T7" s="237" t="s">
        <v>116</v>
      </c>
      <c r="U7" s="220" t="s">
        <v>117</v>
      </c>
    </row>
    <row r="8" spans="1:60" x14ac:dyDescent="0.2">
      <c r="A8" s="238" t="s">
        <v>118</v>
      </c>
      <c r="B8" s="239" t="s">
        <v>59</v>
      </c>
      <c r="C8" s="240" t="s">
        <v>60</v>
      </c>
      <c r="D8" s="241"/>
      <c r="E8" s="242"/>
      <c r="F8" s="243"/>
      <c r="G8" s="243">
        <f>SUMIF(AE9:AE15,"&lt;&gt;NOR",G9:G15)</f>
        <v>0</v>
      </c>
      <c r="H8" s="243"/>
      <c r="I8" s="243">
        <f>SUM(I9:I15)</f>
        <v>0</v>
      </c>
      <c r="J8" s="243"/>
      <c r="K8" s="243">
        <f>SUM(K9:K15)</f>
        <v>0</v>
      </c>
      <c r="L8" s="243"/>
      <c r="M8" s="243">
        <f>SUM(M9:M15)</f>
        <v>0</v>
      </c>
      <c r="N8" s="219"/>
      <c r="O8" s="219">
        <f>SUM(O9:O15)</f>
        <v>0.97023000000000004</v>
      </c>
      <c r="P8" s="219"/>
      <c r="Q8" s="219">
        <f>SUM(Q9:Q15)</f>
        <v>0</v>
      </c>
      <c r="R8" s="219"/>
      <c r="S8" s="219"/>
      <c r="T8" s="238"/>
      <c r="U8" s="219">
        <f>SUM(U9:U15)</f>
        <v>70.62</v>
      </c>
      <c r="AE8" t="s">
        <v>119</v>
      </c>
    </row>
    <row r="9" spans="1:60" outlineLevel="1" x14ac:dyDescent="0.2">
      <c r="A9" s="215">
        <v>1</v>
      </c>
      <c r="B9" s="221" t="s">
        <v>120</v>
      </c>
      <c r="C9" s="266" t="s">
        <v>121</v>
      </c>
      <c r="D9" s="223" t="s">
        <v>122</v>
      </c>
      <c r="E9" s="230">
        <v>69.851025000000007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15</v>
      </c>
      <c r="M9" s="234">
        <f>G9*(1+L9/100)</f>
        <v>0</v>
      </c>
      <c r="N9" s="224">
        <v>1.389E-2</v>
      </c>
      <c r="O9" s="224">
        <f>ROUND(E9*N9,5)</f>
        <v>0.97023000000000004</v>
      </c>
      <c r="P9" s="224">
        <v>0</v>
      </c>
      <c r="Q9" s="224">
        <f>ROUND(E9*P9,5)</f>
        <v>0</v>
      </c>
      <c r="R9" s="224"/>
      <c r="S9" s="224"/>
      <c r="T9" s="225">
        <v>1.0109999999999999</v>
      </c>
      <c r="U9" s="224">
        <f>ROUND(E9*T9,2)</f>
        <v>70.62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123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1"/>
      <c r="C10" s="267" t="s">
        <v>124</v>
      </c>
      <c r="D10" s="226"/>
      <c r="E10" s="231">
        <v>12.2562</v>
      </c>
      <c r="F10" s="234"/>
      <c r="G10" s="234"/>
      <c r="H10" s="234"/>
      <c r="I10" s="234"/>
      <c r="J10" s="234"/>
      <c r="K10" s="234"/>
      <c r="L10" s="234"/>
      <c r="M10" s="234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125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/>
      <c r="B11" s="221"/>
      <c r="C11" s="267" t="s">
        <v>126</v>
      </c>
      <c r="D11" s="226"/>
      <c r="E11" s="231">
        <v>9.2070000000000007</v>
      </c>
      <c r="F11" s="234"/>
      <c r="G11" s="234"/>
      <c r="H11" s="234"/>
      <c r="I11" s="234"/>
      <c r="J11" s="234"/>
      <c r="K11" s="234"/>
      <c r="L11" s="234"/>
      <c r="M11" s="234"/>
      <c r="N11" s="224"/>
      <c r="O11" s="224"/>
      <c r="P11" s="224"/>
      <c r="Q11" s="224"/>
      <c r="R11" s="224"/>
      <c r="S11" s="224"/>
      <c r="T11" s="225"/>
      <c r="U11" s="224"/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125</v>
      </c>
      <c r="AF11" s="214">
        <v>0</v>
      </c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/>
      <c r="B12" s="221"/>
      <c r="C12" s="267" t="s">
        <v>127</v>
      </c>
      <c r="D12" s="226"/>
      <c r="E12" s="231">
        <v>26.924624999999999</v>
      </c>
      <c r="F12" s="234"/>
      <c r="G12" s="234"/>
      <c r="H12" s="234"/>
      <c r="I12" s="234"/>
      <c r="J12" s="234"/>
      <c r="K12" s="234"/>
      <c r="L12" s="234"/>
      <c r="M12" s="234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125</v>
      </c>
      <c r="AF12" s="214">
        <v>0</v>
      </c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/>
      <c r="B13" s="221"/>
      <c r="C13" s="267" t="s">
        <v>128</v>
      </c>
      <c r="D13" s="226"/>
      <c r="E13" s="231">
        <v>9</v>
      </c>
      <c r="F13" s="234"/>
      <c r="G13" s="234"/>
      <c r="H13" s="234"/>
      <c r="I13" s="234"/>
      <c r="J13" s="234"/>
      <c r="K13" s="234"/>
      <c r="L13" s="234"/>
      <c r="M13" s="234"/>
      <c r="N13" s="224"/>
      <c r="O13" s="224"/>
      <c r="P13" s="224"/>
      <c r="Q13" s="224"/>
      <c r="R13" s="224"/>
      <c r="S13" s="224"/>
      <c r="T13" s="225"/>
      <c r="U13" s="224"/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125</v>
      </c>
      <c r="AF13" s="214">
        <v>0</v>
      </c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/>
      <c r="B14" s="221"/>
      <c r="C14" s="267" t="s">
        <v>129</v>
      </c>
      <c r="D14" s="226"/>
      <c r="E14" s="231">
        <v>7.9631999999999996</v>
      </c>
      <c r="F14" s="234"/>
      <c r="G14" s="234"/>
      <c r="H14" s="234"/>
      <c r="I14" s="234"/>
      <c r="J14" s="234"/>
      <c r="K14" s="234"/>
      <c r="L14" s="234"/>
      <c r="M14" s="234"/>
      <c r="N14" s="224"/>
      <c r="O14" s="224"/>
      <c r="P14" s="224"/>
      <c r="Q14" s="224"/>
      <c r="R14" s="224"/>
      <c r="S14" s="224"/>
      <c r="T14" s="225"/>
      <c r="U14" s="224"/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125</v>
      </c>
      <c r="AF14" s="214">
        <v>0</v>
      </c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/>
      <c r="B15" s="221"/>
      <c r="C15" s="267" t="s">
        <v>130</v>
      </c>
      <c r="D15" s="226"/>
      <c r="E15" s="231">
        <v>4.5</v>
      </c>
      <c r="F15" s="234"/>
      <c r="G15" s="234"/>
      <c r="H15" s="234"/>
      <c r="I15" s="234"/>
      <c r="J15" s="234"/>
      <c r="K15" s="234"/>
      <c r="L15" s="234"/>
      <c r="M15" s="234"/>
      <c r="N15" s="224"/>
      <c r="O15" s="224"/>
      <c r="P15" s="224"/>
      <c r="Q15" s="224"/>
      <c r="R15" s="224"/>
      <c r="S15" s="224"/>
      <c r="T15" s="225"/>
      <c r="U15" s="224"/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125</v>
      </c>
      <c r="AF15" s="214">
        <v>0</v>
      </c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16" t="s">
        <v>118</v>
      </c>
      <c r="B16" s="222" t="s">
        <v>61</v>
      </c>
      <c r="C16" s="268" t="s">
        <v>62</v>
      </c>
      <c r="D16" s="227"/>
      <c r="E16" s="232"/>
      <c r="F16" s="235"/>
      <c r="G16" s="235">
        <f>SUMIF(AE17:AE42,"&lt;&gt;NOR",G17:G42)</f>
        <v>0</v>
      </c>
      <c r="H16" s="235"/>
      <c r="I16" s="235">
        <f>SUM(I17:I42)</f>
        <v>0</v>
      </c>
      <c r="J16" s="235"/>
      <c r="K16" s="235">
        <f>SUM(K17:K42)</f>
        <v>0</v>
      </c>
      <c r="L16" s="235"/>
      <c r="M16" s="235">
        <f>SUM(M17:M42)</f>
        <v>0</v>
      </c>
      <c r="N16" s="228"/>
      <c r="O16" s="228">
        <f>SUM(O17:O42)</f>
        <v>1.2169400000000001</v>
      </c>
      <c r="P16" s="228"/>
      <c r="Q16" s="228">
        <f>SUM(Q17:Q42)</f>
        <v>0</v>
      </c>
      <c r="R16" s="228"/>
      <c r="S16" s="228"/>
      <c r="T16" s="229"/>
      <c r="U16" s="228">
        <f>SUM(U17:U42)</f>
        <v>53.81</v>
      </c>
      <c r="AE16" t="s">
        <v>119</v>
      </c>
    </row>
    <row r="17" spans="1:60" outlineLevel="1" x14ac:dyDescent="0.2">
      <c r="A17" s="215">
        <v>2</v>
      </c>
      <c r="B17" s="221" t="s">
        <v>131</v>
      </c>
      <c r="C17" s="266" t="s">
        <v>132</v>
      </c>
      <c r="D17" s="223" t="s">
        <v>133</v>
      </c>
      <c r="E17" s="230">
        <v>4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15</v>
      </c>
      <c r="M17" s="234">
        <f>G17*(1+L17/100)</f>
        <v>0</v>
      </c>
      <c r="N17" s="224">
        <v>1.278E-2</v>
      </c>
      <c r="O17" s="224">
        <f>ROUND(E17*N17,5)</f>
        <v>5.1119999999999999E-2</v>
      </c>
      <c r="P17" s="224">
        <v>0</v>
      </c>
      <c r="Q17" s="224">
        <f>ROUND(E17*P17,5)</f>
        <v>0</v>
      </c>
      <c r="R17" s="224"/>
      <c r="S17" s="224"/>
      <c r="T17" s="225">
        <v>0.35813</v>
      </c>
      <c r="U17" s="224">
        <f>ROUND(E17*T17,2)</f>
        <v>1.43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123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 x14ac:dyDescent="0.2">
      <c r="A18" s="215">
        <v>3</v>
      </c>
      <c r="B18" s="221" t="s">
        <v>134</v>
      </c>
      <c r="C18" s="266" t="s">
        <v>135</v>
      </c>
      <c r="D18" s="223" t="s">
        <v>122</v>
      </c>
      <c r="E18" s="230">
        <v>166.518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15</v>
      </c>
      <c r="M18" s="234">
        <f>G18*(1+L18/100)</f>
        <v>0</v>
      </c>
      <c r="N18" s="224">
        <v>1.9E-3</v>
      </c>
      <c r="O18" s="224">
        <f>ROUND(E18*N18,5)</f>
        <v>0.31637999999999999</v>
      </c>
      <c r="P18" s="224">
        <v>0</v>
      </c>
      <c r="Q18" s="224">
        <f>ROUND(E18*P18,5)</f>
        <v>0</v>
      </c>
      <c r="R18" s="224"/>
      <c r="S18" s="224"/>
      <c r="T18" s="225">
        <v>0.10918</v>
      </c>
      <c r="U18" s="224">
        <f>ROUND(E18*T18,2)</f>
        <v>18.18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123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/>
      <c r="B19" s="221"/>
      <c r="C19" s="267" t="s">
        <v>136</v>
      </c>
      <c r="D19" s="226"/>
      <c r="E19" s="231">
        <v>21.84</v>
      </c>
      <c r="F19" s="234"/>
      <c r="G19" s="234"/>
      <c r="H19" s="234"/>
      <c r="I19" s="234"/>
      <c r="J19" s="234"/>
      <c r="K19" s="234"/>
      <c r="L19" s="234"/>
      <c r="M19" s="234"/>
      <c r="N19" s="224"/>
      <c r="O19" s="224"/>
      <c r="P19" s="224"/>
      <c r="Q19" s="224"/>
      <c r="R19" s="224"/>
      <c r="S19" s="224"/>
      <c r="T19" s="225"/>
      <c r="U19" s="224"/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125</v>
      </c>
      <c r="AF19" s="214">
        <v>0</v>
      </c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15"/>
      <c r="B20" s="221"/>
      <c r="C20" s="267" t="s">
        <v>137</v>
      </c>
      <c r="D20" s="226"/>
      <c r="E20" s="231">
        <v>17.079999999999998</v>
      </c>
      <c r="F20" s="234"/>
      <c r="G20" s="234"/>
      <c r="H20" s="234"/>
      <c r="I20" s="234"/>
      <c r="J20" s="234"/>
      <c r="K20" s="234"/>
      <c r="L20" s="234"/>
      <c r="M20" s="234"/>
      <c r="N20" s="224"/>
      <c r="O20" s="224"/>
      <c r="P20" s="224"/>
      <c r="Q20" s="224"/>
      <c r="R20" s="224"/>
      <c r="S20" s="224"/>
      <c r="T20" s="225"/>
      <c r="U20" s="224"/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125</v>
      </c>
      <c r="AF20" s="214">
        <v>0</v>
      </c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/>
      <c r="B21" s="221"/>
      <c r="C21" s="267" t="s">
        <v>138</v>
      </c>
      <c r="D21" s="226"/>
      <c r="E21" s="231">
        <v>13.16</v>
      </c>
      <c r="F21" s="234"/>
      <c r="G21" s="234"/>
      <c r="H21" s="234"/>
      <c r="I21" s="234"/>
      <c r="J21" s="234"/>
      <c r="K21" s="234"/>
      <c r="L21" s="234"/>
      <c r="M21" s="234"/>
      <c r="N21" s="224"/>
      <c r="O21" s="224"/>
      <c r="P21" s="224"/>
      <c r="Q21" s="224"/>
      <c r="R21" s="224"/>
      <c r="S21" s="224"/>
      <c r="T21" s="225"/>
      <c r="U21" s="224"/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125</v>
      </c>
      <c r="AF21" s="214">
        <v>0</v>
      </c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/>
      <c r="B22" s="221"/>
      <c r="C22" s="267" t="s">
        <v>139</v>
      </c>
      <c r="D22" s="226"/>
      <c r="E22" s="231">
        <v>21.84</v>
      </c>
      <c r="F22" s="234"/>
      <c r="G22" s="234"/>
      <c r="H22" s="234"/>
      <c r="I22" s="234"/>
      <c r="J22" s="234"/>
      <c r="K22" s="234"/>
      <c r="L22" s="234"/>
      <c r="M22" s="234"/>
      <c r="N22" s="224"/>
      <c r="O22" s="224"/>
      <c r="P22" s="224"/>
      <c r="Q22" s="224"/>
      <c r="R22" s="224"/>
      <c r="S22" s="224"/>
      <c r="T22" s="225"/>
      <c r="U22" s="224"/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125</v>
      </c>
      <c r="AF22" s="214">
        <v>0</v>
      </c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/>
      <c r="B23" s="221"/>
      <c r="C23" s="267" t="s">
        <v>140</v>
      </c>
      <c r="D23" s="226"/>
      <c r="E23" s="231">
        <v>13.75</v>
      </c>
      <c r="F23" s="234"/>
      <c r="G23" s="234"/>
      <c r="H23" s="234"/>
      <c r="I23" s="234"/>
      <c r="J23" s="234"/>
      <c r="K23" s="234"/>
      <c r="L23" s="234"/>
      <c r="M23" s="234"/>
      <c r="N23" s="224"/>
      <c r="O23" s="224"/>
      <c r="P23" s="224"/>
      <c r="Q23" s="224"/>
      <c r="R23" s="224"/>
      <c r="S23" s="224"/>
      <c r="T23" s="225"/>
      <c r="U23" s="224"/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125</v>
      </c>
      <c r="AF23" s="214">
        <v>0</v>
      </c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/>
      <c r="B24" s="221"/>
      <c r="C24" s="267" t="s">
        <v>141</v>
      </c>
      <c r="D24" s="226"/>
      <c r="E24" s="231">
        <v>5.04</v>
      </c>
      <c r="F24" s="234"/>
      <c r="G24" s="234"/>
      <c r="H24" s="234"/>
      <c r="I24" s="234"/>
      <c r="J24" s="234"/>
      <c r="K24" s="234"/>
      <c r="L24" s="234"/>
      <c r="M24" s="234"/>
      <c r="N24" s="224"/>
      <c r="O24" s="224"/>
      <c r="P24" s="224"/>
      <c r="Q24" s="224"/>
      <c r="R24" s="224"/>
      <c r="S24" s="224"/>
      <c r="T24" s="225"/>
      <c r="U24" s="224"/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125</v>
      </c>
      <c r="AF24" s="214">
        <v>0</v>
      </c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/>
      <c r="B25" s="221"/>
      <c r="C25" s="267" t="s">
        <v>142</v>
      </c>
      <c r="D25" s="226"/>
      <c r="E25" s="231">
        <v>6.3280000000000003</v>
      </c>
      <c r="F25" s="234"/>
      <c r="G25" s="234"/>
      <c r="H25" s="234"/>
      <c r="I25" s="234"/>
      <c r="J25" s="234"/>
      <c r="K25" s="234"/>
      <c r="L25" s="234"/>
      <c r="M25" s="234"/>
      <c r="N25" s="224"/>
      <c r="O25" s="224"/>
      <c r="P25" s="224"/>
      <c r="Q25" s="224"/>
      <c r="R25" s="224"/>
      <c r="S25" s="224"/>
      <c r="T25" s="225"/>
      <c r="U25" s="224"/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125</v>
      </c>
      <c r="AF25" s="214">
        <v>0</v>
      </c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/>
      <c r="B26" s="221"/>
      <c r="C26" s="267" t="s">
        <v>143</v>
      </c>
      <c r="D26" s="226"/>
      <c r="E26" s="231">
        <v>12.6</v>
      </c>
      <c r="F26" s="234"/>
      <c r="G26" s="234"/>
      <c r="H26" s="234"/>
      <c r="I26" s="234"/>
      <c r="J26" s="234"/>
      <c r="K26" s="234"/>
      <c r="L26" s="234"/>
      <c r="M26" s="234"/>
      <c r="N26" s="224"/>
      <c r="O26" s="224"/>
      <c r="P26" s="224"/>
      <c r="Q26" s="224"/>
      <c r="R26" s="224"/>
      <c r="S26" s="224"/>
      <c r="T26" s="225"/>
      <c r="U26" s="224"/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125</v>
      </c>
      <c r="AF26" s="214">
        <v>0</v>
      </c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/>
      <c r="B27" s="221"/>
      <c r="C27" s="267" t="s">
        <v>144</v>
      </c>
      <c r="D27" s="226"/>
      <c r="E27" s="231">
        <v>7.84</v>
      </c>
      <c r="F27" s="234"/>
      <c r="G27" s="234"/>
      <c r="H27" s="234"/>
      <c r="I27" s="234"/>
      <c r="J27" s="234"/>
      <c r="K27" s="234"/>
      <c r="L27" s="234"/>
      <c r="M27" s="234"/>
      <c r="N27" s="224"/>
      <c r="O27" s="224"/>
      <c r="P27" s="224"/>
      <c r="Q27" s="224"/>
      <c r="R27" s="224"/>
      <c r="S27" s="224"/>
      <c r="T27" s="225"/>
      <c r="U27" s="224"/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125</v>
      </c>
      <c r="AF27" s="214">
        <v>0</v>
      </c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/>
      <c r="B28" s="221"/>
      <c r="C28" s="267" t="s">
        <v>141</v>
      </c>
      <c r="D28" s="226"/>
      <c r="E28" s="231">
        <v>5.04</v>
      </c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  <c r="S28" s="224"/>
      <c r="T28" s="225"/>
      <c r="U28" s="224"/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125</v>
      </c>
      <c r="AF28" s="214">
        <v>0</v>
      </c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/>
      <c r="B29" s="221"/>
      <c r="C29" s="267" t="s">
        <v>145</v>
      </c>
      <c r="D29" s="226"/>
      <c r="E29" s="231">
        <v>14</v>
      </c>
      <c r="F29" s="234"/>
      <c r="G29" s="234"/>
      <c r="H29" s="234"/>
      <c r="I29" s="234"/>
      <c r="J29" s="234"/>
      <c r="K29" s="234"/>
      <c r="L29" s="234"/>
      <c r="M29" s="234"/>
      <c r="N29" s="224"/>
      <c r="O29" s="224"/>
      <c r="P29" s="224"/>
      <c r="Q29" s="224"/>
      <c r="R29" s="224"/>
      <c r="S29" s="224"/>
      <c r="T29" s="225"/>
      <c r="U29" s="224"/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125</v>
      </c>
      <c r="AF29" s="214">
        <v>0</v>
      </c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/>
      <c r="B30" s="221"/>
      <c r="C30" s="267" t="s">
        <v>146</v>
      </c>
      <c r="D30" s="226"/>
      <c r="E30" s="231">
        <v>19.04</v>
      </c>
      <c r="F30" s="234"/>
      <c r="G30" s="234"/>
      <c r="H30" s="234"/>
      <c r="I30" s="234"/>
      <c r="J30" s="234"/>
      <c r="K30" s="234"/>
      <c r="L30" s="234"/>
      <c r="M30" s="234"/>
      <c r="N30" s="224"/>
      <c r="O30" s="224"/>
      <c r="P30" s="224"/>
      <c r="Q30" s="224"/>
      <c r="R30" s="224"/>
      <c r="S30" s="224"/>
      <c r="T30" s="225"/>
      <c r="U30" s="224"/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125</v>
      </c>
      <c r="AF30" s="214">
        <v>0</v>
      </c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/>
      <c r="B31" s="221"/>
      <c r="C31" s="267" t="s">
        <v>147</v>
      </c>
      <c r="D31" s="226"/>
      <c r="E31" s="231">
        <v>6.16</v>
      </c>
      <c r="F31" s="234"/>
      <c r="G31" s="234"/>
      <c r="H31" s="234"/>
      <c r="I31" s="234"/>
      <c r="J31" s="234"/>
      <c r="K31" s="234"/>
      <c r="L31" s="234"/>
      <c r="M31" s="234"/>
      <c r="N31" s="224"/>
      <c r="O31" s="224"/>
      <c r="P31" s="224"/>
      <c r="Q31" s="224"/>
      <c r="R31" s="224"/>
      <c r="S31" s="224"/>
      <c r="T31" s="225"/>
      <c r="U31" s="224"/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125</v>
      </c>
      <c r="AF31" s="214">
        <v>0</v>
      </c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/>
      <c r="B32" s="221"/>
      <c r="C32" s="267" t="s">
        <v>148</v>
      </c>
      <c r="D32" s="226"/>
      <c r="E32" s="231">
        <v>2.8</v>
      </c>
      <c r="F32" s="234"/>
      <c r="G32" s="234"/>
      <c r="H32" s="234"/>
      <c r="I32" s="234"/>
      <c r="J32" s="234"/>
      <c r="K32" s="234"/>
      <c r="L32" s="234"/>
      <c r="M32" s="234"/>
      <c r="N32" s="224"/>
      <c r="O32" s="224"/>
      <c r="P32" s="224"/>
      <c r="Q32" s="224"/>
      <c r="R32" s="224"/>
      <c r="S32" s="224"/>
      <c r="T32" s="225"/>
      <c r="U32" s="224"/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125</v>
      </c>
      <c r="AF32" s="214">
        <v>0</v>
      </c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>
        <v>4</v>
      </c>
      <c r="B33" s="221" t="s">
        <v>149</v>
      </c>
      <c r="C33" s="266" t="s">
        <v>150</v>
      </c>
      <c r="D33" s="223" t="s">
        <v>122</v>
      </c>
      <c r="E33" s="230">
        <v>10.5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15</v>
      </c>
      <c r="M33" s="234">
        <f>G33*(1+L33/100)</f>
        <v>0</v>
      </c>
      <c r="N33" s="224">
        <v>3.2030000000000003E-2</v>
      </c>
      <c r="O33" s="224">
        <f>ROUND(E33*N33,5)</f>
        <v>0.33632000000000001</v>
      </c>
      <c r="P33" s="224">
        <v>0</v>
      </c>
      <c r="Q33" s="224">
        <f>ROUND(E33*P33,5)</f>
        <v>0</v>
      </c>
      <c r="R33" s="224"/>
      <c r="S33" s="224"/>
      <c r="T33" s="225">
        <v>0.81599999999999995</v>
      </c>
      <c r="U33" s="224">
        <f>ROUND(E33*T33,2)</f>
        <v>8.57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123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/>
      <c r="B34" s="221"/>
      <c r="C34" s="267" t="s">
        <v>151</v>
      </c>
      <c r="D34" s="226"/>
      <c r="E34" s="231">
        <v>10.5</v>
      </c>
      <c r="F34" s="234"/>
      <c r="G34" s="234"/>
      <c r="H34" s="234"/>
      <c r="I34" s="234"/>
      <c r="J34" s="234"/>
      <c r="K34" s="234"/>
      <c r="L34" s="234"/>
      <c r="M34" s="234"/>
      <c r="N34" s="224"/>
      <c r="O34" s="224"/>
      <c r="P34" s="224"/>
      <c r="Q34" s="224"/>
      <c r="R34" s="224"/>
      <c r="S34" s="224"/>
      <c r="T34" s="225"/>
      <c r="U34" s="224"/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125</v>
      </c>
      <c r="AF34" s="214">
        <v>0</v>
      </c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2.5" outlineLevel="1" x14ac:dyDescent="0.2">
      <c r="A35" s="215">
        <v>5</v>
      </c>
      <c r="B35" s="221" t="s">
        <v>152</v>
      </c>
      <c r="C35" s="266" t="s">
        <v>153</v>
      </c>
      <c r="D35" s="223" t="s">
        <v>154</v>
      </c>
      <c r="E35" s="230">
        <v>4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15</v>
      </c>
      <c r="M35" s="234">
        <f>G35*(1+L35/100)</f>
        <v>0</v>
      </c>
      <c r="N35" s="224">
        <v>2.3800000000000002E-3</v>
      </c>
      <c r="O35" s="224">
        <f>ROUND(E35*N35,5)</f>
        <v>9.5200000000000007E-3</v>
      </c>
      <c r="P35" s="224">
        <v>0</v>
      </c>
      <c r="Q35" s="224">
        <f>ROUND(E35*P35,5)</f>
        <v>0</v>
      </c>
      <c r="R35" s="224"/>
      <c r="S35" s="224"/>
      <c r="T35" s="225">
        <v>0.18232999999999999</v>
      </c>
      <c r="U35" s="224">
        <f>ROUND(E35*T35,2)</f>
        <v>0.73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123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15">
        <v>6</v>
      </c>
      <c r="B36" s="221" t="s">
        <v>155</v>
      </c>
      <c r="C36" s="266" t="s">
        <v>156</v>
      </c>
      <c r="D36" s="223" t="s">
        <v>154</v>
      </c>
      <c r="E36" s="230">
        <v>63.05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15</v>
      </c>
      <c r="M36" s="234">
        <f>G36*(1+L36/100)</f>
        <v>0</v>
      </c>
      <c r="N36" s="224">
        <v>1.56E-3</v>
      </c>
      <c r="O36" s="224">
        <f>ROUND(E36*N36,5)</f>
        <v>9.8360000000000003E-2</v>
      </c>
      <c r="P36" s="224">
        <v>0</v>
      </c>
      <c r="Q36" s="224">
        <f>ROUND(E36*P36,5)</f>
        <v>0</v>
      </c>
      <c r="R36" s="224"/>
      <c r="S36" s="224"/>
      <c r="T36" s="225">
        <v>0.12</v>
      </c>
      <c r="U36" s="224">
        <f>ROUND(E36*T36,2)</f>
        <v>7.57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123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15">
        <v>7</v>
      </c>
      <c r="B37" s="221" t="s">
        <v>157</v>
      </c>
      <c r="C37" s="266" t="s">
        <v>158</v>
      </c>
      <c r="D37" s="223" t="s">
        <v>154</v>
      </c>
      <c r="E37" s="230">
        <v>13.1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15</v>
      </c>
      <c r="M37" s="234">
        <f>G37*(1+L37/100)</f>
        <v>0</v>
      </c>
      <c r="N37" s="224">
        <v>1.56E-3</v>
      </c>
      <c r="O37" s="224">
        <f>ROUND(E37*N37,5)</f>
        <v>2.044E-2</v>
      </c>
      <c r="P37" s="224">
        <v>0</v>
      </c>
      <c r="Q37" s="224">
        <f>ROUND(E37*P37,5)</f>
        <v>0</v>
      </c>
      <c r="R37" s="224"/>
      <c r="S37" s="224"/>
      <c r="T37" s="225">
        <v>0.21</v>
      </c>
      <c r="U37" s="224">
        <f>ROUND(E37*T37,2)</f>
        <v>2.75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123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/>
      <c r="B38" s="221"/>
      <c r="C38" s="267" t="s">
        <v>159</v>
      </c>
      <c r="D38" s="226"/>
      <c r="E38" s="231">
        <v>13.1</v>
      </c>
      <c r="F38" s="234"/>
      <c r="G38" s="234"/>
      <c r="H38" s="234"/>
      <c r="I38" s="234"/>
      <c r="J38" s="234"/>
      <c r="K38" s="234"/>
      <c r="L38" s="234"/>
      <c r="M38" s="234"/>
      <c r="N38" s="224"/>
      <c r="O38" s="224"/>
      <c r="P38" s="224"/>
      <c r="Q38" s="224"/>
      <c r="R38" s="224"/>
      <c r="S38" s="224"/>
      <c r="T38" s="225"/>
      <c r="U38" s="224"/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125</v>
      </c>
      <c r="AF38" s="214">
        <v>0</v>
      </c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15">
        <v>8</v>
      </c>
      <c r="B39" s="221" t="s">
        <v>160</v>
      </c>
      <c r="C39" s="266" t="s">
        <v>161</v>
      </c>
      <c r="D39" s="223" t="s">
        <v>154</v>
      </c>
      <c r="E39" s="230">
        <v>63.05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15</v>
      </c>
      <c r="M39" s="234">
        <f>G39*(1+L39/100)</f>
        <v>0</v>
      </c>
      <c r="N39" s="224">
        <v>4.3299999999999996E-3</v>
      </c>
      <c r="O39" s="224">
        <f>ROUND(E39*N39,5)</f>
        <v>0.27300999999999997</v>
      </c>
      <c r="P39" s="224">
        <v>0</v>
      </c>
      <c r="Q39" s="224">
        <f>ROUND(E39*P39,5)</f>
        <v>0</v>
      </c>
      <c r="R39" s="224"/>
      <c r="S39" s="224"/>
      <c r="T39" s="225">
        <v>0.152</v>
      </c>
      <c r="U39" s="224">
        <f>ROUND(E39*T39,2)</f>
        <v>9.58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123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15">
        <v>9</v>
      </c>
      <c r="B40" s="221" t="s">
        <v>162</v>
      </c>
      <c r="C40" s="266" t="s">
        <v>163</v>
      </c>
      <c r="D40" s="223" t="s">
        <v>154</v>
      </c>
      <c r="E40" s="230">
        <v>10.1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15</v>
      </c>
      <c r="M40" s="234">
        <f>G40*(1+L40/100)</f>
        <v>0</v>
      </c>
      <c r="N40" s="224">
        <v>8.4899999999999993E-3</v>
      </c>
      <c r="O40" s="224">
        <f>ROUND(E40*N40,5)</f>
        <v>8.5750000000000007E-2</v>
      </c>
      <c r="P40" s="224">
        <v>0</v>
      </c>
      <c r="Q40" s="224">
        <f>ROUND(E40*P40,5)</f>
        <v>0</v>
      </c>
      <c r="R40" s="224"/>
      <c r="S40" s="224"/>
      <c r="T40" s="225">
        <v>0.19700000000000001</v>
      </c>
      <c r="U40" s="224">
        <f>ROUND(E40*T40,2)</f>
        <v>1.99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123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/>
      <c r="B41" s="221"/>
      <c r="C41" s="267" t="s">
        <v>164</v>
      </c>
      <c r="D41" s="226"/>
      <c r="E41" s="231">
        <v>10.1</v>
      </c>
      <c r="F41" s="234"/>
      <c r="G41" s="234"/>
      <c r="H41" s="234"/>
      <c r="I41" s="234"/>
      <c r="J41" s="234"/>
      <c r="K41" s="234"/>
      <c r="L41" s="234"/>
      <c r="M41" s="234"/>
      <c r="N41" s="224"/>
      <c r="O41" s="224"/>
      <c r="P41" s="224"/>
      <c r="Q41" s="224"/>
      <c r="R41" s="224"/>
      <c r="S41" s="224"/>
      <c r="T41" s="225"/>
      <c r="U41" s="224"/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125</v>
      </c>
      <c r="AF41" s="214">
        <v>0</v>
      </c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>
        <v>10</v>
      </c>
      <c r="B42" s="221" t="s">
        <v>165</v>
      </c>
      <c r="C42" s="266" t="s">
        <v>166</v>
      </c>
      <c r="D42" s="223" t="s">
        <v>122</v>
      </c>
      <c r="E42" s="230">
        <v>12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15</v>
      </c>
      <c r="M42" s="234">
        <f>G42*(1+L42/100)</f>
        <v>0</v>
      </c>
      <c r="N42" s="224">
        <v>2.1700000000000001E-3</v>
      </c>
      <c r="O42" s="224">
        <f>ROUND(E42*N42,5)</f>
        <v>2.6040000000000001E-2</v>
      </c>
      <c r="P42" s="224">
        <v>0</v>
      </c>
      <c r="Q42" s="224">
        <f>ROUND(E42*P42,5)</f>
        <v>0</v>
      </c>
      <c r="R42" s="224"/>
      <c r="S42" s="224"/>
      <c r="T42" s="225">
        <v>0.251</v>
      </c>
      <c r="U42" s="224">
        <f>ROUND(E42*T42,2)</f>
        <v>3.01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123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x14ac:dyDescent="0.2">
      <c r="A43" s="216" t="s">
        <v>118</v>
      </c>
      <c r="B43" s="222" t="s">
        <v>63</v>
      </c>
      <c r="C43" s="268" t="s">
        <v>64</v>
      </c>
      <c r="D43" s="227"/>
      <c r="E43" s="232"/>
      <c r="F43" s="235"/>
      <c r="G43" s="235">
        <f>SUMIF(AE44:AE45,"&lt;&gt;NOR",G44:G45)</f>
        <v>0</v>
      </c>
      <c r="H43" s="235"/>
      <c r="I43" s="235">
        <f>SUM(I44:I45)</f>
        <v>0</v>
      </c>
      <c r="J43" s="235"/>
      <c r="K43" s="235">
        <f>SUM(K44:K45)</f>
        <v>0</v>
      </c>
      <c r="L43" s="235"/>
      <c r="M43" s="235">
        <f>SUM(M44:M45)</f>
        <v>0</v>
      </c>
      <c r="N43" s="228"/>
      <c r="O43" s="228">
        <f>SUM(O44:O45)</f>
        <v>0.91427999999999998</v>
      </c>
      <c r="P43" s="228"/>
      <c r="Q43" s="228">
        <f>SUM(Q44:Q45)</f>
        <v>0</v>
      </c>
      <c r="R43" s="228"/>
      <c r="S43" s="228"/>
      <c r="T43" s="229"/>
      <c r="U43" s="228">
        <f>SUM(U44:U45)</f>
        <v>5.7</v>
      </c>
      <c r="AE43" t="s">
        <v>119</v>
      </c>
    </row>
    <row r="44" spans="1:60" outlineLevel="1" x14ac:dyDescent="0.2">
      <c r="A44" s="215">
        <v>11</v>
      </c>
      <c r="B44" s="221" t="s">
        <v>167</v>
      </c>
      <c r="C44" s="266" t="s">
        <v>168</v>
      </c>
      <c r="D44" s="223" t="s">
        <v>122</v>
      </c>
      <c r="E44" s="230">
        <v>9.1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15</v>
      </c>
      <c r="M44" s="234">
        <f>G44*(1+L44/100)</f>
        <v>0</v>
      </c>
      <c r="N44" s="224">
        <v>9.8680000000000004E-2</v>
      </c>
      <c r="O44" s="224">
        <f>ROUND(E44*N44,5)</f>
        <v>0.89798999999999995</v>
      </c>
      <c r="P44" s="224">
        <v>0</v>
      </c>
      <c r="Q44" s="224">
        <f>ROUND(E44*P44,5)</f>
        <v>0</v>
      </c>
      <c r="R44" s="224"/>
      <c r="S44" s="224"/>
      <c r="T44" s="225">
        <v>0.38707999999999998</v>
      </c>
      <c r="U44" s="224">
        <f>ROUND(E44*T44,2)</f>
        <v>3.52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169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>
        <v>12</v>
      </c>
      <c r="B45" s="221" t="s">
        <v>170</v>
      </c>
      <c r="C45" s="266" t="s">
        <v>171</v>
      </c>
      <c r="D45" s="223" t="s">
        <v>122</v>
      </c>
      <c r="E45" s="230">
        <v>9.1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15</v>
      </c>
      <c r="M45" s="234">
        <f>G45*(1+L45/100)</f>
        <v>0</v>
      </c>
      <c r="N45" s="224">
        <v>1.7899999999999999E-3</v>
      </c>
      <c r="O45" s="224">
        <f>ROUND(E45*N45,5)</f>
        <v>1.6289999999999999E-2</v>
      </c>
      <c r="P45" s="224">
        <v>0</v>
      </c>
      <c r="Q45" s="224">
        <f>ROUND(E45*P45,5)</f>
        <v>0</v>
      </c>
      <c r="R45" s="224"/>
      <c r="S45" s="224"/>
      <c r="T45" s="225">
        <v>0.24</v>
      </c>
      <c r="U45" s="224">
        <f>ROUND(E45*T45,2)</f>
        <v>2.1800000000000002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123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x14ac:dyDescent="0.2">
      <c r="A46" s="216" t="s">
        <v>118</v>
      </c>
      <c r="B46" s="222" t="s">
        <v>65</v>
      </c>
      <c r="C46" s="268" t="s">
        <v>66</v>
      </c>
      <c r="D46" s="227"/>
      <c r="E46" s="232"/>
      <c r="F46" s="235"/>
      <c r="G46" s="235">
        <f>SUMIF(AE47:AE53,"&lt;&gt;NOR",G47:G53)</f>
        <v>0</v>
      </c>
      <c r="H46" s="235"/>
      <c r="I46" s="235">
        <f>SUM(I47:I53)</f>
        <v>0</v>
      </c>
      <c r="J46" s="235"/>
      <c r="K46" s="235">
        <f>SUM(K47:K53)</f>
        <v>0</v>
      </c>
      <c r="L46" s="235"/>
      <c r="M46" s="235">
        <f>SUM(M47:M53)</f>
        <v>0</v>
      </c>
      <c r="N46" s="228"/>
      <c r="O46" s="228">
        <f>SUM(O47:O53)</f>
        <v>1.65E-3</v>
      </c>
      <c r="P46" s="228"/>
      <c r="Q46" s="228">
        <f>SUM(Q47:Q53)</f>
        <v>0</v>
      </c>
      <c r="R46" s="228"/>
      <c r="S46" s="228"/>
      <c r="T46" s="229"/>
      <c r="U46" s="228">
        <f>SUM(U47:U53)</f>
        <v>31.91</v>
      </c>
      <c r="AE46" t="s">
        <v>119</v>
      </c>
    </row>
    <row r="47" spans="1:60" outlineLevel="1" x14ac:dyDescent="0.2">
      <c r="A47" s="215">
        <v>13</v>
      </c>
      <c r="B47" s="221" t="s">
        <v>172</v>
      </c>
      <c r="C47" s="266" t="s">
        <v>173</v>
      </c>
      <c r="D47" s="223" t="s">
        <v>122</v>
      </c>
      <c r="E47" s="230">
        <v>165.2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15</v>
      </c>
      <c r="M47" s="234">
        <f>G47*(1+L47/100)</f>
        <v>0</v>
      </c>
      <c r="N47" s="224">
        <v>1.0000000000000001E-5</v>
      </c>
      <c r="O47" s="224">
        <f>ROUND(E47*N47,5)</f>
        <v>1.65E-3</v>
      </c>
      <c r="P47" s="224">
        <v>0</v>
      </c>
      <c r="Q47" s="224">
        <f>ROUND(E47*P47,5)</f>
        <v>0</v>
      </c>
      <c r="R47" s="224"/>
      <c r="S47" s="224"/>
      <c r="T47" s="225">
        <v>0.13</v>
      </c>
      <c r="U47" s="224">
        <f>ROUND(E47*T47,2)</f>
        <v>21.48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123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/>
      <c r="B48" s="221"/>
      <c r="C48" s="267" t="s">
        <v>174</v>
      </c>
      <c r="D48" s="226"/>
      <c r="E48" s="231">
        <v>142</v>
      </c>
      <c r="F48" s="234"/>
      <c r="G48" s="234"/>
      <c r="H48" s="234"/>
      <c r="I48" s="234"/>
      <c r="J48" s="234"/>
      <c r="K48" s="234"/>
      <c r="L48" s="234"/>
      <c r="M48" s="234"/>
      <c r="N48" s="224"/>
      <c r="O48" s="224"/>
      <c r="P48" s="224"/>
      <c r="Q48" s="224"/>
      <c r="R48" s="224"/>
      <c r="S48" s="224"/>
      <c r="T48" s="225"/>
      <c r="U48" s="224"/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125</v>
      </c>
      <c r="AF48" s="214">
        <v>0</v>
      </c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/>
      <c r="B49" s="221"/>
      <c r="C49" s="267" t="s">
        <v>175</v>
      </c>
      <c r="D49" s="226"/>
      <c r="E49" s="231">
        <v>23.2</v>
      </c>
      <c r="F49" s="234"/>
      <c r="G49" s="234"/>
      <c r="H49" s="234"/>
      <c r="I49" s="234"/>
      <c r="J49" s="234"/>
      <c r="K49" s="234"/>
      <c r="L49" s="234"/>
      <c r="M49" s="234"/>
      <c r="N49" s="224"/>
      <c r="O49" s="224"/>
      <c r="P49" s="224"/>
      <c r="Q49" s="224"/>
      <c r="R49" s="224"/>
      <c r="S49" s="224"/>
      <c r="T49" s="225"/>
      <c r="U49" s="224"/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125</v>
      </c>
      <c r="AF49" s="214">
        <v>0</v>
      </c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>
        <v>14</v>
      </c>
      <c r="B50" s="221" t="s">
        <v>176</v>
      </c>
      <c r="C50" s="266" t="s">
        <v>177</v>
      </c>
      <c r="D50" s="223" t="s">
        <v>122</v>
      </c>
      <c r="E50" s="230">
        <v>695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15</v>
      </c>
      <c r="M50" s="234">
        <f>G50*(1+L50/100)</f>
        <v>0</v>
      </c>
      <c r="N50" s="224">
        <v>0</v>
      </c>
      <c r="O50" s="224">
        <f>ROUND(E50*N50,5)</f>
        <v>0</v>
      </c>
      <c r="P50" s="224">
        <v>0</v>
      </c>
      <c r="Q50" s="224">
        <f>ROUND(E50*P50,5)</f>
        <v>0</v>
      </c>
      <c r="R50" s="224"/>
      <c r="S50" s="224"/>
      <c r="T50" s="225">
        <v>1.4999999999999999E-2</v>
      </c>
      <c r="U50" s="224">
        <f>ROUND(E50*T50,2)</f>
        <v>10.43</v>
      </c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123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/>
      <c r="B51" s="221"/>
      <c r="C51" s="267" t="s">
        <v>178</v>
      </c>
      <c r="D51" s="226"/>
      <c r="E51" s="231">
        <v>213</v>
      </c>
      <c r="F51" s="234"/>
      <c r="G51" s="234"/>
      <c r="H51" s="234"/>
      <c r="I51" s="234"/>
      <c r="J51" s="234"/>
      <c r="K51" s="234"/>
      <c r="L51" s="234"/>
      <c r="M51" s="234"/>
      <c r="N51" s="224"/>
      <c r="O51" s="224"/>
      <c r="P51" s="224"/>
      <c r="Q51" s="224"/>
      <c r="R51" s="224"/>
      <c r="S51" s="224"/>
      <c r="T51" s="225"/>
      <c r="U51" s="224"/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125</v>
      </c>
      <c r="AF51" s="214">
        <v>0</v>
      </c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/>
      <c r="B52" s="221"/>
      <c r="C52" s="267" t="s">
        <v>179</v>
      </c>
      <c r="D52" s="226"/>
      <c r="E52" s="231">
        <v>350</v>
      </c>
      <c r="F52" s="234"/>
      <c r="G52" s="234"/>
      <c r="H52" s="234"/>
      <c r="I52" s="234"/>
      <c r="J52" s="234"/>
      <c r="K52" s="234"/>
      <c r="L52" s="234"/>
      <c r="M52" s="234"/>
      <c r="N52" s="224"/>
      <c r="O52" s="224"/>
      <c r="P52" s="224"/>
      <c r="Q52" s="224"/>
      <c r="R52" s="224"/>
      <c r="S52" s="224"/>
      <c r="T52" s="225"/>
      <c r="U52" s="224"/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125</v>
      </c>
      <c r="AF52" s="214">
        <v>0</v>
      </c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/>
      <c r="B53" s="221"/>
      <c r="C53" s="267" t="s">
        <v>180</v>
      </c>
      <c r="D53" s="226"/>
      <c r="E53" s="231">
        <v>132</v>
      </c>
      <c r="F53" s="234"/>
      <c r="G53" s="234"/>
      <c r="H53" s="234"/>
      <c r="I53" s="234"/>
      <c r="J53" s="234"/>
      <c r="K53" s="234"/>
      <c r="L53" s="234"/>
      <c r="M53" s="234"/>
      <c r="N53" s="224"/>
      <c r="O53" s="224"/>
      <c r="P53" s="224"/>
      <c r="Q53" s="224"/>
      <c r="R53" s="224"/>
      <c r="S53" s="224"/>
      <c r="T53" s="225"/>
      <c r="U53" s="224"/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125</v>
      </c>
      <c r="AF53" s="214">
        <v>0</v>
      </c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">
      <c r="A54" s="216" t="s">
        <v>118</v>
      </c>
      <c r="B54" s="222" t="s">
        <v>67</v>
      </c>
      <c r="C54" s="268" t="s">
        <v>68</v>
      </c>
      <c r="D54" s="227"/>
      <c r="E54" s="232"/>
      <c r="F54" s="235"/>
      <c r="G54" s="235">
        <f>SUMIF(AE55:AE57,"&lt;&gt;NOR",G55:G57)</f>
        <v>0</v>
      </c>
      <c r="H54" s="235"/>
      <c r="I54" s="235">
        <f>SUM(I55:I57)</f>
        <v>0</v>
      </c>
      <c r="J54" s="235"/>
      <c r="K54" s="235">
        <f>SUM(K55:K57)</f>
        <v>0</v>
      </c>
      <c r="L54" s="235"/>
      <c r="M54" s="235">
        <f>SUM(M55:M57)</f>
        <v>0</v>
      </c>
      <c r="N54" s="228"/>
      <c r="O54" s="228">
        <f>SUM(O55:O57)</f>
        <v>0</v>
      </c>
      <c r="P54" s="228"/>
      <c r="Q54" s="228">
        <f>SUM(Q55:Q57)</f>
        <v>1.34805</v>
      </c>
      <c r="R54" s="228"/>
      <c r="S54" s="228"/>
      <c r="T54" s="229"/>
      <c r="U54" s="228">
        <f>SUM(U55:U57)</f>
        <v>3.37</v>
      </c>
      <c r="AE54" t="s">
        <v>119</v>
      </c>
    </row>
    <row r="55" spans="1:60" outlineLevel="1" x14ac:dyDescent="0.2">
      <c r="A55" s="215">
        <v>15</v>
      </c>
      <c r="B55" s="221" t="s">
        <v>181</v>
      </c>
      <c r="C55" s="266" t="s">
        <v>182</v>
      </c>
      <c r="D55" s="223" t="s">
        <v>122</v>
      </c>
      <c r="E55" s="230">
        <v>9.1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15</v>
      </c>
      <c r="M55" s="234">
        <f>G55*(1+L55/100)</f>
        <v>0</v>
      </c>
      <c r="N55" s="224">
        <v>0</v>
      </c>
      <c r="O55" s="224">
        <f>ROUND(E55*N55,5)</f>
        <v>0</v>
      </c>
      <c r="P55" s="224">
        <v>0.02</v>
      </c>
      <c r="Q55" s="224">
        <f>ROUND(E55*P55,5)</f>
        <v>0.182</v>
      </c>
      <c r="R55" s="224"/>
      <c r="S55" s="224"/>
      <c r="T55" s="225">
        <v>0.14699999999999999</v>
      </c>
      <c r="U55" s="224">
        <f>ROUND(E55*T55,2)</f>
        <v>1.34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123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1" x14ac:dyDescent="0.2">
      <c r="A56" s="215">
        <v>16</v>
      </c>
      <c r="B56" s="221" t="s">
        <v>183</v>
      </c>
      <c r="C56" s="266" t="s">
        <v>184</v>
      </c>
      <c r="D56" s="223" t="s">
        <v>185</v>
      </c>
      <c r="E56" s="230">
        <v>0.72878399999999999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15</v>
      </c>
      <c r="M56" s="234">
        <f>G56*(1+L56/100)</f>
        <v>0</v>
      </c>
      <c r="N56" s="224">
        <v>0</v>
      </c>
      <c r="O56" s="224">
        <f>ROUND(E56*N56,5)</f>
        <v>0</v>
      </c>
      <c r="P56" s="224">
        <v>1.6</v>
      </c>
      <c r="Q56" s="224">
        <f>ROUND(E56*P56,5)</f>
        <v>1.16605</v>
      </c>
      <c r="R56" s="224"/>
      <c r="S56" s="224"/>
      <c r="T56" s="225">
        <v>2.7890000000000001</v>
      </c>
      <c r="U56" s="224">
        <f>ROUND(E56*T56,2)</f>
        <v>2.0299999999999998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123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/>
      <c r="B57" s="221"/>
      <c r="C57" s="267" t="s">
        <v>186</v>
      </c>
      <c r="D57" s="226"/>
      <c r="E57" s="231">
        <v>0.72878399999999999</v>
      </c>
      <c r="F57" s="234"/>
      <c r="G57" s="234"/>
      <c r="H57" s="234"/>
      <c r="I57" s="234"/>
      <c r="J57" s="234"/>
      <c r="K57" s="234"/>
      <c r="L57" s="234"/>
      <c r="M57" s="234"/>
      <c r="N57" s="224"/>
      <c r="O57" s="224"/>
      <c r="P57" s="224"/>
      <c r="Q57" s="224"/>
      <c r="R57" s="224"/>
      <c r="S57" s="224"/>
      <c r="T57" s="225"/>
      <c r="U57" s="224"/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125</v>
      </c>
      <c r="AF57" s="214">
        <v>0</v>
      </c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x14ac:dyDescent="0.2">
      <c r="A58" s="216" t="s">
        <v>118</v>
      </c>
      <c r="B58" s="222" t="s">
        <v>69</v>
      </c>
      <c r="C58" s="268" t="s">
        <v>70</v>
      </c>
      <c r="D58" s="227"/>
      <c r="E58" s="232"/>
      <c r="F58" s="235"/>
      <c r="G58" s="235">
        <f>SUMIF(AE59:AE79,"&lt;&gt;NOR",G59:G79)</f>
        <v>0</v>
      </c>
      <c r="H58" s="235"/>
      <c r="I58" s="235">
        <f>SUM(I59:I79)</f>
        <v>0</v>
      </c>
      <c r="J58" s="235"/>
      <c r="K58" s="235">
        <f>SUM(K59:K79)</f>
        <v>0</v>
      </c>
      <c r="L58" s="235"/>
      <c r="M58" s="235">
        <f>SUM(M59:M79)</f>
        <v>0</v>
      </c>
      <c r="N58" s="228"/>
      <c r="O58" s="228">
        <f>SUM(O59:O79)</f>
        <v>7.3940000000000006E-2</v>
      </c>
      <c r="P58" s="228"/>
      <c r="Q58" s="228">
        <f>SUM(Q59:Q79)</f>
        <v>0.82873999999999992</v>
      </c>
      <c r="R58" s="228"/>
      <c r="S58" s="228"/>
      <c r="T58" s="229"/>
      <c r="U58" s="228">
        <f>SUM(U59:U79)</f>
        <v>47.04</v>
      </c>
      <c r="AE58" t="s">
        <v>119</v>
      </c>
    </row>
    <row r="59" spans="1:60" outlineLevel="1" x14ac:dyDescent="0.2">
      <c r="A59" s="215">
        <v>17</v>
      </c>
      <c r="B59" s="221" t="s">
        <v>187</v>
      </c>
      <c r="C59" s="266" t="s">
        <v>188</v>
      </c>
      <c r="D59" s="223" t="s">
        <v>122</v>
      </c>
      <c r="E59" s="230">
        <v>2.73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15</v>
      </c>
      <c r="M59" s="234">
        <f>G59*(1+L59/100)</f>
        <v>0</v>
      </c>
      <c r="N59" s="224">
        <v>0</v>
      </c>
      <c r="O59" s="224">
        <f>ROUND(E59*N59,5)</f>
        <v>0</v>
      </c>
      <c r="P59" s="224">
        <v>6.8000000000000005E-2</v>
      </c>
      <c r="Q59" s="224">
        <f>ROUND(E59*P59,5)</f>
        <v>0.18564</v>
      </c>
      <c r="R59" s="224"/>
      <c r="S59" s="224"/>
      <c r="T59" s="225">
        <v>0.48</v>
      </c>
      <c r="U59" s="224">
        <f>ROUND(E59*T59,2)</f>
        <v>1.31</v>
      </c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123</v>
      </c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/>
      <c r="B60" s="221"/>
      <c r="C60" s="267" t="s">
        <v>189</v>
      </c>
      <c r="D60" s="226"/>
      <c r="E60" s="231">
        <v>2.73</v>
      </c>
      <c r="F60" s="234"/>
      <c r="G60" s="234"/>
      <c r="H60" s="234"/>
      <c r="I60" s="234"/>
      <c r="J60" s="234"/>
      <c r="K60" s="234"/>
      <c r="L60" s="234"/>
      <c r="M60" s="234"/>
      <c r="N60" s="224"/>
      <c r="O60" s="224"/>
      <c r="P60" s="224"/>
      <c r="Q60" s="224"/>
      <c r="R60" s="224"/>
      <c r="S60" s="224"/>
      <c r="T60" s="225"/>
      <c r="U60" s="224"/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125</v>
      </c>
      <c r="AF60" s="214">
        <v>0</v>
      </c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>
        <v>18</v>
      </c>
      <c r="B61" s="221" t="s">
        <v>190</v>
      </c>
      <c r="C61" s="266" t="s">
        <v>191</v>
      </c>
      <c r="D61" s="223" t="s">
        <v>154</v>
      </c>
      <c r="E61" s="230">
        <v>2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15</v>
      </c>
      <c r="M61" s="234">
        <f>G61*(1+L61/100)</f>
        <v>0</v>
      </c>
      <c r="N61" s="224">
        <v>0</v>
      </c>
      <c r="O61" s="224">
        <f>ROUND(E61*N61,5)</f>
        <v>0</v>
      </c>
      <c r="P61" s="224">
        <v>3.6999999999999998E-2</v>
      </c>
      <c r="Q61" s="224">
        <f>ROUND(E61*P61,5)</f>
        <v>7.3999999999999996E-2</v>
      </c>
      <c r="R61" s="224"/>
      <c r="S61" s="224"/>
      <c r="T61" s="225">
        <v>0.55000000000000004</v>
      </c>
      <c r="U61" s="224">
        <f>ROUND(E61*T61,2)</f>
        <v>1.1000000000000001</v>
      </c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123</v>
      </c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15">
        <v>19</v>
      </c>
      <c r="B62" s="221" t="s">
        <v>192</v>
      </c>
      <c r="C62" s="266" t="s">
        <v>193</v>
      </c>
      <c r="D62" s="223" t="s">
        <v>133</v>
      </c>
      <c r="E62" s="230">
        <v>1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15</v>
      </c>
      <c r="M62" s="234">
        <f>G62*(1+L62/100)</f>
        <v>0</v>
      </c>
      <c r="N62" s="224">
        <v>9.1E-4</v>
      </c>
      <c r="O62" s="224">
        <f>ROUND(E62*N62,5)</f>
        <v>9.1E-4</v>
      </c>
      <c r="P62" s="224">
        <v>4.9000000000000002E-2</v>
      </c>
      <c r="Q62" s="224">
        <f>ROUND(E62*P62,5)</f>
        <v>4.9000000000000002E-2</v>
      </c>
      <c r="R62" s="224"/>
      <c r="S62" s="224"/>
      <c r="T62" s="225">
        <v>0.80300000000000005</v>
      </c>
      <c r="U62" s="224">
        <f>ROUND(E62*T62,2)</f>
        <v>0.8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123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20</v>
      </c>
      <c r="B63" s="221" t="s">
        <v>194</v>
      </c>
      <c r="C63" s="266" t="s">
        <v>195</v>
      </c>
      <c r="D63" s="223" t="s">
        <v>154</v>
      </c>
      <c r="E63" s="230">
        <v>63.05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15</v>
      </c>
      <c r="M63" s="234">
        <f>G63*(1+L63/100)</f>
        <v>0</v>
      </c>
      <c r="N63" s="224">
        <v>4.8999999999999998E-4</v>
      </c>
      <c r="O63" s="224">
        <f>ROUND(E63*N63,5)</f>
        <v>3.0890000000000001E-2</v>
      </c>
      <c r="P63" s="224">
        <v>2E-3</v>
      </c>
      <c r="Q63" s="224">
        <f>ROUND(E63*P63,5)</f>
        <v>0.12609999999999999</v>
      </c>
      <c r="R63" s="224"/>
      <c r="S63" s="224"/>
      <c r="T63" s="225">
        <v>0.17599999999999999</v>
      </c>
      <c r="U63" s="224">
        <f>ROUND(E63*T63,2)</f>
        <v>11.1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123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/>
      <c r="B64" s="221"/>
      <c r="C64" s="267" t="s">
        <v>196</v>
      </c>
      <c r="D64" s="226"/>
      <c r="E64" s="231">
        <v>35.15</v>
      </c>
      <c r="F64" s="234"/>
      <c r="G64" s="234"/>
      <c r="H64" s="234"/>
      <c r="I64" s="234"/>
      <c r="J64" s="234"/>
      <c r="K64" s="234"/>
      <c r="L64" s="234"/>
      <c r="M64" s="234"/>
      <c r="N64" s="224"/>
      <c r="O64" s="224"/>
      <c r="P64" s="224"/>
      <c r="Q64" s="224"/>
      <c r="R64" s="224"/>
      <c r="S64" s="224"/>
      <c r="T64" s="225"/>
      <c r="U64" s="224"/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125</v>
      </c>
      <c r="AF64" s="214">
        <v>0</v>
      </c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/>
      <c r="B65" s="221"/>
      <c r="C65" s="267" t="s">
        <v>197</v>
      </c>
      <c r="D65" s="226"/>
      <c r="E65" s="231">
        <v>11.9</v>
      </c>
      <c r="F65" s="234"/>
      <c r="G65" s="234"/>
      <c r="H65" s="234"/>
      <c r="I65" s="234"/>
      <c r="J65" s="234"/>
      <c r="K65" s="234"/>
      <c r="L65" s="234"/>
      <c r="M65" s="234"/>
      <c r="N65" s="224"/>
      <c r="O65" s="224"/>
      <c r="P65" s="224"/>
      <c r="Q65" s="224"/>
      <c r="R65" s="224"/>
      <c r="S65" s="224"/>
      <c r="T65" s="225"/>
      <c r="U65" s="224"/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125</v>
      </c>
      <c r="AF65" s="214">
        <v>0</v>
      </c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/>
      <c r="B66" s="221"/>
      <c r="C66" s="267" t="s">
        <v>198</v>
      </c>
      <c r="D66" s="226"/>
      <c r="E66" s="231">
        <v>16</v>
      </c>
      <c r="F66" s="234"/>
      <c r="G66" s="234"/>
      <c r="H66" s="234"/>
      <c r="I66" s="234"/>
      <c r="J66" s="234"/>
      <c r="K66" s="234"/>
      <c r="L66" s="234"/>
      <c r="M66" s="234"/>
      <c r="N66" s="224"/>
      <c r="O66" s="224"/>
      <c r="P66" s="224"/>
      <c r="Q66" s="224"/>
      <c r="R66" s="224"/>
      <c r="S66" s="224"/>
      <c r="T66" s="225"/>
      <c r="U66" s="224"/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125</v>
      </c>
      <c r="AF66" s="214">
        <v>0</v>
      </c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>
        <v>21</v>
      </c>
      <c r="B67" s="221" t="s">
        <v>199</v>
      </c>
      <c r="C67" s="266" t="s">
        <v>200</v>
      </c>
      <c r="D67" s="223" t="s">
        <v>154</v>
      </c>
      <c r="E67" s="230">
        <v>76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15</v>
      </c>
      <c r="M67" s="234">
        <f>G67*(1+L67/100)</f>
        <v>0</v>
      </c>
      <c r="N67" s="224">
        <v>4.8999999999999998E-4</v>
      </c>
      <c r="O67" s="224">
        <f>ROUND(E67*N67,5)</f>
        <v>3.7240000000000002E-2</v>
      </c>
      <c r="P67" s="224">
        <v>4.0000000000000001E-3</v>
      </c>
      <c r="Q67" s="224">
        <f>ROUND(E67*P67,5)</f>
        <v>0.30399999999999999</v>
      </c>
      <c r="R67" s="224"/>
      <c r="S67" s="224"/>
      <c r="T67" s="225">
        <v>0.20799999999999999</v>
      </c>
      <c r="U67" s="224">
        <f>ROUND(E67*T67,2)</f>
        <v>15.81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123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/>
      <c r="B68" s="221"/>
      <c r="C68" s="267" t="s">
        <v>63</v>
      </c>
      <c r="D68" s="226"/>
      <c r="E68" s="231">
        <v>63</v>
      </c>
      <c r="F68" s="234"/>
      <c r="G68" s="234"/>
      <c r="H68" s="234"/>
      <c r="I68" s="234"/>
      <c r="J68" s="234"/>
      <c r="K68" s="234"/>
      <c r="L68" s="234"/>
      <c r="M68" s="234"/>
      <c r="N68" s="224"/>
      <c r="O68" s="224"/>
      <c r="P68" s="224"/>
      <c r="Q68" s="224"/>
      <c r="R68" s="224"/>
      <c r="S68" s="224"/>
      <c r="T68" s="225"/>
      <c r="U68" s="224"/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125</v>
      </c>
      <c r="AF68" s="214">
        <v>0</v>
      </c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15"/>
      <c r="B69" s="221"/>
      <c r="C69" s="267" t="s">
        <v>201</v>
      </c>
      <c r="D69" s="226"/>
      <c r="E69" s="231">
        <v>7.5</v>
      </c>
      <c r="F69" s="234"/>
      <c r="G69" s="234"/>
      <c r="H69" s="234"/>
      <c r="I69" s="234"/>
      <c r="J69" s="234"/>
      <c r="K69" s="234"/>
      <c r="L69" s="234"/>
      <c r="M69" s="234"/>
      <c r="N69" s="224"/>
      <c r="O69" s="224"/>
      <c r="P69" s="224"/>
      <c r="Q69" s="224"/>
      <c r="R69" s="224"/>
      <c r="S69" s="224"/>
      <c r="T69" s="225"/>
      <c r="U69" s="224"/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125</v>
      </c>
      <c r="AF69" s="214">
        <v>0</v>
      </c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/>
      <c r="B70" s="221"/>
      <c r="C70" s="267" t="s">
        <v>202</v>
      </c>
      <c r="D70" s="226"/>
      <c r="E70" s="231">
        <v>5.5</v>
      </c>
      <c r="F70" s="234"/>
      <c r="G70" s="234"/>
      <c r="H70" s="234"/>
      <c r="I70" s="234"/>
      <c r="J70" s="234"/>
      <c r="K70" s="234"/>
      <c r="L70" s="234"/>
      <c r="M70" s="234"/>
      <c r="N70" s="224"/>
      <c r="O70" s="224"/>
      <c r="P70" s="224"/>
      <c r="Q70" s="224"/>
      <c r="R70" s="224"/>
      <c r="S70" s="224"/>
      <c r="T70" s="225"/>
      <c r="U70" s="224"/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125</v>
      </c>
      <c r="AF70" s="214">
        <v>0</v>
      </c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>
        <v>22</v>
      </c>
      <c r="B71" s="221" t="s">
        <v>203</v>
      </c>
      <c r="C71" s="266" t="s">
        <v>204</v>
      </c>
      <c r="D71" s="223" t="s">
        <v>154</v>
      </c>
      <c r="E71" s="230">
        <v>10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15</v>
      </c>
      <c r="M71" s="234">
        <f>G71*(1+L71/100)</f>
        <v>0</v>
      </c>
      <c r="N71" s="224">
        <v>4.8999999999999998E-4</v>
      </c>
      <c r="O71" s="224">
        <f>ROUND(E71*N71,5)</f>
        <v>4.8999999999999998E-3</v>
      </c>
      <c r="P71" s="224">
        <v>8.9999999999999993E-3</v>
      </c>
      <c r="Q71" s="224">
        <f>ROUND(E71*P71,5)</f>
        <v>0.09</v>
      </c>
      <c r="R71" s="224"/>
      <c r="S71" s="224"/>
      <c r="T71" s="225">
        <v>0.30099999999999999</v>
      </c>
      <c r="U71" s="224">
        <f>ROUND(E71*T71,2)</f>
        <v>3.01</v>
      </c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123</v>
      </c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23</v>
      </c>
      <c r="B72" s="221" t="s">
        <v>205</v>
      </c>
      <c r="C72" s="266" t="s">
        <v>206</v>
      </c>
      <c r="D72" s="223" t="s">
        <v>207</v>
      </c>
      <c r="E72" s="230">
        <v>3.0975999999999999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15</v>
      </c>
      <c r="M72" s="234">
        <f>G72*(1+L72/100)</f>
        <v>0</v>
      </c>
      <c r="N72" s="224">
        <v>0</v>
      </c>
      <c r="O72" s="224">
        <f>ROUND(E72*N72,5)</f>
        <v>0</v>
      </c>
      <c r="P72" s="224">
        <v>0</v>
      </c>
      <c r="Q72" s="224">
        <f>ROUND(E72*P72,5)</f>
        <v>0</v>
      </c>
      <c r="R72" s="224"/>
      <c r="S72" s="224"/>
      <c r="T72" s="225">
        <v>0</v>
      </c>
      <c r="U72" s="224">
        <f>ROUND(E72*T72,2)</f>
        <v>0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123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/>
      <c r="B73" s="221"/>
      <c r="C73" s="267" t="s">
        <v>208</v>
      </c>
      <c r="D73" s="226"/>
      <c r="E73" s="231"/>
      <c r="F73" s="234"/>
      <c r="G73" s="234"/>
      <c r="H73" s="234"/>
      <c r="I73" s="234"/>
      <c r="J73" s="234"/>
      <c r="K73" s="234"/>
      <c r="L73" s="234"/>
      <c r="M73" s="234"/>
      <c r="N73" s="224"/>
      <c r="O73" s="224"/>
      <c r="P73" s="224"/>
      <c r="Q73" s="224"/>
      <c r="R73" s="224"/>
      <c r="S73" s="224"/>
      <c r="T73" s="225"/>
      <c r="U73" s="224"/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125</v>
      </c>
      <c r="AF73" s="214">
        <v>0</v>
      </c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15"/>
      <c r="B74" s="221"/>
      <c r="C74" s="267" t="s">
        <v>209</v>
      </c>
      <c r="D74" s="226"/>
      <c r="E74" s="231">
        <v>3.0975999999999999</v>
      </c>
      <c r="F74" s="234"/>
      <c r="G74" s="234"/>
      <c r="H74" s="234"/>
      <c r="I74" s="234"/>
      <c r="J74" s="234"/>
      <c r="K74" s="234"/>
      <c r="L74" s="234"/>
      <c r="M74" s="234"/>
      <c r="N74" s="224"/>
      <c r="O74" s="224"/>
      <c r="P74" s="224"/>
      <c r="Q74" s="224"/>
      <c r="R74" s="224"/>
      <c r="S74" s="224"/>
      <c r="T74" s="225"/>
      <c r="U74" s="224"/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125</v>
      </c>
      <c r="AF74" s="214">
        <v>0</v>
      </c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15">
        <v>24</v>
      </c>
      <c r="B75" s="221" t="s">
        <v>210</v>
      </c>
      <c r="C75" s="266" t="s">
        <v>211</v>
      </c>
      <c r="D75" s="223" t="s">
        <v>207</v>
      </c>
      <c r="E75" s="230">
        <v>3.0975999999999999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15</v>
      </c>
      <c r="M75" s="234">
        <f>G75*(1+L75/100)</f>
        <v>0</v>
      </c>
      <c r="N75" s="224">
        <v>0</v>
      </c>
      <c r="O75" s="224">
        <f>ROUND(E75*N75,5)</f>
        <v>0</v>
      </c>
      <c r="P75" s="224">
        <v>0</v>
      </c>
      <c r="Q75" s="224">
        <f>ROUND(E75*P75,5)</f>
        <v>0</v>
      </c>
      <c r="R75" s="224"/>
      <c r="S75" s="224"/>
      <c r="T75" s="225">
        <v>2.0089999999999999</v>
      </c>
      <c r="U75" s="224">
        <f>ROUND(E75*T75,2)</f>
        <v>6.22</v>
      </c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123</v>
      </c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15">
        <v>25</v>
      </c>
      <c r="B76" s="221" t="s">
        <v>212</v>
      </c>
      <c r="C76" s="266" t="s">
        <v>213</v>
      </c>
      <c r="D76" s="223" t="s">
        <v>207</v>
      </c>
      <c r="E76" s="230">
        <v>3.0975999999999999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15</v>
      </c>
      <c r="M76" s="234">
        <f>G76*(1+L76/100)</f>
        <v>0</v>
      </c>
      <c r="N76" s="224">
        <v>0</v>
      </c>
      <c r="O76" s="224">
        <f>ROUND(E76*N76,5)</f>
        <v>0</v>
      </c>
      <c r="P76" s="224">
        <v>0</v>
      </c>
      <c r="Q76" s="224">
        <f>ROUND(E76*P76,5)</f>
        <v>0</v>
      </c>
      <c r="R76" s="224"/>
      <c r="S76" s="224"/>
      <c r="T76" s="225">
        <v>0.49</v>
      </c>
      <c r="U76" s="224">
        <f>ROUND(E76*T76,2)</f>
        <v>1.52</v>
      </c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123</v>
      </c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15">
        <v>26</v>
      </c>
      <c r="B77" s="221" t="s">
        <v>214</v>
      </c>
      <c r="C77" s="266" t="s">
        <v>215</v>
      </c>
      <c r="D77" s="223" t="s">
        <v>207</v>
      </c>
      <c r="E77" s="230">
        <v>30.975999999999999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15</v>
      </c>
      <c r="M77" s="234">
        <f>G77*(1+L77/100)</f>
        <v>0</v>
      </c>
      <c r="N77" s="224">
        <v>0</v>
      </c>
      <c r="O77" s="224">
        <f>ROUND(E77*N77,5)</f>
        <v>0</v>
      </c>
      <c r="P77" s="224">
        <v>0</v>
      </c>
      <c r="Q77" s="224">
        <f>ROUND(E77*P77,5)</f>
        <v>0</v>
      </c>
      <c r="R77" s="224"/>
      <c r="S77" s="224"/>
      <c r="T77" s="225">
        <v>0</v>
      </c>
      <c r="U77" s="224">
        <f>ROUND(E77*T77,2)</f>
        <v>0</v>
      </c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123</v>
      </c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15">
        <v>27</v>
      </c>
      <c r="B78" s="221" t="s">
        <v>216</v>
      </c>
      <c r="C78" s="266" t="s">
        <v>217</v>
      </c>
      <c r="D78" s="223" t="s">
        <v>207</v>
      </c>
      <c r="E78" s="230">
        <v>3.0975999999999999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15</v>
      </c>
      <c r="M78" s="234">
        <f>G78*(1+L78/100)</f>
        <v>0</v>
      </c>
      <c r="N78" s="224">
        <v>0</v>
      </c>
      <c r="O78" s="224">
        <f>ROUND(E78*N78,5)</f>
        <v>0</v>
      </c>
      <c r="P78" s="224">
        <v>0</v>
      </c>
      <c r="Q78" s="224">
        <f>ROUND(E78*P78,5)</f>
        <v>0</v>
      </c>
      <c r="R78" s="224"/>
      <c r="S78" s="224"/>
      <c r="T78" s="225">
        <v>0.94199999999999995</v>
      </c>
      <c r="U78" s="224">
        <f>ROUND(E78*T78,2)</f>
        <v>2.92</v>
      </c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123</v>
      </c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15">
        <v>28</v>
      </c>
      <c r="B79" s="221" t="s">
        <v>218</v>
      </c>
      <c r="C79" s="266" t="s">
        <v>219</v>
      </c>
      <c r="D79" s="223" t="s">
        <v>207</v>
      </c>
      <c r="E79" s="230">
        <v>30.975999999999999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15</v>
      </c>
      <c r="M79" s="234">
        <f>G79*(1+L79/100)</f>
        <v>0</v>
      </c>
      <c r="N79" s="224">
        <v>0</v>
      </c>
      <c r="O79" s="224">
        <f>ROUND(E79*N79,5)</f>
        <v>0</v>
      </c>
      <c r="P79" s="224">
        <v>0</v>
      </c>
      <c r="Q79" s="224">
        <f>ROUND(E79*P79,5)</f>
        <v>0</v>
      </c>
      <c r="R79" s="224"/>
      <c r="S79" s="224"/>
      <c r="T79" s="225">
        <v>0.105</v>
      </c>
      <c r="U79" s="224">
        <f>ROUND(E79*T79,2)</f>
        <v>3.25</v>
      </c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123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x14ac:dyDescent="0.2">
      <c r="A80" s="216" t="s">
        <v>118</v>
      </c>
      <c r="B80" s="222" t="s">
        <v>71</v>
      </c>
      <c r="C80" s="268" t="s">
        <v>72</v>
      </c>
      <c r="D80" s="227"/>
      <c r="E80" s="232"/>
      <c r="F80" s="235"/>
      <c r="G80" s="235">
        <f>SUMIF(AE81:AE83,"&lt;&gt;NOR",G81:G83)</f>
        <v>0</v>
      </c>
      <c r="H80" s="235"/>
      <c r="I80" s="235">
        <f>SUM(I81:I83)</f>
        <v>0</v>
      </c>
      <c r="J80" s="235"/>
      <c r="K80" s="235">
        <f>SUM(K81:K83)</f>
        <v>0</v>
      </c>
      <c r="L80" s="235"/>
      <c r="M80" s="235">
        <f>SUM(M81:M83)</f>
        <v>0</v>
      </c>
      <c r="N80" s="228"/>
      <c r="O80" s="228">
        <f>SUM(O81:O83)</f>
        <v>0</v>
      </c>
      <c r="P80" s="228"/>
      <c r="Q80" s="228">
        <f>SUM(Q81:Q83)</f>
        <v>0</v>
      </c>
      <c r="R80" s="228"/>
      <c r="S80" s="228"/>
      <c r="T80" s="229"/>
      <c r="U80" s="228">
        <f>SUM(U81:U83)</f>
        <v>1.07</v>
      </c>
      <c r="AE80" t="s">
        <v>119</v>
      </c>
    </row>
    <row r="81" spans="1:60" ht="22.5" outlineLevel="1" x14ac:dyDescent="0.2">
      <c r="A81" s="215">
        <v>29</v>
      </c>
      <c r="B81" s="221" t="s">
        <v>220</v>
      </c>
      <c r="C81" s="266" t="s">
        <v>221</v>
      </c>
      <c r="D81" s="223" t="s">
        <v>207</v>
      </c>
      <c r="E81" s="230">
        <v>4.2359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15</v>
      </c>
      <c r="M81" s="234">
        <f>G81*(1+L81/100)</f>
        <v>0</v>
      </c>
      <c r="N81" s="224">
        <v>0</v>
      </c>
      <c r="O81" s="224">
        <f>ROUND(E81*N81,5)</f>
        <v>0</v>
      </c>
      <c r="P81" s="224">
        <v>0</v>
      </c>
      <c r="Q81" s="224">
        <f>ROUND(E81*P81,5)</f>
        <v>0</v>
      </c>
      <c r="R81" s="224"/>
      <c r="S81" s="224"/>
      <c r="T81" s="225">
        <v>0.253</v>
      </c>
      <c r="U81" s="224">
        <f>ROUND(E81*T81,2)</f>
        <v>1.07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 t="s">
        <v>123</v>
      </c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15"/>
      <c r="B82" s="221"/>
      <c r="C82" s="267" t="s">
        <v>222</v>
      </c>
      <c r="D82" s="226"/>
      <c r="E82" s="231">
        <v>3.0962100000000001</v>
      </c>
      <c r="F82" s="234"/>
      <c r="G82" s="234"/>
      <c r="H82" s="234"/>
      <c r="I82" s="234"/>
      <c r="J82" s="234"/>
      <c r="K82" s="234"/>
      <c r="L82" s="234"/>
      <c r="M82" s="234"/>
      <c r="N82" s="224"/>
      <c r="O82" s="224"/>
      <c r="P82" s="224"/>
      <c r="Q82" s="224"/>
      <c r="R82" s="224"/>
      <c r="S82" s="224"/>
      <c r="T82" s="225"/>
      <c r="U82" s="224"/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125</v>
      </c>
      <c r="AF82" s="214">
        <v>0</v>
      </c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15"/>
      <c r="B83" s="221"/>
      <c r="C83" s="267" t="s">
        <v>223</v>
      </c>
      <c r="D83" s="226"/>
      <c r="E83" s="231">
        <v>1.1396900000000001</v>
      </c>
      <c r="F83" s="234"/>
      <c r="G83" s="234"/>
      <c r="H83" s="234"/>
      <c r="I83" s="234"/>
      <c r="J83" s="234"/>
      <c r="K83" s="234"/>
      <c r="L83" s="234"/>
      <c r="M83" s="234"/>
      <c r="N83" s="224"/>
      <c r="O83" s="224"/>
      <c r="P83" s="224"/>
      <c r="Q83" s="224"/>
      <c r="R83" s="224"/>
      <c r="S83" s="224"/>
      <c r="T83" s="225"/>
      <c r="U83" s="224"/>
      <c r="V83" s="214"/>
      <c r="W83" s="214"/>
      <c r="X83" s="214"/>
      <c r="Y83" s="214"/>
      <c r="Z83" s="214"/>
      <c r="AA83" s="214"/>
      <c r="AB83" s="214"/>
      <c r="AC83" s="214"/>
      <c r="AD83" s="214"/>
      <c r="AE83" s="214" t="s">
        <v>125</v>
      </c>
      <c r="AF83" s="214">
        <v>0</v>
      </c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x14ac:dyDescent="0.2">
      <c r="A84" s="216" t="s">
        <v>118</v>
      </c>
      <c r="B84" s="222" t="s">
        <v>73</v>
      </c>
      <c r="C84" s="268" t="s">
        <v>74</v>
      </c>
      <c r="D84" s="227"/>
      <c r="E84" s="232"/>
      <c r="F84" s="235"/>
      <c r="G84" s="235">
        <f>SUMIF(AE85:AE85,"&lt;&gt;NOR",G85:G85)</f>
        <v>0</v>
      </c>
      <c r="H84" s="235"/>
      <c r="I84" s="235">
        <f>SUM(I85:I85)</f>
        <v>0</v>
      </c>
      <c r="J84" s="235"/>
      <c r="K84" s="235">
        <f>SUM(K85:K85)</f>
        <v>0</v>
      </c>
      <c r="L84" s="235"/>
      <c r="M84" s="235">
        <f>SUM(M85:M85)</f>
        <v>0</v>
      </c>
      <c r="N84" s="228"/>
      <c r="O84" s="228">
        <f>SUM(O85:O85)</f>
        <v>1.1469999999999999E-2</v>
      </c>
      <c r="P84" s="228"/>
      <c r="Q84" s="228">
        <f>SUM(Q85:Q85)</f>
        <v>0</v>
      </c>
      <c r="R84" s="228"/>
      <c r="S84" s="228"/>
      <c r="T84" s="229"/>
      <c r="U84" s="228">
        <f>SUM(U85:U85)</f>
        <v>3.5</v>
      </c>
      <c r="AE84" t="s">
        <v>119</v>
      </c>
    </row>
    <row r="85" spans="1:60" outlineLevel="1" x14ac:dyDescent="0.2">
      <c r="A85" s="215">
        <v>30</v>
      </c>
      <c r="B85" s="221" t="s">
        <v>224</v>
      </c>
      <c r="C85" s="266" t="s">
        <v>225</v>
      </c>
      <c r="D85" s="223" t="s">
        <v>122</v>
      </c>
      <c r="E85" s="230">
        <v>9.1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15</v>
      </c>
      <c r="M85" s="234">
        <f>G85*(1+L85/100)</f>
        <v>0</v>
      </c>
      <c r="N85" s="224">
        <v>1.2600000000000001E-3</v>
      </c>
      <c r="O85" s="224">
        <f>ROUND(E85*N85,5)</f>
        <v>1.1469999999999999E-2</v>
      </c>
      <c r="P85" s="224">
        <v>0</v>
      </c>
      <c r="Q85" s="224">
        <f>ROUND(E85*P85,5)</f>
        <v>0</v>
      </c>
      <c r="R85" s="224"/>
      <c r="S85" s="224"/>
      <c r="T85" s="225">
        <v>0.38500000000000001</v>
      </c>
      <c r="U85" s="224">
        <f>ROUND(E85*T85,2)</f>
        <v>3.5</v>
      </c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123</v>
      </c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2">
      <c r="A86" s="216" t="s">
        <v>118</v>
      </c>
      <c r="B86" s="222" t="s">
        <v>75</v>
      </c>
      <c r="C86" s="268" t="s">
        <v>76</v>
      </c>
      <c r="D86" s="227"/>
      <c r="E86" s="232"/>
      <c r="F86" s="235"/>
      <c r="G86" s="235">
        <f>SUMIF(AE87:AE90,"&lt;&gt;NOR",G87:G90)</f>
        <v>0</v>
      </c>
      <c r="H86" s="235"/>
      <c r="I86" s="235">
        <f>SUM(I87:I90)</f>
        <v>0</v>
      </c>
      <c r="J86" s="235"/>
      <c r="K86" s="235">
        <f>SUM(K87:K90)</f>
        <v>0</v>
      </c>
      <c r="L86" s="235"/>
      <c r="M86" s="235">
        <f>SUM(M87:M90)</f>
        <v>0</v>
      </c>
      <c r="N86" s="228"/>
      <c r="O86" s="228">
        <f>SUM(O87:O90)</f>
        <v>2.4300000000000003E-3</v>
      </c>
      <c r="P86" s="228"/>
      <c r="Q86" s="228">
        <f>SUM(Q87:Q90)</f>
        <v>0</v>
      </c>
      <c r="R86" s="228"/>
      <c r="S86" s="228"/>
      <c r="T86" s="229"/>
      <c r="U86" s="228">
        <f>SUM(U87:U90)</f>
        <v>2.2399999999999998</v>
      </c>
      <c r="AE86" t="s">
        <v>119</v>
      </c>
    </row>
    <row r="87" spans="1:60" outlineLevel="1" x14ac:dyDescent="0.2">
      <c r="A87" s="215">
        <v>31</v>
      </c>
      <c r="B87" s="221" t="s">
        <v>226</v>
      </c>
      <c r="C87" s="266" t="s">
        <v>227</v>
      </c>
      <c r="D87" s="223" t="s">
        <v>154</v>
      </c>
      <c r="E87" s="230">
        <v>5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15</v>
      </c>
      <c r="M87" s="234">
        <f>G87*(1+L87/100)</f>
        <v>0</v>
      </c>
      <c r="N87" s="224">
        <v>4.6999999999999999E-4</v>
      </c>
      <c r="O87" s="224">
        <f>ROUND(E87*N87,5)</f>
        <v>2.3500000000000001E-3</v>
      </c>
      <c r="P87" s="224">
        <v>0</v>
      </c>
      <c r="Q87" s="224">
        <f>ROUND(E87*P87,5)</f>
        <v>0</v>
      </c>
      <c r="R87" s="224"/>
      <c r="S87" s="224"/>
      <c r="T87" s="225">
        <v>0.35899999999999999</v>
      </c>
      <c r="U87" s="224">
        <f>ROUND(E87*T87,2)</f>
        <v>1.8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123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ht="22.5" outlineLevel="1" x14ac:dyDescent="0.2">
      <c r="A88" s="215">
        <v>32</v>
      </c>
      <c r="B88" s="221" t="s">
        <v>228</v>
      </c>
      <c r="C88" s="266" t="s">
        <v>229</v>
      </c>
      <c r="D88" s="223" t="s">
        <v>133</v>
      </c>
      <c r="E88" s="230">
        <v>1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15</v>
      </c>
      <c r="M88" s="234">
        <f>G88*(1+L88/100)</f>
        <v>0</v>
      </c>
      <c r="N88" s="224">
        <v>8.0000000000000007E-5</v>
      </c>
      <c r="O88" s="224">
        <f>ROUND(E88*N88,5)</f>
        <v>8.0000000000000007E-5</v>
      </c>
      <c r="P88" s="224">
        <v>0</v>
      </c>
      <c r="Q88" s="224">
        <f>ROUND(E88*P88,5)</f>
        <v>0</v>
      </c>
      <c r="R88" s="224"/>
      <c r="S88" s="224"/>
      <c r="T88" s="225">
        <v>0.14799999999999999</v>
      </c>
      <c r="U88" s="224">
        <f>ROUND(E88*T88,2)</f>
        <v>0.15</v>
      </c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123</v>
      </c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15">
        <v>33</v>
      </c>
      <c r="B89" s="221" t="s">
        <v>230</v>
      </c>
      <c r="C89" s="266" t="s">
        <v>231</v>
      </c>
      <c r="D89" s="223" t="s">
        <v>154</v>
      </c>
      <c r="E89" s="230">
        <v>6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15</v>
      </c>
      <c r="M89" s="234">
        <f>G89*(1+L89/100)</f>
        <v>0</v>
      </c>
      <c r="N89" s="224">
        <v>0</v>
      </c>
      <c r="O89" s="224">
        <f>ROUND(E89*N89,5)</f>
        <v>0</v>
      </c>
      <c r="P89" s="224">
        <v>0</v>
      </c>
      <c r="Q89" s="224">
        <f>ROUND(E89*P89,5)</f>
        <v>0</v>
      </c>
      <c r="R89" s="224"/>
      <c r="S89" s="224"/>
      <c r="T89" s="225">
        <v>4.8000000000000001E-2</v>
      </c>
      <c r="U89" s="224">
        <f>ROUND(E89*T89,2)</f>
        <v>0.28999999999999998</v>
      </c>
      <c r="V89" s="214"/>
      <c r="W89" s="214"/>
      <c r="X89" s="214"/>
      <c r="Y89" s="214"/>
      <c r="Z89" s="214"/>
      <c r="AA89" s="214"/>
      <c r="AB89" s="214"/>
      <c r="AC89" s="214"/>
      <c r="AD89" s="214"/>
      <c r="AE89" s="214" t="s">
        <v>123</v>
      </c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15">
        <v>34</v>
      </c>
      <c r="B90" s="221" t="s">
        <v>232</v>
      </c>
      <c r="C90" s="266" t="s">
        <v>233</v>
      </c>
      <c r="D90" s="223" t="s">
        <v>0</v>
      </c>
      <c r="E90" s="230">
        <v>6.69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15</v>
      </c>
      <c r="M90" s="234">
        <f>G90*(1+L90/100)</f>
        <v>0</v>
      </c>
      <c r="N90" s="224">
        <v>0</v>
      </c>
      <c r="O90" s="224">
        <f>ROUND(E90*N90,5)</f>
        <v>0</v>
      </c>
      <c r="P90" s="224">
        <v>0</v>
      </c>
      <c r="Q90" s="224">
        <f>ROUND(E90*P90,5)</f>
        <v>0</v>
      </c>
      <c r="R90" s="224"/>
      <c r="S90" s="224"/>
      <c r="T90" s="225">
        <v>0</v>
      </c>
      <c r="U90" s="224">
        <f>ROUND(E90*T90,2)</f>
        <v>0</v>
      </c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123</v>
      </c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x14ac:dyDescent="0.2">
      <c r="A91" s="216" t="s">
        <v>118</v>
      </c>
      <c r="B91" s="222" t="s">
        <v>77</v>
      </c>
      <c r="C91" s="268" t="s">
        <v>78</v>
      </c>
      <c r="D91" s="227"/>
      <c r="E91" s="232"/>
      <c r="F91" s="235"/>
      <c r="G91" s="235">
        <f>SUMIF(AE92:AE95,"&lt;&gt;NOR",G92:G95)</f>
        <v>0</v>
      </c>
      <c r="H91" s="235"/>
      <c r="I91" s="235">
        <f>SUM(I92:I95)</f>
        <v>0</v>
      </c>
      <c r="J91" s="235"/>
      <c r="K91" s="235">
        <f>SUM(K92:K95)</f>
        <v>0</v>
      </c>
      <c r="L91" s="235"/>
      <c r="M91" s="235">
        <f>SUM(M92:M95)</f>
        <v>0</v>
      </c>
      <c r="N91" s="228"/>
      <c r="O91" s="228">
        <f>SUM(O92:O95)</f>
        <v>1.4E-3</v>
      </c>
      <c r="P91" s="228"/>
      <c r="Q91" s="228">
        <f>SUM(Q92:Q95)</f>
        <v>0</v>
      </c>
      <c r="R91" s="228"/>
      <c r="S91" s="228"/>
      <c r="T91" s="229"/>
      <c r="U91" s="228">
        <f>SUM(U92:U95)</f>
        <v>3.8</v>
      </c>
      <c r="AE91" t="s">
        <v>119</v>
      </c>
    </row>
    <row r="92" spans="1:60" ht="22.5" outlineLevel="1" x14ac:dyDescent="0.2">
      <c r="A92" s="215">
        <v>35</v>
      </c>
      <c r="B92" s="221" t="s">
        <v>234</v>
      </c>
      <c r="C92" s="266" t="s">
        <v>235</v>
      </c>
      <c r="D92" s="223" t="s">
        <v>154</v>
      </c>
      <c r="E92" s="230">
        <v>5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15</v>
      </c>
      <c r="M92" s="234">
        <f>G92*(1+L92/100)</f>
        <v>0</v>
      </c>
      <c r="N92" s="224">
        <v>2.7999999999999998E-4</v>
      </c>
      <c r="O92" s="224">
        <f>ROUND(E92*N92,5)</f>
        <v>1.4E-3</v>
      </c>
      <c r="P92" s="224">
        <v>0</v>
      </c>
      <c r="Q92" s="224">
        <f>ROUND(E92*P92,5)</f>
        <v>0</v>
      </c>
      <c r="R92" s="224"/>
      <c r="S92" s="224"/>
      <c r="T92" s="225">
        <v>0.40018999999999999</v>
      </c>
      <c r="U92" s="224">
        <f>ROUND(E92*T92,2)</f>
        <v>2</v>
      </c>
      <c r="V92" s="214"/>
      <c r="W92" s="214"/>
      <c r="X92" s="214"/>
      <c r="Y92" s="214"/>
      <c r="Z92" s="214"/>
      <c r="AA92" s="214"/>
      <c r="AB92" s="214"/>
      <c r="AC92" s="214"/>
      <c r="AD92" s="214"/>
      <c r="AE92" s="214" t="s">
        <v>123</v>
      </c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15">
        <v>36</v>
      </c>
      <c r="B93" s="221" t="s">
        <v>236</v>
      </c>
      <c r="C93" s="266" t="s">
        <v>237</v>
      </c>
      <c r="D93" s="223" t="s">
        <v>238</v>
      </c>
      <c r="E93" s="230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15</v>
      </c>
      <c r="M93" s="234">
        <f>G93*(1+L93/100)</f>
        <v>0</v>
      </c>
      <c r="N93" s="224">
        <v>0</v>
      </c>
      <c r="O93" s="224">
        <f>ROUND(E93*N93,5)</f>
        <v>0</v>
      </c>
      <c r="P93" s="224">
        <v>0</v>
      </c>
      <c r="Q93" s="224">
        <f>ROUND(E93*P93,5)</f>
        <v>0</v>
      </c>
      <c r="R93" s="224"/>
      <c r="S93" s="224"/>
      <c r="T93" s="225">
        <v>0.65566000000000002</v>
      </c>
      <c r="U93" s="224">
        <f>ROUND(E93*T93,2)</f>
        <v>0.66</v>
      </c>
      <c r="V93" s="214"/>
      <c r="W93" s="214"/>
      <c r="X93" s="214"/>
      <c r="Y93" s="214"/>
      <c r="Z93" s="214"/>
      <c r="AA93" s="214"/>
      <c r="AB93" s="214"/>
      <c r="AC93" s="214"/>
      <c r="AD93" s="214"/>
      <c r="AE93" s="214" t="s">
        <v>123</v>
      </c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15">
        <v>37</v>
      </c>
      <c r="B94" s="221" t="s">
        <v>239</v>
      </c>
      <c r="C94" s="266" t="s">
        <v>240</v>
      </c>
      <c r="D94" s="223" t="s">
        <v>154</v>
      </c>
      <c r="E94" s="230">
        <v>10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15</v>
      </c>
      <c r="M94" s="234">
        <f>G94*(1+L94/100)</f>
        <v>0</v>
      </c>
      <c r="N94" s="224">
        <v>0</v>
      </c>
      <c r="O94" s="224">
        <f>ROUND(E94*N94,5)</f>
        <v>0</v>
      </c>
      <c r="P94" s="224">
        <v>0</v>
      </c>
      <c r="Q94" s="224">
        <f>ROUND(E94*P94,5)</f>
        <v>0</v>
      </c>
      <c r="R94" s="224"/>
      <c r="S94" s="224"/>
      <c r="T94" s="225">
        <v>0.114</v>
      </c>
      <c r="U94" s="224">
        <f>ROUND(E94*T94,2)</f>
        <v>1.1399999999999999</v>
      </c>
      <c r="V94" s="214"/>
      <c r="W94" s="214"/>
      <c r="X94" s="214"/>
      <c r="Y94" s="214"/>
      <c r="Z94" s="214"/>
      <c r="AA94" s="214"/>
      <c r="AB94" s="214"/>
      <c r="AC94" s="214"/>
      <c r="AD94" s="214"/>
      <c r="AE94" s="214" t="s">
        <v>123</v>
      </c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15">
        <v>38</v>
      </c>
      <c r="B95" s="221" t="s">
        <v>241</v>
      </c>
      <c r="C95" s="266" t="s">
        <v>242</v>
      </c>
      <c r="D95" s="223" t="s">
        <v>207</v>
      </c>
      <c r="E95" s="230">
        <v>1.4E-3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15</v>
      </c>
      <c r="M95" s="234">
        <f>G95*(1+L95/100)</f>
        <v>0</v>
      </c>
      <c r="N95" s="224">
        <v>0</v>
      </c>
      <c r="O95" s="224">
        <f>ROUND(E95*N95,5)</f>
        <v>0</v>
      </c>
      <c r="P95" s="224">
        <v>0</v>
      </c>
      <c r="Q95" s="224">
        <f>ROUND(E95*P95,5)</f>
        <v>0</v>
      </c>
      <c r="R95" s="224"/>
      <c r="S95" s="224"/>
      <c r="T95" s="225">
        <v>1.3740000000000001</v>
      </c>
      <c r="U95" s="224">
        <f>ROUND(E95*T95,2)</f>
        <v>0</v>
      </c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123</v>
      </c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x14ac:dyDescent="0.2">
      <c r="A96" s="216" t="s">
        <v>118</v>
      </c>
      <c r="B96" s="222" t="s">
        <v>79</v>
      </c>
      <c r="C96" s="268" t="s">
        <v>80</v>
      </c>
      <c r="D96" s="227"/>
      <c r="E96" s="232"/>
      <c r="F96" s="235"/>
      <c r="G96" s="235">
        <f>SUMIF(AE97:AE106,"&lt;&gt;NOR",G97:G106)</f>
        <v>0</v>
      </c>
      <c r="H96" s="235"/>
      <c r="I96" s="235">
        <f>SUM(I97:I106)</f>
        <v>0</v>
      </c>
      <c r="J96" s="235"/>
      <c r="K96" s="235">
        <f>SUM(K97:K106)</f>
        <v>0</v>
      </c>
      <c r="L96" s="235"/>
      <c r="M96" s="235">
        <f>SUM(M97:M106)</f>
        <v>0</v>
      </c>
      <c r="N96" s="228"/>
      <c r="O96" s="228">
        <f>SUM(O97:O106)</f>
        <v>3.2770000000000001E-2</v>
      </c>
      <c r="P96" s="228"/>
      <c r="Q96" s="228">
        <f>SUM(Q97:Q106)</f>
        <v>9.8850000000000007E-2</v>
      </c>
      <c r="R96" s="228"/>
      <c r="S96" s="228"/>
      <c r="T96" s="229"/>
      <c r="U96" s="228">
        <f>SUM(U97:U106)</f>
        <v>6</v>
      </c>
      <c r="AE96" t="s">
        <v>119</v>
      </c>
    </row>
    <row r="97" spans="1:60" outlineLevel="1" x14ac:dyDescent="0.2">
      <c r="A97" s="215">
        <v>39</v>
      </c>
      <c r="B97" s="221" t="s">
        <v>243</v>
      </c>
      <c r="C97" s="266" t="s">
        <v>244</v>
      </c>
      <c r="D97" s="223" t="s">
        <v>133</v>
      </c>
      <c r="E97" s="230">
        <v>1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15</v>
      </c>
      <c r="M97" s="234">
        <f>G97*(1+L97/100)</f>
        <v>0</v>
      </c>
      <c r="N97" s="224">
        <v>0</v>
      </c>
      <c r="O97" s="224">
        <f>ROUND(E97*N97,5)</f>
        <v>0</v>
      </c>
      <c r="P97" s="224">
        <v>1.933E-2</v>
      </c>
      <c r="Q97" s="224">
        <f>ROUND(E97*P97,5)</f>
        <v>1.933E-2</v>
      </c>
      <c r="R97" s="224"/>
      <c r="S97" s="224"/>
      <c r="T97" s="225">
        <v>0.64383000000000001</v>
      </c>
      <c r="U97" s="224">
        <f>ROUND(E97*T97,2)</f>
        <v>0.64</v>
      </c>
      <c r="V97" s="214"/>
      <c r="W97" s="214"/>
      <c r="X97" s="214"/>
      <c r="Y97" s="214"/>
      <c r="Z97" s="214"/>
      <c r="AA97" s="214"/>
      <c r="AB97" s="214"/>
      <c r="AC97" s="214"/>
      <c r="AD97" s="214"/>
      <c r="AE97" s="214" t="s">
        <v>169</v>
      </c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15">
        <v>40</v>
      </c>
      <c r="B98" s="221" t="s">
        <v>245</v>
      </c>
      <c r="C98" s="266" t="s">
        <v>246</v>
      </c>
      <c r="D98" s="223" t="s">
        <v>238</v>
      </c>
      <c r="E98" s="230">
        <v>1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15</v>
      </c>
      <c r="M98" s="234">
        <f>G98*(1+L98/100)</f>
        <v>0</v>
      </c>
      <c r="N98" s="224">
        <v>0</v>
      </c>
      <c r="O98" s="224">
        <f>ROUND(E98*N98,5)</f>
        <v>0</v>
      </c>
      <c r="P98" s="224">
        <v>9.1999999999999998E-3</v>
      </c>
      <c r="Q98" s="224">
        <f>ROUND(E98*P98,5)</f>
        <v>9.1999999999999998E-3</v>
      </c>
      <c r="R98" s="224"/>
      <c r="S98" s="224"/>
      <c r="T98" s="225">
        <v>0.46500000000000002</v>
      </c>
      <c r="U98" s="224">
        <f>ROUND(E98*T98,2)</f>
        <v>0.47</v>
      </c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123</v>
      </c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15">
        <v>41</v>
      </c>
      <c r="B99" s="221" t="s">
        <v>247</v>
      </c>
      <c r="C99" s="266" t="s">
        <v>248</v>
      </c>
      <c r="D99" s="223" t="s">
        <v>238</v>
      </c>
      <c r="E99" s="230">
        <v>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15</v>
      </c>
      <c r="M99" s="234">
        <f>G99*(1+L99/100)</f>
        <v>0</v>
      </c>
      <c r="N99" s="224">
        <v>0</v>
      </c>
      <c r="O99" s="224">
        <f>ROUND(E99*N99,5)</f>
        <v>0</v>
      </c>
      <c r="P99" s="224">
        <v>6.7000000000000004E-2</v>
      </c>
      <c r="Q99" s="224">
        <f>ROUND(E99*P99,5)</f>
        <v>6.7000000000000004E-2</v>
      </c>
      <c r="R99" s="224"/>
      <c r="S99" s="224"/>
      <c r="T99" s="225">
        <v>0.31</v>
      </c>
      <c r="U99" s="224">
        <f>ROUND(E99*T99,2)</f>
        <v>0.31</v>
      </c>
      <c r="V99" s="214"/>
      <c r="W99" s="214"/>
      <c r="X99" s="214"/>
      <c r="Y99" s="214"/>
      <c r="Z99" s="214"/>
      <c r="AA99" s="214"/>
      <c r="AB99" s="214"/>
      <c r="AC99" s="214"/>
      <c r="AD99" s="214"/>
      <c r="AE99" s="214" t="s">
        <v>123</v>
      </c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15">
        <v>42</v>
      </c>
      <c r="B100" s="221" t="s">
        <v>249</v>
      </c>
      <c r="C100" s="266" t="s">
        <v>250</v>
      </c>
      <c r="D100" s="223" t="s">
        <v>238</v>
      </c>
      <c r="E100" s="230">
        <v>1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15</v>
      </c>
      <c r="M100" s="234">
        <f>G100*(1+L100/100)</f>
        <v>0</v>
      </c>
      <c r="N100" s="224">
        <v>0</v>
      </c>
      <c r="O100" s="224">
        <f>ROUND(E100*N100,5)</f>
        <v>0</v>
      </c>
      <c r="P100" s="224">
        <v>1.56E-3</v>
      </c>
      <c r="Q100" s="224">
        <f>ROUND(E100*P100,5)</f>
        <v>1.56E-3</v>
      </c>
      <c r="R100" s="224"/>
      <c r="S100" s="224"/>
      <c r="T100" s="225">
        <v>0.217</v>
      </c>
      <c r="U100" s="224">
        <f>ROUND(E100*T100,2)</f>
        <v>0.22</v>
      </c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 t="s">
        <v>123</v>
      </c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15">
        <v>43</v>
      </c>
      <c r="B101" s="221" t="s">
        <v>251</v>
      </c>
      <c r="C101" s="266" t="s">
        <v>252</v>
      </c>
      <c r="D101" s="223" t="s">
        <v>238</v>
      </c>
      <c r="E101" s="230">
        <v>1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15</v>
      </c>
      <c r="M101" s="234">
        <f>G101*(1+L101/100)</f>
        <v>0</v>
      </c>
      <c r="N101" s="224">
        <v>0</v>
      </c>
      <c r="O101" s="224">
        <f>ROUND(E101*N101,5)</f>
        <v>0</v>
      </c>
      <c r="P101" s="224">
        <v>1.7600000000000001E-3</v>
      </c>
      <c r="Q101" s="224">
        <f>ROUND(E101*P101,5)</f>
        <v>1.7600000000000001E-3</v>
      </c>
      <c r="R101" s="224"/>
      <c r="S101" s="224"/>
      <c r="T101" s="225">
        <v>0.44500000000000001</v>
      </c>
      <c r="U101" s="224">
        <f>ROUND(E101*T101,2)</f>
        <v>0.45</v>
      </c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123</v>
      </c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15">
        <v>44</v>
      </c>
      <c r="B102" s="221" t="s">
        <v>253</v>
      </c>
      <c r="C102" s="266" t="s">
        <v>254</v>
      </c>
      <c r="D102" s="223" t="s">
        <v>238</v>
      </c>
      <c r="E102" s="230">
        <v>1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15</v>
      </c>
      <c r="M102" s="234">
        <f>G102*(1+L102/100)</f>
        <v>0</v>
      </c>
      <c r="N102" s="224">
        <v>2.794E-2</v>
      </c>
      <c r="O102" s="224">
        <f>ROUND(E102*N102,5)</f>
        <v>2.794E-2</v>
      </c>
      <c r="P102" s="224">
        <v>0</v>
      </c>
      <c r="Q102" s="224">
        <f>ROUND(E102*P102,5)</f>
        <v>0</v>
      </c>
      <c r="R102" s="224"/>
      <c r="S102" s="224"/>
      <c r="T102" s="225">
        <v>1.5</v>
      </c>
      <c r="U102" s="224">
        <f>ROUND(E102*T102,2)</f>
        <v>1.5</v>
      </c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 t="s">
        <v>123</v>
      </c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1" x14ac:dyDescent="0.2">
      <c r="A103" s="215">
        <v>45</v>
      </c>
      <c r="B103" s="221" t="s">
        <v>255</v>
      </c>
      <c r="C103" s="266" t="s">
        <v>256</v>
      </c>
      <c r="D103" s="223" t="s">
        <v>133</v>
      </c>
      <c r="E103" s="230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15</v>
      </c>
      <c r="M103" s="234">
        <f>G103*(1+L103/100)</f>
        <v>0</v>
      </c>
      <c r="N103" s="224">
        <v>1.6999999999999999E-3</v>
      </c>
      <c r="O103" s="224">
        <f>ROUND(E103*N103,5)</f>
        <v>1.6999999999999999E-3</v>
      </c>
      <c r="P103" s="224">
        <v>0</v>
      </c>
      <c r="Q103" s="224">
        <f>ROUND(E103*P103,5)</f>
        <v>0</v>
      </c>
      <c r="R103" s="224"/>
      <c r="S103" s="224"/>
      <c r="T103" s="225">
        <v>0.44500000000000001</v>
      </c>
      <c r="U103" s="224">
        <f>ROUND(E103*T103,2)</f>
        <v>0.45</v>
      </c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 t="s">
        <v>123</v>
      </c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15">
        <v>46</v>
      </c>
      <c r="B104" s="221" t="s">
        <v>257</v>
      </c>
      <c r="C104" s="266" t="s">
        <v>258</v>
      </c>
      <c r="D104" s="223" t="s">
        <v>238</v>
      </c>
      <c r="E104" s="230">
        <v>1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15</v>
      </c>
      <c r="M104" s="234">
        <f>G104*(1+L104/100)</f>
        <v>0</v>
      </c>
      <c r="N104" s="224">
        <v>1.5299999999999999E-3</v>
      </c>
      <c r="O104" s="224">
        <f>ROUND(E104*N104,5)</f>
        <v>1.5299999999999999E-3</v>
      </c>
      <c r="P104" s="224">
        <v>0</v>
      </c>
      <c r="Q104" s="224">
        <f>ROUND(E104*P104,5)</f>
        <v>0</v>
      </c>
      <c r="R104" s="224"/>
      <c r="S104" s="224"/>
      <c r="T104" s="225">
        <v>0.65500000000000003</v>
      </c>
      <c r="U104" s="224">
        <f>ROUND(E104*T104,2)</f>
        <v>0.66</v>
      </c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 t="s">
        <v>123</v>
      </c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15">
        <v>47</v>
      </c>
      <c r="B105" s="221" t="s">
        <v>259</v>
      </c>
      <c r="C105" s="266" t="s">
        <v>260</v>
      </c>
      <c r="D105" s="223" t="s">
        <v>133</v>
      </c>
      <c r="E105" s="230">
        <v>2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15</v>
      </c>
      <c r="M105" s="234">
        <f>G105*(1+L105/100)</f>
        <v>0</v>
      </c>
      <c r="N105" s="224">
        <v>8.0000000000000004E-4</v>
      </c>
      <c r="O105" s="224">
        <f>ROUND(E105*N105,5)</f>
        <v>1.6000000000000001E-3</v>
      </c>
      <c r="P105" s="224">
        <v>0</v>
      </c>
      <c r="Q105" s="224">
        <f>ROUND(E105*P105,5)</f>
        <v>0</v>
      </c>
      <c r="R105" s="224"/>
      <c r="S105" s="224"/>
      <c r="T105" s="225">
        <v>0.37</v>
      </c>
      <c r="U105" s="224">
        <f>ROUND(E105*T105,2)</f>
        <v>0.74</v>
      </c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 t="s">
        <v>123</v>
      </c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1" x14ac:dyDescent="0.2">
      <c r="A106" s="215">
        <v>48</v>
      </c>
      <c r="B106" s="221" t="s">
        <v>261</v>
      </c>
      <c r="C106" s="266" t="s">
        <v>262</v>
      </c>
      <c r="D106" s="223" t="s">
        <v>207</v>
      </c>
      <c r="E106" s="230">
        <v>0.35499999999999998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15</v>
      </c>
      <c r="M106" s="234">
        <f>G106*(1+L106/100)</f>
        <v>0</v>
      </c>
      <c r="N106" s="224">
        <v>0</v>
      </c>
      <c r="O106" s="224">
        <f>ROUND(E106*N106,5)</f>
        <v>0</v>
      </c>
      <c r="P106" s="224">
        <v>0</v>
      </c>
      <c r="Q106" s="224">
        <f>ROUND(E106*P106,5)</f>
        <v>0</v>
      </c>
      <c r="R106" s="224"/>
      <c r="S106" s="224"/>
      <c r="T106" s="225">
        <v>1.573</v>
      </c>
      <c r="U106" s="224">
        <f>ROUND(E106*T106,2)</f>
        <v>0.56000000000000005</v>
      </c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 t="s">
        <v>123</v>
      </c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x14ac:dyDescent="0.2">
      <c r="A107" s="216" t="s">
        <v>118</v>
      </c>
      <c r="B107" s="222" t="s">
        <v>81</v>
      </c>
      <c r="C107" s="268" t="s">
        <v>82</v>
      </c>
      <c r="D107" s="227"/>
      <c r="E107" s="232"/>
      <c r="F107" s="235"/>
      <c r="G107" s="235">
        <f>SUMIF(AE108:AE116,"&lt;&gt;NOR",G108:G116)</f>
        <v>0</v>
      </c>
      <c r="H107" s="235"/>
      <c r="I107" s="235">
        <f>SUM(I108:I116)</f>
        <v>0</v>
      </c>
      <c r="J107" s="235"/>
      <c r="K107" s="235">
        <f>SUM(K108:K116)</f>
        <v>0</v>
      </c>
      <c r="L107" s="235"/>
      <c r="M107" s="235">
        <f>SUM(M108:M116)</f>
        <v>0</v>
      </c>
      <c r="N107" s="228"/>
      <c r="O107" s="228">
        <f>SUM(O108:O116)</f>
        <v>4.5000000000000005E-2</v>
      </c>
      <c r="P107" s="228"/>
      <c r="Q107" s="228">
        <f>SUM(Q108:Q116)</f>
        <v>0.50197999999999998</v>
      </c>
      <c r="R107" s="228"/>
      <c r="S107" s="228"/>
      <c r="T107" s="229"/>
      <c r="U107" s="228">
        <f>SUM(U108:U116)</f>
        <v>8.1399999999999988</v>
      </c>
      <c r="AE107" t="s">
        <v>119</v>
      </c>
    </row>
    <row r="108" spans="1:60" outlineLevel="1" x14ac:dyDescent="0.2">
      <c r="A108" s="215">
        <v>49</v>
      </c>
      <c r="B108" s="221" t="s">
        <v>263</v>
      </c>
      <c r="C108" s="266" t="s">
        <v>264</v>
      </c>
      <c r="D108" s="223" t="s">
        <v>133</v>
      </c>
      <c r="E108" s="230">
        <v>2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15</v>
      </c>
      <c r="M108" s="234">
        <f>G108*(1+L108/100)</f>
        <v>0</v>
      </c>
      <c r="N108" s="224">
        <v>0</v>
      </c>
      <c r="O108" s="224">
        <f>ROUND(E108*N108,5)</f>
        <v>0</v>
      </c>
      <c r="P108" s="224">
        <v>0.17399999999999999</v>
      </c>
      <c r="Q108" s="224">
        <f>ROUND(E108*P108,5)</f>
        <v>0.34799999999999998</v>
      </c>
      <c r="R108" s="224"/>
      <c r="S108" s="224"/>
      <c r="T108" s="225">
        <v>0.95</v>
      </c>
      <c r="U108" s="224">
        <f>ROUND(E108*T108,2)</f>
        <v>1.9</v>
      </c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 t="s">
        <v>123</v>
      </c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15">
        <v>50</v>
      </c>
      <c r="B109" s="221" t="s">
        <v>265</v>
      </c>
      <c r="C109" s="266" t="s">
        <v>266</v>
      </c>
      <c r="D109" s="223" t="s">
        <v>122</v>
      </c>
      <c r="E109" s="230">
        <v>6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15</v>
      </c>
      <c r="M109" s="234">
        <f>G109*(1+L109/100)</f>
        <v>0</v>
      </c>
      <c r="N109" s="224">
        <v>0</v>
      </c>
      <c r="O109" s="224">
        <f>ROUND(E109*N109,5)</f>
        <v>0</v>
      </c>
      <c r="P109" s="224">
        <v>1.098E-2</v>
      </c>
      <c r="Q109" s="224">
        <f>ROUND(E109*P109,5)</f>
        <v>6.5879999999999994E-2</v>
      </c>
      <c r="R109" s="224"/>
      <c r="S109" s="224"/>
      <c r="T109" s="225">
        <v>0.37</v>
      </c>
      <c r="U109" s="224">
        <f>ROUND(E109*T109,2)</f>
        <v>2.2200000000000002</v>
      </c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 t="s">
        <v>123</v>
      </c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15"/>
      <c r="B110" s="221"/>
      <c r="C110" s="267" t="s">
        <v>267</v>
      </c>
      <c r="D110" s="226"/>
      <c r="E110" s="231">
        <v>6</v>
      </c>
      <c r="F110" s="234"/>
      <c r="G110" s="234"/>
      <c r="H110" s="234"/>
      <c r="I110" s="234"/>
      <c r="J110" s="234"/>
      <c r="K110" s="234"/>
      <c r="L110" s="234"/>
      <c r="M110" s="234"/>
      <c r="N110" s="224"/>
      <c r="O110" s="224"/>
      <c r="P110" s="224"/>
      <c r="Q110" s="224"/>
      <c r="R110" s="224"/>
      <c r="S110" s="224"/>
      <c r="T110" s="225"/>
      <c r="U110" s="22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 t="s">
        <v>125</v>
      </c>
      <c r="AF110" s="214">
        <v>0</v>
      </c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15">
        <v>51</v>
      </c>
      <c r="B111" s="221" t="s">
        <v>268</v>
      </c>
      <c r="C111" s="266" t="s">
        <v>269</v>
      </c>
      <c r="D111" s="223" t="s">
        <v>133</v>
      </c>
      <c r="E111" s="230">
        <v>1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15</v>
      </c>
      <c r="M111" s="234">
        <f>G111*(1+L111/100)</f>
        <v>0</v>
      </c>
      <c r="N111" s="224">
        <v>0</v>
      </c>
      <c r="O111" s="224">
        <f>ROUND(E111*N111,5)</f>
        <v>0</v>
      </c>
      <c r="P111" s="224">
        <v>8.8099999999999998E-2</v>
      </c>
      <c r="Q111" s="224">
        <f>ROUND(E111*P111,5)</f>
        <v>8.8099999999999998E-2</v>
      </c>
      <c r="R111" s="224"/>
      <c r="S111" s="224"/>
      <c r="T111" s="225">
        <v>0.39</v>
      </c>
      <c r="U111" s="224">
        <f>ROUND(E111*T111,2)</f>
        <v>0.39</v>
      </c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 t="s">
        <v>123</v>
      </c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15">
        <v>52</v>
      </c>
      <c r="B112" s="221" t="s">
        <v>270</v>
      </c>
      <c r="C112" s="266" t="s">
        <v>271</v>
      </c>
      <c r="D112" s="223" t="s">
        <v>133</v>
      </c>
      <c r="E112" s="230">
        <v>1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15</v>
      </c>
      <c r="M112" s="234">
        <f>G112*(1+L112/100)</f>
        <v>0</v>
      </c>
      <c r="N112" s="224">
        <v>3.5000000000000003E-2</v>
      </c>
      <c r="O112" s="224">
        <f>ROUND(E112*N112,5)</f>
        <v>3.5000000000000003E-2</v>
      </c>
      <c r="P112" s="224">
        <v>0</v>
      </c>
      <c r="Q112" s="224">
        <f>ROUND(E112*P112,5)</f>
        <v>0</v>
      </c>
      <c r="R112" s="224"/>
      <c r="S112" s="224"/>
      <c r="T112" s="225">
        <v>1.45</v>
      </c>
      <c r="U112" s="224">
        <f>ROUND(E112*T112,2)</f>
        <v>1.45</v>
      </c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 t="s">
        <v>123</v>
      </c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15">
        <v>53</v>
      </c>
      <c r="B113" s="221" t="s">
        <v>272</v>
      </c>
      <c r="C113" s="266" t="s">
        <v>273</v>
      </c>
      <c r="D113" s="223" t="s">
        <v>133</v>
      </c>
      <c r="E113" s="230">
        <v>2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15</v>
      </c>
      <c r="M113" s="234">
        <f>G113*(1+L113/100)</f>
        <v>0</v>
      </c>
      <c r="N113" s="224">
        <v>0</v>
      </c>
      <c r="O113" s="224">
        <f>ROUND(E113*N113,5)</f>
        <v>0</v>
      </c>
      <c r="P113" s="224">
        <v>0</v>
      </c>
      <c r="Q113" s="224">
        <f>ROUND(E113*P113,5)</f>
        <v>0</v>
      </c>
      <c r="R113" s="224"/>
      <c r="S113" s="224"/>
      <c r="T113" s="225">
        <v>0.77500000000000002</v>
      </c>
      <c r="U113" s="224">
        <f>ROUND(E113*T113,2)</f>
        <v>1.55</v>
      </c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 t="s">
        <v>123</v>
      </c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15">
        <v>54</v>
      </c>
      <c r="B114" s="221" t="s">
        <v>274</v>
      </c>
      <c r="C114" s="266" t="s">
        <v>275</v>
      </c>
      <c r="D114" s="223" t="s">
        <v>133</v>
      </c>
      <c r="E114" s="230">
        <v>2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15</v>
      </c>
      <c r="M114" s="234">
        <f>G114*(1+L114/100)</f>
        <v>0</v>
      </c>
      <c r="N114" s="224">
        <v>5.0000000000000001E-3</v>
      </c>
      <c r="O114" s="224">
        <f>ROUND(E114*N114,5)</f>
        <v>0.01</v>
      </c>
      <c r="P114" s="224">
        <v>0</v>
      </c>
      <c r="Q114" s="224">
        <f>ROUND(E114*P114,5)</f>
        <v>0</v>
      </c>
      <c r="R114" s="224"/>
      <c r="S114" s="224"/>
      <c r="T114" s="225">
        <v>0.26</v>
      </c>
      <c r="U114" s="224">
        <f>ROUND(E114*T114,2)</f>
        <v>0.52</v>
      </c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 t="s">
        <v>123</v>
      </c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15">
        <v>55</v>
      </c>
      <c r="B115" s="221" t="s">
        <v>276</v>
      </c>
      <c r="C115" s="266" t="s">
        <v>277</v>
      </c>
      <c r="D115" s="223" t="s">
        <v>133</v>
      </c>
      <c r="E115" s="230">
        <v>1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15</v>
      </c>
      <c r="M115" s="234">
        <f>G115*(1+L115/100)</f>
        <v>0</v>
      </c>
      <c r="N115" s="224">
        <v>0</v>
      </c>
      <c r="O115" s="224">
        <f>ROUND(E115*N115,5)</f>
        <v>0</v>
      </c>
      <c r="P115" s="224">
        <v>0</v>
      </c>
      <c r="Q115" s="224">
        <f>ROUND(E115*P115,5)</f>
        <v>0</v>
      </c>
      <c r="R115" s="224"/>
      <c r="S115" s="224"/>
      <c r="T115" s="225">
        <v>0</v>
      </c>
      <c r="U115" s="224">
        <f>ROUND(E115*T115,2)</f>
        <v>0</v>
      </c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 t="s">
        <v>278</v>
      </c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15">
        <v>56</v>
      </c>
      <c r="B116" s="221" t="s">
        <v>279</v>
      </c>
      <c r="C116" s="266" t="s">
        <v>280</v>
      </c>
      <c r="D116" s="223" t="s">
        <v>207</v>
      </c>
      <c r="E116" s="230">
        <v>4.4999999999999998E-2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15</v>
      </c>
      <c r="M116" s="234">
        <f>G116*(1+L116/100)</f>
        <v>0</v>
      </c>
      <c r="N116" s="224">
        <v>0</v>
      </c>
      <c r="O116" s="224">
        <f>ROUND(E116*N116,5)</f>
        <v>0</v>
      </c>
      <c r="P116" s="224">
        <v>0</v>
      </c>
      <c r="Q116" s="224">
        <f>ROUND(E116*P116,5)</f>
        <v>0</v>
      </c>
      <c r="R116" s="224"/>
      <c r="S116" s="224"/>
      <c r="T116" s="225">
        <v>2.4209999999999998</v>
      </c>
      <c r="U116" s="224">
        <f>ROUND(E116*T116,2)</f>
        <v>0.11</v>
      </c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 t="s">
        <v>123</v>
      </c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x14ac:dyDescent="0.2">
      <c r="A117" s="216" t="s">
        <v>118</v>
      </c>
      <c r="B117" s="222" t="s">
        <v>83</v>
      </c>
      <c r="C117" s="268" t="s">
        <v>84</v>
      </c>
      <c r="D117" s="227"/>
      <c r="E117" s="232"/>
      <c r="F117" s="235"/>
      <c r="G117" s="235">
        <f>SUMIF(AE118:AE126,"&lt;&gt;NOR",G118:G126)</f>
        <v>0</v>
      </c>
      <c r="H117" s="235"/>
      <c r="I117" s="235">
        <f>SUM(I118:I126)</f>
        <v>0</v>
      </c>
      <c r="J117" s="235"/>
      <c r="K117" s="235">
        <f>SUM(K118:K126)</f>
        <v>0</v>
      </c>
      <c r="L117" s="235"/>
      <c r="M117" s="235">
        <f>SUM(M118:M126)</f>
        <v>0</v>
      </c>
      <c r="N117" s="228"/>
      <c r="O117" s="228">
        <f>SUM(O118:O126)</f>
        <v>0.53610000000000002</v>
      </c>
      <c r="P117" s="228"/>
      <c r="Q117" s="228">
        <f>SUM(Q118:Q126)</f>
        <v>1.00675</v>
      </c>
      <c r="R117" s="228"/>
      <c r="S117" s="228"/>
      <c r="T117" s="229"/>
      <c r="U117" s="228">
        <f>SUM(U118:U126)</f>
        <v>29.8</v>
      </c>
      <c r="AE117" t="s">
        <v>119</v>
      </c>
    </row>
    <row r="118" spans="1:60" outlineLevel="1" x14ac:dyDescent="0.2">
      <c r="A118" s="215">
        <v>57</v>
      </c>
      <c r="B118" s="221" t="s">
        <v>281</v>
      </c>
      <c r="C118" s="266" t="s">
        <v>282</v>
      </c>
      <c r="D118" s="223" t="s">
        <v>122</v>
      </c>
      <c r="E118" s="230">
        <v>46.855249999999998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15</v>
      </c>
      <c r="M118" s="234">
        <f>G118*(1+L118/100)</f>
        <v>0</v>
      </c>
      <c r="N118" s="224">
        <v>0.01</v>
      </c>
      <c r="O118" s="224">
        <f>ROUND(E118*N118,5)</f>
        <v>0.46855000000000002</v>
      </c>
      <c r="P118" s="224">
        <v>0.02</v>
      </c>
      <c r="Q118" s="224">
        <f>ROUND(E118*P118,5)</f>
        <v>0.93711</v>
      </c>
      <c r="R118" s="224"/>
      <c r="S118" s="224"/>
      <c r="T118" s="225">
        <v>0.22703999999999999</v>
      </c>
      <c r="U118" s="224">
        <f>ROUND(E118*T118,2)</f>
        <v>10.64</v>
      </c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 t="s">
        <v>169</v>
      </c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15"/>
      <c r="B119" s="221"/>
      <c r="C119" s="267" t="s">
        <v>283</v>
      </c>
      <c r="D119" s="226"/>
      <c r="E119" s="231">
        <v>0.4158</v>
      </c>
      <c r="F119" s="234"/>
      <c r="G119" s="234"/>
      <c r="H119" s="234"/>
      <c r="I119" s="234"/>
      <c r="J119" s="234"/>
      <c r="K119" s="234"/>
      <c r="L119" s="234"/>
      <c r="M119" s="234"/>
      <c r="N119" s="224"/>
      <c r="O119" s="224"/>
      <c r="P119" s="224"/>
      <c r="Q119" s="224"/>
      <c r="R119" s="224"/>
      <c r="S119" s="224"/>
      <c r="T119" s="225"/>
      <c r="U119" s="22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 t="s">
        <v>125</v>
      </c>
      <c r="AF119" s="214">
        <v>0</v>
      </c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15"/>
      <c r="B120" s="221"/>
      <c r="C120" s="267" t="s">
        <v>284</v>
      </c>
      <c r="D120" s="226"/>
      <c r="E120" s="231">
        <v>26.91</v>
      </c>
      <c r="F120" s="234"/>
      <c r="G120" s="234"/>
      <c r="H120" s="234"/>
      <c r="I120" s="234"/>
      <c r="J120" s="234"/>
      <c r="K120" s="234"/>
      <c r="L120" s="234"/>
      <c r="M120" s="234"/>
      <c r="N120" s="224"/>
      <c r="O120" s="224"/>
      <c r="P120" s="224"/>
      <c r="Q120" s="224"/>
      <c r="R120" s="224"/>
      <c r="S120" s="224"/>
      <c r="T120" s="225"/>
      <c r="U120" s="22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 t="s">
        <v>125</v>
      </c>
      <c r="AF120" s="214">
        <v>0</v>
      </c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15"/>
      <c r="B121" s="221"/>
      <c r="C121" s="267" t="s">
        <v>285</v>
      </c>
      <c r="D121" s="226"/>
      <c r="E121" s="231">
        <v>12.2562</v>
      </c>
      <c r="F121" s="234"/>
      <c r="G121" s="234"/>
      <c r="H121" s="234"/>
      <c r="I121" s="234"/>
      <c r="J121" s="234"/>
      <c r="K121" s="234"/>
      <c r="L121" s="234"/>
      <c r="M121" s="234"/>
      <c r="N121" s="224"/>
      <c r="O121" s="224"/>
      <c r="P121" s="224"/>
      <c r="Q121" s="224"/>
      <c r="R121" s="224"/>
      <c r="S121" s="224"/>
      <c r="T121" s="225"/>
      <c r="U121" s="22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 t="s">
        <v>125</v>
      </c>
      <c r="AF121" s="214">
        <v>0</v>
      </c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15"/>
      <c r="B122" s="221"/>
      <c r="C122" s="267" t="s">
        <v>286</v>
      </c>
      <c r="D122" s="226"/>
      <c r="E122" s="231">
        <v>7.27325</v>
      </c>
      <c r="F122" s="234"/>
      <c r="G122" s="234"/>
      <c r="H122" s="234"/>
      <c r="I122" s="234"/>
      <c r="J122" s="234"/>
      <c r="K122" s="234"/>
      <c r="L122" s="234"/>
      <c r="M122" s="234"/>
      <c r="N122" s="224"/>
      <c r="O122" s="224"/>
      <c r="P122" s="224"/>
      <c r="Q122" s="224"/>
      <c r="R122" s="224"/>
      <c r="S122" s="224"/>
      <c r="T122" s="225"/>
      <c r="U122" s="22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 t="s">
        <v>125</v>
      </c>
      <c r="AF122" s="214">
        <v>0</v>
      </c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15">
        <v>58</v>
      </c>
      <c r="B123" s="221" t="s">
        <v>287</v>
      </c>
      <c r="C123" s="266" t="s">
        <v>288</v>
      </c>
      <c r="D123" s="223" t="s">
        <v>154</v>
      </c>
      <c r="E123" s="230">
        <v>69.64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15</v>
      </c>
      <c r="M123" s="234">
        <f>G123*(1+L123/100)</f>
        <v>0</v>
      </c>
      <c r="N123" s="224">
        <v>0</v>
      </c>
      <c r="O123" s="224">
        <f>ROUND(E123*N123,5)</f>
        <v>0</v>
      </c>
      <c r="P123" s="224">
        <v>1E-3</v>
      </c>
      <c r="Q123" s="224">
        <f>ROUND(E123*P123,5)</f>
        <v>6.9639999999999994E-2</v>
      </c>
      <c r="R123" s="224"/>
      <c r="S123" s="224"/>
      <c r="T123" s="225">
        <v>0.08</v>
      </c>
      <c r="U123" s="224">
        <f>ROUND(E123*T123,2)</f>
        <v>5.57</v>
      </c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 t="s">
        <v>123</v>
      </c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15"/>
      <c r="B124" s="221"/>
      <c r="C124" s="267" t="s">
        <v>289</v>
      </c>
      <c r="D124" s="226"/>
      <c r="E124" s="231">
        <v>69.64</v>
      </c>
      <c r="F124" s="234"/>
      <c r="G124" s="234"/>
      <c r="H124" s="234"/>
      <c r="I124" s="234"/>
      <c r="J124" s="234"/>
      <c r="K124" s="234"/>
      <c r="L124" s="234"/>
      <c r="M124" s="234"/>
      <c r="N124" s="224"/>
      <c r="O124" s="224"/>
      <c r="P124" s="224"/>
      <c r="Q124" s="224"/>
      <c r="R124" s="224"/>
      <c r="S124" s="224"/>
      <c r="T124" s="225"/>
      <c r="U124" s="22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 t="s">
        <v>125</v>
      </c>
      <c r="AF124" s="214">
        <v>0</v>
      </c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15">
        <v>59</v>
      </c>
      <c r="B125" s="221" t="s">
        <v>290</v>
      </c>
      <c r="C125" s="266" t="s">
        <v>291</v>
      </c>
      <c r="D125" s="223" t="s">
        <v>154</v>
      </c>
      <c r="E125" s="230">
        <v>69.64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15</v>
      </c>
      <c r="M125" s="234">
        <f>G125*(1+L125/100)</f>
        <v>0</v>
      </c>
      <c r="N125" s="224">
        <v>9.7000000000000005E-4</v>
      </c>
      <c r="O125" s="224">
        <f>ROUND(E125*N125,5)</f>
        <v>6.7549999999999999E-2</v>
      </c>
      <c r="P125" s="224">
        <v>0</v>
      </c>
      <c r="Q125" s="224">
        <f>ROUND(E125*P125,5)</f>
        <v>0</v>
      </c>
      <c r="R125" s="224"/>
      <c r="S125" s="224"/>
      <c r="T125" s="225">
        <v>0.19</v>
      </c>
      <c r="U125" s="224">
        <f>ROUND(E125*T125,2)</f>
        <v>13.23</v>
      </c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 t="s">
        <v>123</v>
      </c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15">
        <v>60</v>
      </c>
      <c r="B126" s="221" t="s">
        <v>292</v>
      </c>
      <c r="C126" s="266" t="s">
        <v>293</v>
      </c>
      <c r="D126" s="223" t="s">
        <v>207</v>
      </c>
      <c r="E126" s="230">
        <v>0.14799999999999999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15</v>
      </c>
      <c r="M126" s="234">
        <f>G126*(1+L126/100)</f>
        <v>0</v>
      </c>
      <c r="N126" s="224">
        <v>0</v>
      </c>
      <c r="O126" s="224">
        <f>ROUND(E126*N126,5)</f>
        <v>0</v>
      </c>
      <c r="P126" s="224">
        <v>0</v>
      </c>
      <c r="Q126" s="224">
        <f>ROUND(E126*P126,5)</f>
        <v>0</v>
      </c>
      <c r="R126" s="224"/>
      <c r="S126" s="224"/>
      <c r="T126" s="225">
        <v>2.44</v>
      </c>
      <c r="U126" s="224">
        <f>ROUND(E126*T126,2)</f>
        <v>0.36</v>
      </c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 t="s">
        <v>123</v>
      </c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x14ac:dyDescent="0.2">
      <c r="A127" s="216" t="s">
        <v>118</v>
      </c>
      <c r="B127" s="222" t="s">
        <v>85</v>
      </c>
      <c r="C127" s="268" t="s">
        <v>86</v>
      </c>
      <c r="D127" s="227"/>
      <c r="E127" s="232"/>
      <c r="F127" s="235"/>
      <c r="G127" s="235">
        <f>SUMIF(AE128:AE133,"&lt;&gt;NOR",G128:G133)</f>
        <v>0</v>
      </c>
      <c r="H127" s="235"/>
      <c r="I127" s="235">
        <f>SUM(I128:I133)</f>
        <v>0</v>
      </c>
      <c r="J127" s="235"/>
      <c r="K127" s="235">
        <f>SUM(K128:K133)</f>
        <v>0</v>
      </c>
      <c r="L127" s="235"/>
      <c r="M127" s="235">
        <f>SUM(M128:M133)</f>
        <v>0</v>
      </c>
      <c r="N127" s="228"/>
      <c r="O127" s="228">
        <f>SUM(O128:O133)</f>
        <v>0.46920999999999996</v>
      </c>
      <c r="P127" s="228"/>
      <c r="Q127" s="228">
        <f>SUM(Q128:Q133)</f>
        <v>0</v>
      </c>
      <c r="R127" s="228"/>
      <c r="S127" s="228"/>
      <c r="T127" s="229"/>
      <c r="U127" s="228">
        <f>SUM(U128:U133)</f>
        <v>59.16</v>
      </c>
      <c r="AE127" t="s">
        <v>119</v>
      </c>
    </row>
    <row r="128" spans="1:60" outlineLevel="1" x14ac:dyDescent="0.2">
      <c r="A128" s="215">
        <v>61</v>
      </c>
      <c r="B128" s="221" t="s">
        <v>294</v>
      </c>
      <c r="C128" s="266" t="s">
        <v>295</v>
      </c>
      <c r="D128" s="223" t="s">
        <v>122</v>
      </c>
      <c r="E128" s="230">
        <v>46.855200000000004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15</v>
      </c>
      <c r="M128" s="234">
        <f>G128*(1+L128/100)</f>
        <v>0</v>
      </c>
      <c r="N128" s="224">
        <v>0</v>
      </c>
      <c r="O128" s="224">
        <f>ROUND(E128*N128,5)</f>
        <v>0</v>
      </c>
      <c r="P128" s="224">
        <v>0</v>
      </c>
      <c r="Q128" s="224">
        <f>ROUND(E128*P128,5)</f>
        <v>0</v>
      </c>
      <c r="R128" s="224"/>
      <c r="S128" s="224"/>
      <c r="T128" s="225">
        <v>4.5999999999999999E-2</v>
      </c>
      <c r="U128" s="224">
        <f>ROUND(E128*T128,2)</f>
        <v>2.16</v>
      </c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 t="s">
        <v>123</v>
      </c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15">
        <v>62</v>
      </c>
      <c r="B129" s="221" t="s">
        <v>296</v>
      </c>
      <c r="C129" s="266" t="s">
        <v>297</v>
      </c>
      <c r="D129" s="223" t="s">
        <v>122</v>
      </c>
      <c r="E129" s="230">
        <v>46.855200000000004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15</v>
      </c>
      <c r="M129" s="234">
        <f>G129*(1+L129/100)</f>
        <v>0</v>
      </c>
      <c r="N129" s="224">
        <v>0</v>
      </c>
      <c r="O129" s="224">
        <f>ROUND(E129*N129,5)</f>
        <v>0</v>
      </c>
      <c r="P129" s="224">
        <v>0</v>
      </c>
      <c r="Q129" s="224">
        <f>ROUND(E129*P129,5)</f>
        <v>0</v>
      </c>
      <c r="R129" s="224"/>
      <c r="S129" s="224"/>
      <c r="T129" s="225">
        <v>0.14699999999999999</v>
      </c>
      <c r="U129" s="224">
        <f>ROUND(E129*T129,2)</f>
        <v>6.89</v>
      </c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 t="s">
        <v>123</v>
      </c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2.5" outlineLevel="1" x14ac:dyDescent="0.2">
      <c r="A130" s="215">
        <v>63</v>
      </c>
      <c r="B130" s="221" t="s">
        <v>298</v>
      </c>
      <c r="C130" s="266" t="s">
        <v>299</v>
      </c>
      <c r="D130" s="223" t="s">
        <v>122</v>
      </c>
      <c r="E130" s="230">
        <v>46.855200000000004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15</v>
      </c>
      <c r="M130" s="234">
        <f>G130*(1+L130/100)</f>
        <v>0</v>
      </c>
      <c r="N130" s="224">
        <v>3.3E-4</v>
      </c>
      <c r="O130" s="224">
        <f>ROUND(E130*N130,5)</f>
        <v>1.546E-2</v>
      </c>
      <c r="P130" s="224">
        <v>0</v>
      </c>
      <c r="Q130" s="224">
        <f>ROUND(E130*P130,5)</f>
        <v>0</v>
      </c>
      <c r="R130" s="224"/>
      <c r="S130" s="224"/>
      <c r="T130" s="225">
        <v>0.45</v>
      </c>
      <c r="U130" s="224">
        <f>ROUND(E130*T130,2)</f>
        <v>21.08</v>
      </c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 t="s">
        <v>123</v>
      </c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ht="22.5" outlineLevel="1" x14ac:dyDescent="0.2">
      <c r="A131" s="215">
        <v>64</v>
      </c>
      <c r="B131" s="221" t="s">
        <v>300</v>
      </c>
      <c r="C131" s="266" t="s">
        <v>301</v>
      </c>
      <c r="D131" s="223" t="s">
        <v>122</v>
      </c>
      <c r="E131" s="230">
        <v>50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15</v>
      </c>
      <c r="M131" s="234">
        <f>G131*(1+L131/100)</f>
        <v>0</v>
      </c>
      <c r="N131" s="224">
        <v>8.9999999999999993E-3</v>
      </c>
      <c r="O131" s="224">
        <f>ROUND(E131*N131,5)</f>
        <v>0.45</v>
      </c>
      <c r="P131" s="224">
        <v>0</v>
      </c>
      <c r="Q131" s="224">
        <f>ROUND(E131*P131,5)</f>
        <v>0</v>
      </c>
      <c r="R131" s="224"/>
      <c r="S131" s="224"/>
      <c r="T131" s="225">
        <v>0.45</v>
      </c>
      <c r="U131" s="224">
        <f>ROUND(E131*T131,2)</f>
        <v>22.5</v>
      </c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 t="s">
        <v>123</v>
      </c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ht="22.5" outlineLevel="1" x14ac:dyDescent="0.2">
      <c r="A132" s="215">
        <v>65</v>
      </c>
      <c r="B132" s="221" t="s">
        <v>302</v>
      </c>
      <c r="C132" s="266" t="s">
        <v>303</v>
      </c>
      <c r="D132" s="223" t="s">
        <v>154</v>
      </c>
      <c r="E132" s="230">
        <v>46.855200000000004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15</v>
      </c>
      <c r="M132" s="234">
        <f>G132*(1+L132/100)</f>
        <v>0</v>
      </c>
      <c r="N132" s="224">
        <v>8.0000000000000007E-5</v>
      </c>
      <c r="O132" s="224">
        <f>ROUND(E132*N132,5)</f>
        <v>3.7499999999999999E-3</v>
      </c>
      <c r="P132" s="224">
        <v>0</v>
      </c>
      <c r="Q132" s="224">
        <f>ROUND(E132*P132,5)</f>
        <v>0</v>
      </c>
      <c r="R132" s="224"/>
      <c r="S132" s="224"/>
      <c r="T132" s="225">
        <v>0.13719999999999999</v>
      </c>
      <c r="U132" s="224">
        <f>ROUND(E132*T132,2)</f>
        <v>6.43</v>
      </c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 t="s">
        <v>123</v>
      </c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15">
        <v>66</v>
      </c>
      <c r="B133" s="221" t="s">
        <v>304</v>
      </c>
      <c r="C133" s="266" t="s">
        <v>305</v>
      </c>
      <c r="D133" s="223" t="s">
        <v>207</v>
      </c>
      <c r="E133" s="230">
        <v>8.8999999999999996E-2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15</v>
      </c>
      <c r="M133" s="234">
        <f>G133*(1+L133/100)</f>
        <v>0</v>
      </c>
      <c r="N133" s="224">
        <v>0</v>
      </c>
      <c r="O133" s="224">
        <f>ROUND(E133*N133,5)</f>
        <v>0</v>
      </c>
      <c r="P133" s="224">
        <v>0</v>
      </c>
      <c r="Q133" s="224">
        <f>ROUND(E133*P133,5)</f>
        <v>0</v>
      </c>
      <c r="R133" s="224"/>
      <c r="S133" s="224"/>
      <c r="T133" s="225">
        <v>1.1020000000000001</v>
      </c>
      <c r="U133" s="224">
        <f>ROUND(E133*T133,2)</f>
        <v>0.1</v>
      </c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 t="s">
        <v>123</v>
      </c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x14ac:dyDescent="0.2">
      <c r="A134" s="216" t="s">
        <v>118</v>
      </c>
      <c r="B134" s="222" t="s">
        <v>87</v>
      </c>
      <c r="C134" s="268" t="s">
        <v>88</v>
      </c>
      <c r="D134" s="227"/>
      <c r="E134" s="232"/>
      <c r="F134" s="235"/>
      <c r="G134" s="235">
        <f>SUMIF(AE135:AE139,"&lt;&gt;NOR",G135:G139)</f>
        <v>0</v>
      </c>
      <c r="H134" s="235"/>
      <c r="I134" s="235">
        <f>SUM(I135:I139)</f>
        <v>0</v>
      </c>
      <c r="J134" s="235"/>
      <c r="K134" s="235">
        <f>SUM(K135:K139)</f>
        <v>0</v>
      </c>
      <c r="L134" s="235"/>
      <c r="M134" s="235">
        <f>SUM(M135:M139)</f>
        <v>0</v>
      </c>
      <c r="N134" s="228"/>
      <c r="O134" s="228">
        <f>SUM(O135:O139)</f>
        <v>4.6429999999999999E-2</v>
      </c>
      <c r="P134" s="228"/>
      <c r="Q134" s="228">
        <f>SUM(Q135:Q139)</f>
        <v>0</v>
      </c>
      <c r="R134" s="228"/>
      <c r="S134" s="228"/>
      <c r="T134" s="229"/>
      <c r="U134" s="228">
        <f>SUM(U135:U139)</f>
        <v>29.38</v>
      </c>
      <c r="AE134" t="s">
        <v>119</v>
      </c>
    </row>
    <row r="135" spans="1:60" ht="22.5" outlineLevel="1" x14ac:dyDescent="0.2">
      <c r="A135" s="215">
        <v>67</v>
      </c>
      <c r="B135" s="221" t="s">
        <v>306</v>
      </c>
      <c r="C135" s="266" t="s">
        <v>307</v>
      </c>
      <c r="D135" s="223" t="s">
        <v>122</v>
      </c>
      <c r="E135" s="230">
        <v>50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15</v>
      </c>
      <c r="M135" s="234">
        <f>G135*(1+L135/100)</f>
        <v>0</v>
      </c>
      <c r="N135" s="224">
        <v>0</v>
      </c>
      <c r="O135" s="224">
        <f>ROUND(E135*N135,5)</f>
        <v>0</v>
      </c>
      <c r="P135" s="224">
        <v>0</v>
      </c>
      <c r="Q135" s="224">
        <f>ROUND(E135*P135,5)</f>
        <v>0</v>
      </c>
      <c r="R135" s="224"/>
      <c r="S135" s="224"/>
      <c r="T135" s="225">
        <v>2.0299999999999999E-2</v>
      </c>
      <c r="U135" s="224">
        <f>ROUND(E135*T135,2)</f>
        <v>1.02</v>
      </c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 t="s">
        <v>169</v>
      </c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15">
        <v>68</v>
      </c>
      <c r="B136" s="221" t="s">
        <v>308</v>
      </c>
      <c r="C136" s="266" t="s">
        <v>309</v>
      </c>
      <c r="D136" s="223" t="s">
        <v>122</v>
      </c>
      <c r="E136" s="230">
        <v>211.05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15</v>
      </c>
      <c r="M136" s="234">
        <f>G136*(1+L136/100)</f>
        <v>0</v>
      </c>
      <c r="N136" s="224">
        <v>2.2000000000000001E-4</v>
      </c>
      <c r="O136" s="224">
        <f>ROUND(E136*N136,5)</f>
        <v>4.6429999999999999E-2</v>
      </c>
      <c r="P136" s="224">
        <v>0</v>
      </c>
      <c r="Q136" s="224">
        <f>ROUND(E136*P136,5)</f>
        <v>0</v>
      </c>
      <c r="R136" s="224"/>
      <c r="S136" s="224"/>
      <c r="T136" s="225">
        <v>0.13439000000000001</v>
      </c>
      <c r="U136" s="224">
        <f>ROUND(E136*T136,2)</f>
        <v>28.36</v>
      </c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 t="s">
        <v>169</v>
      </c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15"/>
      <c r="B137" s="221"/>
      <c r="C137" s="267" t="s">
        <v>310</v>
      </c>
      <c r="D137" s="226"/>
      <c r="E137" s="231">
        <v>70.349999999999994</v>
      </c>
      <c r="F137" s="234"/>
      <c r="G137" s="234"/>
      <c r="H137" s="234"/>
      <c r="I137" s="234"/>
      <c r="J137" s="234"/>
      <c r="K137" s="234"/>
      <c r="L137" s="234"/>
      <c r="M137" s="234"/>
      <c r="N137" s="224"/>
      <c r="O137" s="224"/>
      <c r="P137" s="224"/>
      <c r="Q137" s="224"/>
      <c r="R137" s="224"/>
      <c r="S137" s="224"/>
      <c r="T137" s="225"/>
      <c r="U137" s="22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 t="s">
        <v>125</v>
      </c>
      <c r="AF137" s="214">
        <v>0</v>
      </c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15"/>
      <c r="B138" s="221"/>
      <c r="C138" s="267" t="s">
        <v>311</v>
      </c>
      <c r="D138" s="226"/>
      <c r="E138" s="231">
        <v>70.349999999999994</v>
      </c>
      <c r="F138" s="234"/>
      <c r="G138" s="234"/>
      <c r="H138" s="234"/>
      <c r="I138" s="234"/>
      <c r="J138" s="234"/>
      <c r="K138" s="234"/>
      <c r="L138" s="234"/>
      <c r="M138" s="234"/>
      <c r="N138" s="224"/>
      <c r="O138" s="224"/>
      <c r="P138" s="224"/>
      <c r="Q138" s="224"/>
      <c r="R138" s="224"/>
      <c r="S138" s="224"/>
      <c r="T138" s="225"/>
      <c r="U138" s="22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 t="s">
        <v>125</v>
      </c>
      <c r="AF138" s="214">
        <v>0</v>
      </c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15"/>
      <c r="B139" s="221"/>
      <c r="C139" s="267" t="s">
        <v>311</v>
      </c>
      <c r="D139" s="226"/>
      <c r="E139" s="231">
        <v>70.349999999999994</v>
      </c>
      <c r="F139" s="234"/>
      <c r="G139" s="234"/>
      <c r="H139" s="234"/>
      <c r="I139" s="234"/>
      <c r="J139" s="234"/>
      <c r="K139" s="234"/>
      <c r="L139" s="234"/>
      <c r="M139" s="234"/>
      <c r="N139" s="224"/>
      <c r="O139" s="224"/>
      <c r="P139" s="224"/>
      <c r="Q139" s="224"/>
      <c r="R139" s="224"/>
      <c r="S139" s="224"/>
      <c r="T139" s="225"/>
      <c r="U139" s="22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 t="s">
        <v>125</v>
      </c>
      <c r="AF139" s="214">
        <v>0</v>
      </c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x14ac:dyDescent="0.2">
      <c r="A140" s="216" t="s">
        <v>118</v>
      </c>
      <c r="B140" s="222" t="s">
        <v>89</v>
      </c>
      <c r="C140" s="268" t="s">
        <v>90</v>
      </c>
      <c r="D140" s="227"/>
      <c r="E140" s="232"/>
      <c r="F140" s="235"/>
      <c r="G140" s="235">
        <f>SUMIF(AE141:AE141,"&lt;&gt;NOR",G141:G141)</f>
        <v>0</v>
      </c>
      <c r="H140" s="235"/>
      <c r="I140" s="235">
        <f>SUM(I141:I141)</f>
        <v>0</v>
      </c>
      <c r="J140" s="235"/>
      <c r="K140" s="235">
        <f>SUM(K141:K141)</f>
        <v>0</v>
      </c>
      <c r="L140" s="235"/>
      <c r="M140" s="235">
        <f>SUM(M141:M141)</f>
        <v>0</v>
      </c>
      <c r="N140" s="228"/>
      <c r="O140" s="228">
        <f>SUM(O141:O141)</f>
        <v>0</v>
      </c>
      <c r="P140" s="228"/>
      <c r="Q140" s="228">
        <f>SUM(Q141:Q141)</f>
        <v>0</v>
      </c>
      <c r="R140" s="228"/>
      <c r="S140" s="228"/>
      <c r="T140" s="229"/>
      <c r="U140" s="228">
        <f>SUM(U141:U141)</f>
        <v>0.06</v>
      </c>
      <c r="AE140" t="s">
        <v>119</v>
      </c>
    </row>
    <row r="141" spans="1:60" outlineLevel="1" x14ac:dyDescent="0.2">
      <c r="A141" s="244">
        <v>69</v>
      </c>
      <c r="B141" s="245" t="s">
        <v>312</v>
      </c>
      <c r="C141" s="269" t="s">
        <v>313</v>
      </c>
      <c r="D141" s="246" t="s">
        <v>238</v>
      </c>
      <c r="E141" s="247">
        <v>1</v>
      </c>
      <c r="F141" s="248"/>
      <c r="G141" s="249">
        <f>ROUND(E141*F141,2)</f>
        <v>0</v>
      </c>
      <c r="H141" s="248"/>
      <c r="I141" s="249">
        <f>ROUND(E141*H141,2)</f>
        <v>0</v>
      </c>
      <c r="J141" s="248"/>
      <c r="K141" s="249">
        <f>ROUND(E141*J141,2)</f>
        <v>0</v>
      </c>
      <c r="L141" s="249">
        <v>15</v>
      </c>
      <c r="M141" s="249">
        <f>G141*(1+L141/100)</f>
        <v>0</v>
      </c>
      <c r="N141" s="250">
        <v>0</v>
      </c>
      <c r="O141" s="250">
        <f>ROUND(E141*N141,5)</f>
        <v>0</v>
      </c>
      <c r="P141" s="250">
        <v>0</v>
      </c>
      <c r="Q141" s="250">
        <f>ROUND(E141*P141,5)</f>
        <v>0</v>
      </c>
      <c r="R141" s="250"/>
      <c r="S141" s="250"/>
      <c r="T141" s="251">
        <v>6.4149999999999999E-2</v>
      </c>
      <c r="U141" s="250">
        <f>ROUND(E141*T141,2)</f>
        <v>0.06</v>
      </c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 t="s">
        <v>123</v>
      </c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x14ac:dyDescent="0.2">
      <c r="A142" s="6"/>
      <c r="B142" s="7" t="s">
        <v>208</v>
      </c>
      <c r="C142" s="270" t="s">
        <v>208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AC142">
        <v>15</v>
      </c>
      <c r="AD142">
        <v>21</v>
      </c>
    </row>
    <row r="143" spans="1:60" x14ac:dyDescent="0.2">
      <c r="A143" s="252"/>
      <c r="B143" s="253" t="s">
        <v>317</v>
      </c>
      <c r="C143" s="271" t="s">
        <v>208</v>
      </c>
      <c r="D143" s="254"/>
      <c r="E143" s="254"/>
      <c r="F143" s="254"/>
      <c r="G143" s="265">
        <f>G8+G16+G43+G46+G54+G58+G80+G84+G86+G91+G96+G107+G117+G127+G134+G140</f>
        <v>0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AC143">
        <f>SUMIF(L7:L141,AC142,G7:G141)</f>
        <v>0</v>
      </c>
      <c r="AD143">
        <f>SUMIF(L7:L141,AD142,G7:G141)</f>
        <v>0</v>
      </c>
      <c r="AE143" t="s">
        <v>314</v>
      </c>
    </row>
    <row r="144" spans="1:60" x14ac:dyDescent="0.2">
      <c r="A144" s="6"/>
      <c r="B144" s="7" t="s">
        <v>208</v>
      </c>
      <c r="C144" s="270" t="s">
        <v>208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31" x14ac:dyDescent="0.2">
      <c r="A145" s="6"/>
      <c r="B145" s="7" t="s">
        <v>208</v>
      </c>
      <c r="C145" s="270" t="s">
        <v>208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31" x14ac:dyDescent="0.2">
      <c r="A146" s="255" t="s">
        <v>317</v>
      </c>
      <c r="B146" s="255"/>
      <c r="C146" s="272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31" x14ac:dyDescent="0.2">
      <c r="A147" s="256"/>
      <c r="B147" s="257"/>
      <c r="C147" s="273"/>
      <c r="D147" s="257"/>
      <c r="E147" s="257"/>
      <c r="F147" s="257"/>
      <c r="G147" s="25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AE147" t="s">
        <v>315</v>
      </c>
    </row>
    <row r="148" spans="1:31" x14ac:dyDescent="0.2">
      <c r="A148" s="259"/>
      <c r="B148" s="260"/>
      <c r="C148" s="274"/>
      <c r="D148" s="260"/>
      <c r="E148" s="260"/>
      <c r="F148" s="260"/>
      <c r="G148" s="261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31" x14ac:dyDescent="0.2">
      <c r="A149" s="259"/>
      <c r="B149" s="260"/>
      <c r="C149" s="274"/>
      <c r="D149" s="260"/>
      <c r="E149" s="260"/>
      <c r="F149" s="260"/>
      <c r="G149" s="261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31" x14ac:dyDescent="0.2">
      <c r="A150" s="259"/>
      <c r="B150" s="260"/>
      <c r="C150" s="274"/>
      <c r="D150" s="260"/>
      <c r="E150" s="260"/>
      <c r="F150" s="260"/>
      <c r="G150" s="261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31" x14ac:dyDescent="0.2">
      <c r="A151" s="262"/>
      <c r="B151" s="263"/>
      <c r="C151" s="275"/>
      <c r="D151" s="263"/>
      <c r="E151" s="263"/>
      <c r="F151" s="263"/>
      <c r="G151" s="264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31" x14ac:dyDescent="0.2">
      <c r="A152" s="6"/>
      <c r="B152" s="7" t="s">
        <v>208</v>
      </c>
      <c r="C152" s="270" t="s">
        <v>208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31" x14ac:dyDescent="0.2">
      <c r="C153" s="276"/>
      <c r="AE153" t="s">
        <v>316</v>
      </c>
    </row>
  </sheetData>
  <mergeCells count="6">
    <mergeCell ref="A1:G1"/>
    <mergeCell ref="C2:G2"/>
    <mergeCell ref="C3:G3"/>
    <mergeCell ref="C4:G4"/>
    <mergeCell ref="A146:C146"/>
    <mergeCell ref="A147:G151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2020-09-17T12:28:37Z</dcterms:modified>
</cp:coreProperties>
</file>