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kapitulace stavby" sheetId="1" r:id="rId1"/>
    <sheet name="01 - Bourané konstrukce" sheetId="2" r:id="rId2"/>
    <sheet name="02 - Nové konstrukce" sheetId="3" r:id="rId3"/>
    <sheet name="03 - Vedlejší náklady" sheetId="6" r:id="rId4"/>
    <sheet name="Seznam figur" sheetId="5" r:id="rId5"/>
  </sheets>
  <externalReferences>
    <externalReference r:id="rId8"/>
    <externalReference r:id="rId9"/>
  </externalReferences>
  <definedNames>
    <definedName name="_xlnm._FilterDatabase" localSheetId="1" hidden="1">'01 - Bourané konstrukce'!$C$29:$K$113</definedName>
    <definedName name="_xlnm._FilterDatabase" localSheetId="2" hidden="1">'02 - Nové konstrukce'!$C$35:$K$220</definedName>
    <definedName name="CisloRozpoctu">'[1]Krycí list'!$C$2</definedName>
    <definedName name="cislostavby">'[1]Krycí list'!$A$7</definedName>
    <definedName name="DPHSni">'[2]REKAPITULACE'!$G$19</definedName>
    <definedName name="DPHZakl">'[2]REKAPITULACE'!$G$21</definedName>
    <definedName name="Mena">'[2]REKAPITULACE'!$J$24</definedName>
    <definedName name="NazevRozpoctu">'[1]Krycí list'!$D$2</definedName>
    <definedName name="nazevstavby">'[1]Krycí list'!$C$7</definedName>
    <definedName name="_xlnm.Print_Area" localSheetId="1">'01 - Bourané konstrukce'!$B$1:$K$114</definedName>
    <definedName name="_xlnm.Print_Area" localSheetId="2">'02 - Nové konstrukce'!$B$1:$K$221</definedName>
    <definedName name="_xlnm.Print_Area" localSheetId="3">'03 - Vedlejší náklady'!$B$1:$H$44</definedName>
    <definedName name="_xlnm.Print_Area" localSheetId="0">'Rekapitulace stavby'!$B$3:$G$23</definedName>
    <definedName name="_xlnm.Print_Area" localSheetId="4">'Seznam figur'!$C$4:$G$37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'[2]REKAPITULACE'!$G$18</definedName>
    <definedName name="ZakladDPHZakl">'[2]REKAPITULACE'!$G$20</definedName>
    <definedName name="Zaokrouhleni">'[2]REKAPITULACE'!$G$22</definedName>
    <definedName name="_xlnm.Print_Titles" localSheetId="0">'Rekapitulace stavby'!$12:$12</definedName>
    <definedName name="_xlnm.Print_Titles" localSheetId="1">'01 - Bourané konstrukce'!$29:$29</definedName>
    <definedName name="_xlnm.Print_Titles" localSheetId="2">'02 - Nové konstrukce'!$35:$35</definedName>
    <definedName name="_xlnm.Print_Titles" localSheetId="3">'03 - Vedlejší náklady'!$1:$4</definedName>
    <definedName name="_xlnm.Print_Titles" localSheetId="4">'Seznam figur'!$6:$6</definedName>
  </definedNames>
  <calcPr calcId="152511"/>
</workbook>
</file>

<file path=xl/sharedStrings.xml><?xml version="1.0" encoding="utf-8"?>
<sst xmlns="http://schemas.openxmlformats.org/spreadsheetml/2006/main" count="3111" uniqueCount="472">
  <si>
    <t/>
  </si>
  <si>
    <t>False</t>
  </si>
  <si>
    <t>21</t>
  </si>
  <si>
    <t>15</t>
  </si>
  <si>
    <t>Stavba:</t>
  </si>
  <si>
    <t>Zadavatel:</t>
  </si>
  <si>
    <t>True</t>
  </si>
  <si>
    <t>DPH</t>
  </si>
  <si>
    <t>základní</t>
  </si>
  <si>
    <t>Kód</t>
  </si>
  <si>
    <t>Popis</t>
  </si>
  <si>
    <t>Typ</t>
  </si>
  <si>
    <t>Náklady z rozpočtů</t>
  </si>
  <si>
    <t>D</t>
  </si>
  <si>
    <t>0</t>
  </si>
  <si>
    <t>01</t>
  </si>
  <si>
    <t>Bourané konstrukce</t>
  </si>
  <si>
    <t>1</t>
  </si>
  <si>
    <t>2</t>
  </si>
  <si>
    <t>02</t>
  </si>
  <si>
    <t>Nové konstrukce</t>
  </si>
  <si>
    <t>03</t>
  </si>
  <si>
    <t>01 -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</si>
  <si>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</si>
  <si>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</si>
  <si>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</si>
  <si>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</si>
  <si>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</si>
  <si>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</si>
  <si>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</si>
  <si>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</si>
  <si>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</si>
  <si>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</si>
  <si>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735 - Ústřední vytápění - otopná tělesa</t>
  </si>
  <si>
    <t xml:space="preserve">    764 - Konstrukce klempířské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</si>
  <si>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</si>
  <si>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</si>
  <si>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</si>
  <si>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</si>
  <si>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</si>
  <si>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</si>
  <si>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</si>
  <si>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</si>
  <si>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</si>
  <si>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</si>
  <si>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</si>
  <si>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</si>
  <si>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</si>
  <si>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</si>
  <si>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</si>
  <si>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</si>
  <si>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</si>
  <si>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</si>
  <si>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</si>
  <si>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</si>
  <si>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</si>
  <si>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m2</t>
  </si>
  <si>
    <t>CS ÚRS 2020 02</t>
  </si>
  <si>
    <t>4</t>
  </si>
  <si>
    <t>-1820260947</t>
  </si>
  <si>
    <t>VV</t>
  </si>
  <si>
    <t>Viz PD D.1.1.01-14</t>
  </si>
  <si>
    <t>Vybourání asfaltu (dl * š)</t>
  </si>
  <si>
    <t>(31,0)*1,2</t>
  </si>
  <si>
    <t>Součet</t>
  </si>
  <si>
    <t>115101201</t>
  </si>
  <si>
    <t>Čerpání vody na dopravní výšku do 10 m s uvažovaným průměrným přítokem do 500 l/min</t>
  </si>
  <si>
    <t>hod</t>
  </si>
  <si>
    <t>984938454</t>
  </si>
  <si>
    <t>3</t>
  </si>
  <si>
    <t>115101301</t>
  </si>
  <si>
    <t>Pohotovost záložní čerpací soupravy pro dopravní výšku do 10 m s uvažovaným průměrným přítokem do 500 l/min</t>
  </si>
  <si>
    <t>den</t>
  </si>
  <si>
    <t>-1630778998</t>
  </si>
  <si>
    <t>9</t>
  </si>
  <si>
    <t>Ostatní konstrukce a práce, bourání</t>
  </si>
  <si>
    <t>919735112</t>
  </si>
  <si>
    <t>Řezání stávajícího živičného krytu nebo podkladu  hloubky přes 50 do 100 mm</t>
  </si>
  <si>
    <t>m</t>
  </si>
  <si>
    <t>-1732599262</t>
  </si>
  <si>
    <t>Řezání asfaltu (dl)</t>
  </si>
  <si>
    <t>31,0</t>
  </si>
  <si>
    <t>5</t>
  </si>
  <si>
    <t>978013161</t>
  </si>
  <si>
    <t>Otlučení vápenných nebo vápenocementových omítek vnitřních ploch stěn s vyškrabáním spar, s očištěním zdiva, v rozsahu přes 30 do 50 %</t>
  </si>
  <si>
    <t>1688770735</t>
  </si>
  <si>
    <t>Otlučení omítky (dl * v)</t>
  </si>
  <si>
    <t>1.PP - místnost (033)</t>
  </si>
  <si>
    <t>6,55+(1,05+0,6+0,45+0,65+0,45+0,75+0,6+0,3+1,0)*2,0</t>
  </si>
  <si>
    <t>6</t>
  </si>
  <si>
    <t>978013191</t>
  </si>
  <si>
    <t>Otlučení vápenných nebo vápenocementových omítek vnitřních ploch stěn s vyškrabáním spar, s očištěním zdiva, v rozsahu přes 50 do 100 %</t>
  </si>
  <si>
    <t>1008944394</t>
  </si>
  <si>
    <t>1.PP - místnost (023b; 028; 029; 031a; 031; 033)</t>
  </si>
  <si>
    <t>((1,55+0,75+0,75+0,5)*0,7+(1,4)*0,4)+((0,3+0,7+1,45+0,35+0,35)*2,3+(0,35+0,45+1,45+0,35+0,35)*2*1,5)+(0,45+1,45)*1,8+1,0+(0,45+1,45)*1,5</t>
  </si>
  <si>
    <t>(1,25*1,0*2+(1,75*2)+(0,6*4))</t>
  </si>
  <si>
    <t>7</t>
  </si>
  <si>
    <t>978015391</t>
  </si>
  <si>
    <t>Otlučení vápenných nebo vápenocementových omítek vnějších ploch s vyškrabáním spar a s očištěním zdiva stupně členitosti 1 a 2, v rozsahu přes 80 do 100 %</t>
  </si>
  <si>
    <t>-1476071251</t>
  </si>
  <si>
    <t>(31,0)*0,35</t>
  </si>
  <si>
    <t>8</t>
  </si>
  <si>
    <t>985142112</t>
  </si>
  <si>
    <t>Vysekání spojovací hmoty ze spár zdiva včetně vyčištění hloubky spáry do 40 mm délky spáry na 1 m2 upravované plochy přes 6 do 12 m</t>
  </si>
  <si>
    <t>-1612761058</t>
  </si>
  <si>
    <t>Očištění vnější stěny - vyškrabání spár (dl * v)</t>
  </si>
  <si>
    <t>(31,0)*2,8</t>
  </si>
  <si>
    <t>985131311</t>
  </si>
  <si>
    <t>Očištění ploch stěn, rubu kleneb a podlah ruční dočištění ocelovými kartáči</t>
  </si>
  <si>
    <t>579745315</t>
  </si>
  <si>
    <t>Očištění vnější stěny - kartáči (dl * v)</t>
  </si>
  <si>
    <t>10</t>
  </si>
  <si>
    <t>985131111</t>
  </si>
  <si>
    <t>Očištění ploch stěn, rubu kleneb a podlah tlakovou vodou</t>
  </si>
  <si>
    <t>1919648827</t>
  </si>
  <si>
    <t>Očištění vnější stěny - tlakovou vodou (dl * v)</t>
  </si>
  <si>
    <t>11</t>
  </si>
  <si>
    <t>985131411</t>
  </si>
  <si>
    <t>Očištění ploch stěn, rubu kleneb a podlah vysušení stlačeným vzduchem</t>
  </si>
  <si>
    <t>-1443975251</t>
  </si>
  <si>
    <t>Očištění vnější stěny - vzduchem (dl * v)</t>
  </si>
  <si>
    <t>997</t>
  </si>
  <si>
    <t>Přesun sutě</t>
  </si>
  <si>
    <t>12</t>
  </si>
  <si>
    <t>997002611</t>
  </si>
  <si>
    <t>Nakládání suti a vybouraných hmot na dopravní prostředek  pro vodorovné přemístění</t>
  </si>
  <si>
    <t>t</t>
  </si>
  <si>
    <t>1842800512</t>
  </si>
  <si>
    <t>13</t>
  </si>
  <si>
    <t>997013211</t>
  </si>
  <si>
    <t>Vnitrostaveništní doprava suti a vybouraných hmot  vodorovně do 50 m svisle ručně pro budovy a haly výšky do 6 m</t>
  </si>
  <si>
    <t>1772021387</t>
  </si>
  <si>
    <t>14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</si>
  <si>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</si>
  <si>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</si>
  <si>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1228283191</t>
  </si>
  <si>
    <t>997006512</t>
  </si>
  <si>
    <t>Vodorovná doprava suti na skládku s naložením na dopravní prostředek a složením přes 100 m do 1 km</t>
  </si>
  <si>
    <t>1990249201</t>
  </si>
  <si>
    <t>16</t>
  </si>
  <si>
    <t>997006519</t>
  </si>
  <si>
    <t>Vodorovná doprava suti na skládku s naložením na dopravní prostředek a složením Příplatek k ceně za každý další i započatý 1 km</t>
  </si>
  <si>
    <t>-394943820</t>
  </si>
  <si>
    <t>12,904*9 'Přepočtené koeficientem množství</t>
  </si>
  <si>
    <t>17</t>
  </si>
  <si>
    <t>997013631</t>
  </si>
  <si>
    <t>Poplatek za uložení stavebního odpadu na skládce (skládkovné) směsného stavebního a demoličního zatříděného do Katalogu odpadů pod kódem 17 09 04</t>
  </si>
  <si>
    <t>943984878</t>
  </si>
  <si>
    <t>PSV</t>
  </si>
  <si>
    <t>Práce a dodávky PSV</t>
  </si>
  <si>
    <t>735</t>
  </si>
  <si>
    <t>Ústřední vytápění - otopná tělesa</t>
  </si>
  <si>
    <t>18</t>
  </si>
  <si>
    <t>735494811</t>
  </si>
  <si>
    <t>Vypuštění vody z otopných soustav  bez kotlů, ohříváků, zásobníků a nádrží</t>
  </si>
  <si>
    <t>-531135511</t>
  </si>
  <si>
    <t>19</t>
  </si>
  <si>
    <t>735151831</t>
  </si>
  <si>
    <t>Demontáž otopných těles panelových  třířadých stavební délky do 1500 mm</t>
  </si>
  <si>
    <t>kus</t>
  </si>
  <si>
    <t>-456742086</t>
  </si>
  <si>
    <t>Demontáž těles (p)</t>
  </si>
  <si>
    <t>místnost (029; 031)</t>
  </si>
  <si>
    <t>764</t>
  </si>
  <si>
    <t>Konstrukce klempířské</t>
  </si>
  <si>
    <t>20</t>
  </si>
  <si>
    <t>764002851</t>
  </si>
  <si>
    <t>Demontáž klempířských konstrukcí oplechování parapetů do suti</t>
  </si>
  <si>
    <t>-295422844</t>
  </si>
  <si>
    <t>Demontáž parapetu (dl * p)</t>
  </si>
  <si>
    <t>místnost (023b; 028; 029)</t>
  </si>
  <si>
    <t>(1,30)*5</t>
  </si>
  <si>
    <t>784</t>
  </si>
  <si>
    <t>Dokončovací práce - malby a tapety</t>
  </si>
  <si>
    <t>784111011</t>
  </si>
  <si>
    <t>Obroušení podkladu omítky v místnostech výšky do 3,80 m</t>
  </si>
  <si>
    <t>1354572017</t>
  </si>
  <si>
    <t>(31,0)*1,05</t>
  </si>
  <si>
    <t>rýhy_2_obj</t>
  </si>
  <si>
    <t>rýhy do 600 mm</t>
  </si>
  <si>
    <t>m3</t>
  </si>
  <si>
    <t>rýhy_1_obj</t>
  </si>
  <si>
    <t>obsyp_obj</t>
  </si>
  <si>
    <t>02 - Nové konstrukce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</si>
  <si>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</si>
  <si>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</si>
  <si>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</si>
  <si>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</si>
  <si>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</si>
  <si>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</si>
  <si>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783 - Dokončovací práce - nátěry</t>
  </si>
  <si>
    <t>132354204</t>
  </si>
  <si>
    <t>Hloubení zapažených rýh šířky přes 800 do 2 000 mm strojně s urovnáním dna do předepsaného profilu a spádu v hornině třídy těžitelnosti II skupiny 4 přes 100 do 500 m3</t>
  </si>
  <si>
    <t>-366820110</t>
  </si>
  <si>
    <t>Zemní práce - rýhy (dl * š * v)</t>
  </si>
  <si>
    <t>(31,0)*1,2*2,8</t>
  </si>
  <si>
    <t>132312231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</si>
  <si>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</si>
  <si>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-2063507685</t>
  </si>
  <si>
    <t>Zemní práce  - rýhy (obj)</t>
  </si>
  <si>
    <t>5,0</t>
  </si>
  <si>
    <t>151101201</t>
  </si>
  <si>
    <t>Zřízení pažení stěn výkopu bez rozepření nebo vzepření příložné, hloubky do 4 m</t>
  </si>
  <si>
    <t>-908943119</t>
  </si>
  <si>
    <t>Zemní práce - rýhy, pažení (dl * v)</t>
  </si>
  <si>
    <t>151101211</t>
  </si>
  <si>
    <t>Odstranění pažení stěn výkopu bez rozepření nebo vzepření s uložením pažin na vzdálenost do 3 m od okraje výkopu příložné, hloubky do 4 m</t>
  </si>
  <si>
    <t>-1739143132</t>
  </si>
  <si>
    <t>162251122</t>
  </si>
  <si>
    <t>Vodorovné přemístění výkopku nebo sypaniny po suchu na obvyklém dopravním prostředku, bez naložení výkopku, avšak se složením bez rozhrnutí z horniny třídy těžitelnosti II na vzdálenost skupiny 4 a 5 na vzdálenost přes 20 do 50 m</t>
  </si>
  <si>
    <t>102320333</t>
  </si>
  <si>
    <t>Zemní práce - přesun po staveništi (předpokládaný obj)</t>
  </si>
  <si>
    <t>(rýhy_1_obj)</t>
  </si>
  <si>
    <t>(rýhy_2_obj)</t>
  </si>
  <si>
    <t>(obsyp_obj)</t>
  </si>
  <si>
    <t>171201201</t>
  </si>
  <si>
    <t>Uložení sypaniny na skládky nebo meziskládky bez hutnění s upravením uložené sypaniny do předepsaného tvaru</t>
  </si>
  <si>
    <t>-1582911651</t>
  </si>
  <si>
    <t>Zemní práce - uložení na staveništi (předpokládaný obj)</t>
  </si>
  <si>
    <t>167151112</t>
  </si>
  <si>
    <t>Nakládání, skládání a překládání neulehlého výkopku nebo sypaniny strojně nakládání, množství přes 100 m3, z hornin třídy těžitelnosti II, skupiny 4 a 5</t>
  </si>
  <si>
    <t>2058165338</t>
  </si>
  <si>
    <t>Zemní práce - nakládání (předpokládaný obj)</t>
  </si>
  <si>
    <t>174101101</t>
  </si>
  <si>
    <t>Zásyp sypaninou z jakékoliv horniny strojně s uložením výkopku ve vrstvách se zhutněním jam, šachet, rýh nebo kolem objektů v těchto vykopávkách</t>
  </si>
  <si>
    <t>486381688</t>
  </si>
  <si>
    <t>Zemní práce - obsyp (dl * š * v)</t>
  </si>
  <si>
    <t>(31,0)*1,12*2,8</t>
  </si>
  <si>
    <t>Zakládání</t>
  </si>
  <si>
    <t>274313511</t>
  </si>
  <si>
    <t>Základy z betonu prostého pasy betonu kamenem neprokládaného tř. C 12/15</t>
  </si>
  <si>
    <t>-1078740876</t>
  </si>
  <si>
    <t>Hrázka proti vniknutí vody do výkopu (dl * š * v)</t>
  </si>
  <si>
    <t>(36,0)*0,15*0,15</t>
  </si>
  <si>
    <t>Svislé a kompletní konstrukce</t>
  </si>
  <si>
    <t>3462448X1</t>
  </si>
  <si>
    <t>D+M přizdívky izolační a ochranné z cihel pálených mrazuvzdorných na maltu MC-10 včetně vytvoření požlábku v ohybu izolace vodorovné na svislou, se zatřenou cementovou omítkou z malty min. MC 10 tl. 20 mm pod izolaci z cihel plných dl. 290 mm, P 10 až P 20 tl. 65 mm (dle PD)</t>
  </si>
  <si>
    <t>-1077351343</t>
  </si>
  <si>
    <t>Přizdívka (dl * v)</t>
  </si>
  <si>
    <t>Komunikace pozemní</t>
  </si>
  <si>
    <t>564720011</t>
  </si>
  <si>
    <t>Podklad nebo kryt z kameniva hrubého drceného  vel. 8-16 mm s rozprostřením a zhutněním, po zhutnění tl. 80 mm</t>
  </si>
  <si>
    <t>-941840302</t>
  </si>
  <si>
    <t>Provizorní plocha chodníku (dl * š)</t>
  </si>
  <si>
    <t>Úpravy povrchů, podlahy a osazování výplní</t>
  </si>
  <si>
    <t>612131111</t>
  </si>
  <si>
    <t>Podkladní a spojovací vrstva vnitřních omítaných ploch  polymercementový spojovací můstek nanášený ručně stěn</t>
  </si>
  <si>
    <t>1539559804</t>
  </si>
  <si>
    <t>Sanační omítky - penetrace (dl * v)</t>
  </si>
  <si>
    <t>612821031</t>
  </si>
  <si>
    <t>Sanační omítka vnitřních ploch stěn vyrovnávací vrstva, prováděná v tl. do 20 mm ručně</t>
  </si>
  <si>
    <t>1795392007</t>
  </si>
  <si>
    <t>Sanační omítky - vyrovnání (dl * v)</t>
  </si>
  <si>
    <t>612821012</t>
  </si>
  <si>
    <t>Sanační omítka vnitřních ploch stěn pro vlhké a zasolené zdivo, prováděná ve dvou vrstvách, tl. jádrové omítky do 30 mm ručně štuková</t>
  </si>
  <si>
    <t>1761417739</t>
  </si>
  <si>
    <t>Sanační omítky (dl * v)</t>
  </si>
  <si>
    <t>622131111</t>
  </si>
  <si>
    <t>Podkladní a spojovací vrstva vnějších omítaných ploch  polymercementový spojovací můstek nanášený ručně stěn</t>
  </si>
  <si>
    <t>-1972883057</t>
  </si>
  <si>
    <t>622135002</t>
  </si>
  <si>
    <t>Vyrovnání nerovností podkladu vnějších omítaných ploch  maltou, tloušťky do 10 mm cementovou stěn</t>
  </si>
  <si>
    <t>1393894898</t>
  </si>
  <si>
    <t>622135092</t>
  </si>
  <si>
    <t>Vyrovnání nerovností podkladu vnějších omítaných ploch  tmelem, tloušťky do 2 mm Příplatek k ceně za každých dalších 5 mm tloušťky podkladní vrstvy přes 10 mm maltou cementovou stěn</t>
  </si>
  <si>
    <t>1706833186</t>
  </si>
  <si>
    <t>86,8*4 'Přepočtené koeficientem množství</t>
  </si>
  <si>
    <t>622821031</t>
  </si>
  <si>
    <t>Sanační omítka vnějších ploch  stěn vyrovnávací vrstva, prováděná v tl. do 20 mm ručně</t>
  </si>
  <si>
    <t>-2140437867</t>
  </si>
  <si>
    <t>622821012</t>
  </si>
  <si>
    <t>Sanační omítka vnějších ploch  stěn pro vlhké a zasolené zdivo, prováděná ve dvou vrstvách, tl. jádrové omítky do 30 mm ručně štuková</t>
  </si>
  <si>
    <t>-1016221225</t>
  </si>
  <si>
    <t>985221101</t>
  </si>
  <si>
    <t>Doplnění zdiva ručně do aktivované malty cihlami</t>
  </si>
  <si>
    <t>1463058516</t>
  </si>
  <si>
    <t>985221119</t>
  </si>
  <si>
    <t>Doplnění zdiva ručně do aktivované malty Příplatek k cenám za práci ve stísněném prostoru</t>
  </si>
  <si>
    <t>-2122914286</t>
  </si>
  <si>
    <t>22</t>
  </si>
  <si>
    <t>M</t>
  </si>
  <si>
    <t>596100X1</t>
  </si>
  <si>
    <t>cihla pálená plná mrazuvzdorná (dle PD)</t>
  </si>
  <si>
    <t>361169351</t>
  </si>
  <si>
    <t>23</t>
  </si>
  <si>
    <t>949101111</t>
  </si>
  <si>
    <t>Lešení pomocné pracovní pro objekty pozemních staveb  pro zatížení do 150 kg/m2, o výšce lešeňové podlahy do 1,9 m</t>
  </si>
  <si>
    <t>-1816164810</t>
  </si>
  <si>
    <t>24</t>
  </si>
  <si>
    <t>952901111</t>
  </si>
  <si>
    <t>Vyčištění budov nebo objektů před předáním do užívání  budov bytové nebo občanské výstavby, světlé výšky podlaží do 4 m</t>
  </si>
  <si>
    <t>-2091915016</t>
  </si>
  <si>
    <t>998</t>
  </si>
  <si>
    <t>Přesun hmot</t>
  </si>
  <si>
    <t>25</t>
  </si>
  <si>
    <t>998018001</t>
  </si>
  <si>
    <t>Přesun hmot pro budovy občanské výstavby, bydlení, výrobu a služby  ruční - bez užití mechanizace vodorovná dopravní vzdálenost do 100 m pro budovy s jakoukoliv nosnou konstrukcí výšky do 6 m</t>
  </si>
  <si>
    <t>-92372587</t>
  </si>
  <si>
    <t>711</t>
  </si>
  <si>
    <t>Izolace proti vodě, vlhkosti a plynům</t>
  </si>
  <si>
    <t>26</t>
  </si>
  <si>
    <t>711000X1</t>
  </si>
  <si>
    <t>D+M vyrovnávací těsnící klín (dle PD)</t>
  </si>
  <si>
    <t>1893442258</t>
  </si>
  <si>
    <t>27</t>
  </si>
  <si>
    <t>711000X2</t>
  </si>
  <si>
    <t>D+M nátěr adhezní můstek podkladní (dle PD)</t>
  </si>
  <si>
    <t>2004923644</t>
  </si>
  <si>
    <t>28</t>
  </si>
  <si>
    <t>711000X3</t>
  </si>
  <si>
    <t>D+M nátěr adhezní můstek krycí (dle PD)</t>
  </si>
  <si>
    <t>-749274468</t>
  </si>
  <si>
    <t>29</t>
  </si>
  <si>
    <t>711412001</t>
  </si>
  <si>
    <t>Provedení izolace proti povrchové a podpovrchové tlakové vodě natěradly a tmely za studena  na ploše svislé S nátěrem penetračním</t>
  </si>
  <si>
    <t>2091574675</t>
  </si>
  <si>
    <t>HI - stěrka, penetrace (dl * v)</t>
  </si>
  <si>
    <t>(31,0)*3,1</t>
  </si>
  <si>
    <t>30</t>
  </si>
  <si>
    <t>24551000</t>
  </si>
  <si>
    <t>nátěr penetrační mineralizační hloubkový</t>
  </si>
  <si>
    <t>kg</t>
  </si>
  <si>
    <t>32</t>
  </si>
  <si>
    <t>1699776205</t>
  </si>
  <si>
    <t>96,1*0,35 'Přepočtené koeficientem množství</t>
  </si>
  <si>
    <t>31</t>
  </si>
  <si>
    <t>711113125</t>
  </si>
  <si>
    <t>Izolace proti zemní vlhkosti natěradly a tmely za studena na ploše svislé S těsnicí hmotou dvousložkovou na bázi polymery modifikované živice</t>
  </si>
  <si>
    <t>-372977803</t>
  </si>
  <si>
    <t>HI - stěrka (dl * v)</t>
  </si>
  <si>
    <t>(31,0)*3,5</t>
  </si>
  <si>
    <t>998711101</t>
  </si>
  <si>
    <t>Přesun hmot pro izolace proti vodě, vlhkosti a plynům  stanovený z hmotnosti přesunovaného materiálu vodorovná dopravní vzdálenost do 50 m v objektech výšky do 6 m</t>
  </si>
  <si>
    <t>151707643</t>
  </si>
  <si>
    <t>33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</si>
  <si>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</si>
  <si>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</si>
  <si>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-466419513</t>
  </si>
  <si>
    <t>34</t>
  </si>
  <si>
    <t>735141111</t>
  </si>
  <si>
    <t>Montáž otopných těles lamelových na stěnu výšky tělesa do 1400 mm</t>
  </si>
  <si>
    <t>-19974418</t>
  </si>
  <si>
    <t>Zpětná montáž tělesa (p)</t>
  </si>
  <si>
    <t>35</t>
  </si>
  <si>
    <t>735191910</t>
  </si>
  <si>
    <t>Ostatní opravy otopných těles  napuštění vody do otopného systému včetně potrubí (bez kotle a ohříváků) otopných těles</t>
  </si>
  <si>
    <t>-1101096499</t>
  </si>
  <si>
    <t>36</t>
  </si>
  <si>
    <t>764246402</t>
  </si>
  <si>
    <t>Oplechování parapetů z titanzinkového předzvětralého plechu rovných mechanicky kotvené, bez rohů rš 200 mm</t>
  </si>
  <si>
    <t>-315105330</t>
  </si>
  <si>
    <t>Parapet (dl * p)</t>
  </si>
  <si>
    <t>37</t>
  </si>
  <si>
    <t>998764101</t>
  </si>
  <si>
    <t>Přesun hmot pro konstrukce klempířské stanovený z hmotnosti přesunovaného materiálu vodorovná dopravní vzdálenost do 50 m v objektech výšky do 6 m</t>
  </si>
  <si>
    <t>975639148</t>
  </si>
  <si>
    <t>783</t>
  </si>
  <si>
    <t>Dokončovací práce - nátěry</t>
  </si>
  <si>
    <t>38</t>
  </si>
  <si>
    <t>783801401</t>
  </si>
  <si>
    <t>Příprava podkladu omítek před provedením nátěru ometení</t>
  </si>
  <si>
    <t>955526509</t>
  </si>
  <si>
    <t>Sanační nátěr - příprava (dl * v)</t>
  </si>
  <si>
    <t>(31,0)*1,4</t>
  </si>
  <si>
    <t>39</t>
  </si>
  <si>
    <t>783823137</t>
  </si>
  <si>
    <t>Penetrační nátěr omítek hladkých omítek hladkých, zrnitých tenkovrstvých nebo štukových stupně členitosti 1 a 2 vápenný</t>
  </si>
  <si>
    <t>-303059306</t>
  </si>
  <si>
    <t>Sanační nátěr - penetrace (dl * v)</t>
  </si>
  <si>
    <t>40</t>
  </si>
  <si>
    <t>7838171X1</t>
  </si>
  <si>
    <t>D+M krycí jednonásobný sanační nátěr hladkých, zrnitých tenkovrstvých nebo štukových omítek (dle PD)</t>
  </si>
  <si>
    <t>1540019921</t>
  </si>
  <si>
    <t>Sanační nátěr (dl * v)</t>
  </si>
  <si>
    <t>41</t>
  </si>
  <si>
    <t>784111001</t>
  </si>
  <si>
    <t>Oprášení (ometení) podkladu v místnostech výšky do 3,80 m</t>
  </si>
  <si>
    <t>-1600549092</t>
  </si>
  <si>
    <t>1.PP - místnost (023b; 029; 031a; 031)</t>
  </si>
  <si>
    <t>((1,55+0,75+0,75+0,5+2,5+1,8+1+1,75+1,4)*1,15+(1,4)*0,4+(1,4*1,75)+(1,8*2,5))+((2,5+6,25)*2*3,2+(0,6)*2+2,5*6,25*1,2)</t>
  </si>
  <si>
    <t>((2,7+3,05)*2*1,15+2,7*3,05)+((0,45+1,45)*1,5+2,65*6,25*1,2)</t>
  </si>
  <si>
    <t>42</t>
  </si>
  <si>
    <t>784181121</t>
  </si>
  <si>
    <t>Penetrace podkladu jednonásobná hloubková v místnostech výšky do 3,80 m</t>
  </si>
  <si>
    <t>1888412595</t>
  </si>
  <si>
    <t>43</t>
  </si>
  <si>
    <t>7843310X1</t>
  </si>
  <si>
    <t>D+M dvojnásobné bílé sanační malby v místnostech výšky do 3,80 m (dle PD)</t>
  </si>
  <si>
    <t>-10474904</t>
  </si>
  <si>
    <t>Zařízení staveniště</t>
  </si>
  <si>
    <t>kpl</t>
  </si>
  <si>
    <t>SEZNAM FIGUR</t>
  </si>
  <si>
    <t>Výměra</t>
  </si>
  <si>
    <t xml:space="preserve"> 02</t>
  </si>
  <si>
    <t>jáma_obj</t>
  </si>
  <si>
    <t>Použití figury:</t>
  </si>
  <si>
    <t>Zásyp jam, šachet rýh nebo kolem objektů sypaninou se zhutněním</t>
  </si>
  <si>
    <t>Vodorovné přemístění do 50 m výkopku/sypaniny z horniny třídy těžitelnosti II, skupiny 4 a 5</t>
  </si>
  <si>
    <t>Nakládání výkopku z hornin třídy těžitelnosti II, skupiny 4 a 5 přes 100 m3</t>
  </si>
  <si>
    <t>Hloubení zapažených rýh š do 2000 mm v hornině třídy těžitelnosti II, skupiny 4 objem do 500 m3</t>
  </si>
  <si>
    <t>Uložení sypaniny na skládky nebo meziskládky</t>
  </si>
  <si>
    <t>Hloubení rýh š do 2000 mm v soudržných horninách třídy těžitelnosti II, skupiny 4 objemu do 10 m3 při překopech inženýrských sítí ručně</t>
  </si>
  <si>
    <t>S:</t>
  </si>
  <si>
    <t>R:</t>
  </si>
  <si>
    <t>P.č.</t>
  </si>
  <si>
    <t>Název položky</t>
  </si>
  <si>
    <t>množství</t>
  </si>
  <si>
    <t>cena / MJ (Kč)</t>
  </si>
  <si>
    <t>celkem (Kč)</t>
  </si>
  <si>
    <t>Cen. soustava</t>
  </si>
  <si>
    <t>vlastní</t>
  </si>
  <si>
    <t>viz. Poznámky níže</t>
  </si>
  <si>
    <t>Pasportizace, stavebně technický průzkum objektu, provedení sond</t>
  </si>
  <si>
    <t xml:space="preserve">Vytýčení stávajících inženýrských sítí  </t>
  </si>
  <si>
    <t>Dočasná dopravní opatření, značení, signalizace</t>
  </si>
  <si>
    <t>Dopravní a informační značení pro vozidla a pěší ( zajištění průchodů apod. ), projednání dopravního řešení s příslušnými orgány</t>
  </si>
  <si>
    <t>vč. zajištění čištění komunikací, protiprašná opatření</t>
  </si>
  <si>
    <t>Užívání veřejných ploch a prostranství - zábory</t>
  </si>
  <si>
    <t xml:space="preserve">Projektová dokumentace skutečného provedení </t>
  </si>
  <si>
    <t>v počtu a formě vyhotovení dle SOD</t>
  </si>
  <si>
    <t>Celkem</t>
  </si>
  <si>
    <t>POZNÁMKY:</t>
  </si>
  <si>
    <t>Nedílnou součástí díla jsou i další práce a činnosti s provedením stavby související, které jsou uvedené v SOD, a to např.:</t>
  </si>
  <si>
    <t>Provedení, zajištění všech měření, zkoušek, atestů, revizí apod. dle platné legislativy a nezbytně nutných k provedení a zprovoznění díla.</t>
  </si>
  <si>
    <t>Náklady na provedení všech vzorků dle požadavku objednatele.</t>
  </si>
  <si>
    <t>Fotodokumentace průběhu výstavby ( elektronicky, průběžně ).</t>
  </si>
  <si>
    <t>Zařízení staveniště, zábory:</t>
  </si>
  <si>
    <t>TUTO OBLAST NÍŽE NETISKNOUT:</t>
  </si>
  <si>
    <r>
      <t xml:space="preserve">Obec: </t>
    </r>
    <r>
      <rPr>
        <b/>
        <sz val="10"/>
        <rFont val="Times New Roman"/>
        <family val="1"/>
      </rPr>
      <t>Brno</t>
    </r>
    <r>
      <rPr>
        <sz val="10"/>
        <rFont val="Times New Roman"/>
        <family val="1"/>
      </rPr>
      <t xml:space="preserve"> / katastrální území: </t>
    </r>
    <r>
      <rPr>
        <b/>
        <sz val="10"/>
        <rFont val="Times New Roman"/>
        <family val="1"/>
      </rPr>
      <t>Veveří</t>
    </r>
  </si>
  <si>
    <t>vlastník pozemku</t>
  </si>
  <si>
    <t>pozemek</t>
  </si>
  <si>
    <t>budova na pozemku</t>
  </si>
  <si>
    <t>parc. č.</t>
  </si>
  <si>
    <t>výměra</t>
  </si>
  <si>
    <t>č.pop.</t>
  </si>
  <si>
    <t>č.or.</t>
  </si>
  <si>
    <r>
      <rPr>
        <b/>
        <sz val="10"/>
        <rFont val="Times New Roman CE"/>
        <family val="2"/>
      </rPr>
      <t>Statutární město Brno</t>
    </r>
    <r>
      <rPr>
        <sz val="10"/>
        <rFont val="Times New Roman CE"/>
        <family val="1"/>
      </rPr>
      <t xml:space="preserve"> / majetek svěřen do péče MČ Brno-střed ("školství")</t>
    </r>
  </si>
  <si>
    <t>1236</t>
  </si>
  <si>
    <t>550</t>
  </si>
  <si>
    <t>1237</t>
  </si>
  <si>
    <t>"předprostor školy"</t>
  </si>
  <si>
    <t>ul. Botanická</t>
  </si>
  <si>
    <t>1238</t>
  </si>
  <si>
    <t xml:space="preserve">Statutární město Brno </t>
  </si>
  <si>
    <t>ul. Antonínská</t>
  </si>
  <si>
    <t xml:space="preserve">REKAPITULACE STAVBY </t>
  </si>
  <si>
    <t>Název rozpočtu</t>
  </si>
  <si>
    <t>DPH 21%</t>
  </si>
  <si>
    <t xml:space="preserve">Stavba: </t>
  </si>
  <si>
    <t>ZŠ a MŠ Brno, Antonínská 3, p.o. – sanace obvodové zdi</t>
  </si>
  <si>
    <t>Statutární město Brno, městská část Brno-střed</t>
  </si>
  <si>
    <t>Odbor školství, sportu, kultury a mládeže</t>
  </si>
  <si>
    <t>Vedlejší náklady</t>
  </si>
  <si>
    <t xml:space="preserve">Položkový soupis prací </t>
  </si>
  <si>
    <t>Celkem vč. DPH (Kč)</t>
  </si>
  <si>
    <t xml:space="preserve">Celkem bez DPH </t>
  </si>
  <si>
    <t>ROZ:</t>
  </si>
  <si>
    <t>ROZ.</t>
  </si>
  <si>
    <t>Zpracování technologických postupů.</t>
  </si>
  <si>
    <t>( např. topná zkouška po zpětném napuštění systému - viz. demontáž 2 radiátorů, … )</t>
  </si>
  <si>
    <t>g</t>
  </si>
  <si>
    <t xml:space="preserve">Spotřebu energií ( elektro, voda ) poskytne zhotoviteli objednatel, resp. škola bezúplatně. </t>
  </si>
  <si>
    <t>Součástí ceny za zařízení staveniště je i oplocení prostoru staveniště a provedení ochranného zábradlí podél celého výkopu.</t>
  </si>
  <si>
    <r>
      <t xml:space="preserve">Staveniště bude v </t>
    </r>
    <r>
      <rPr>
        <b/>
        <sz val="8"/>
        <rFont val="Arial CE"/>
        <family val="2"/>
      </rPr>
      <t>předprostoru ZŠ</t>
    </r>
    <r>
      <rPr>
        <sz val="8"/>
        <rFont val="Arial CE"/>
        <family val="2"/>
      </rPr>
      <t xml:space="preserve">, na ulici Botanická, na parcele č. </t>
    </r>
    <r>
      <rPr>
        <b/>
        <sz val="8"/>
        <rFont val="Arial CE"/>
        <family val="2"/>
      </rPr>
      <t>1237</t>
    </r>
    <r>
      <rPr>
        <sz val="8"/>
        <rFont val="Arial CE"/>
        <family val="2"/>
      </rPr>
      <t xml:space="preserve"> (1238)</t>
    </r>
    <r>
      <rPr>
        <b/>
        <sz val="8"/>
        <rFont val="Arial CE"/>
        <family val="2"/>
      </rPr>
      <t xml:space="preserve">. </t>
    </r>
    <r>
      <rPr>
        <sz val="8"/>
        <rFont val="Arial CE"/>
        <family val="2"/>
      </rPr>
      <t xml:space="preserve">V prostoru staveniště může být </t>
    </r>
    <r>
      <rPr>
        <u val="single"/>
        <sz val="8"/>
        <rFont val="Arial CE"/>
        <family val="2"/>
      </rPr>
      <t>dočasně</t>
    </r>
    <r>
      <rPr>
        <sz val="8"/>
        <rFont val="Arial CE"/>
        <family val="2"/>
      </rPr>
      <t xml:space="preserve"> skladován i případný materiál ( např. palety s cihlami na izolační přizdívku, .. ).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Za užívání těchto veřejných prostor objednatel nebude požadovat úhradu za zábor. Tyto parcely, tento majetek  je ve vlastnictví Statutárního města Brna a byl svěřen do péče MČ Brno-střed.</t>
    </r>
  </si>
  <si>
    <r>
      <t xml:space="preserve">Vjezd do objektu ZŠ pro případné zásobování stavby  může být zhotoviteli umožněn i z bočního vchodu do ZŠ z ulice Antonínská, parcela č. </t>
    </r>
    <r>
      <rPr>
        <b/>
        <sz val="8"/>
        <rFont val="Arial CE"/>
        <family val="2"/>
      </rPr>
      <t>1407</t>
    </r>
    <r>
      <rPr>
        <sz val="8"/>
        <rFont val="Arial CE"/>
        <family val="2"/>
      </rPr>
      <t xml:space="preserve"> ( vlastnictví: Statutární město Brno ). </t>
    </r>
    <r>
      <rPr>
        <u val="single"/>
        <sz val="8"/>
        <rFont val="Arial CE"/>
        <family val="2"/>
      </rPr>
      <t>Případnou potřebu záboru</t>
    </r>
    <r>
      <rPr>
        <sz val="8"/>
        <rFont val="Arial CE"/>
        <family val="2"/>
      </rPr>
      <t xml:space="preserve"> na této parcele si zhotovitel dojedná dle svého uvážení s příslušnými orgány. Dle zvolené plochy záboru si tento zábor veřejného prostranství zhotovitel </t>
    </r>
    <r>
      <rPr>
        <b/>
        <sz val="8"/>
        <rFont val="Arial CE"/>
        <family val="2"/>
      </rPr>
      <t>uhradí</t>
    </r>
    <r>
      <rPr>
        <sz val="8"/>
        <rFont val="Arial CE"/>
        <family val="2"/>
      </rPr>
      <t xml:space="preserve">.  </t>
    </r>
  </si>
  <si>
    <t xml:space="preserve">Pasportizace - zdokumentování stavu budovy ZŠ v bezprostřední blízkosti výkopu, zejména pak stavu čelní fasády, která je památkově chráněná. </t>
  </si>
  <si>
    <r>
      <t xml:space="preserve">Ve výkazu výměr / v soupisu prací "Vedlejší náklady" se nesmí vyskytovat žádné neoceněné položky - žádné položky s celkovou cenou </t>
    </r>
    <r>
      <rPr>
        <b/>
        <sz val="8"/>
        <color rgb="FFFF0000"/>
        <rFont val="Arial CE"/>
        <family val="2"/>
      </rPr>
      <t xml:space="preserve">0 Kč. </t>
    </r>
    <r>
      <rPr>
        <sz val="8"/>
        <color rgb="FFFF0000"/>
        <rFont val="Arial CE"/>
        <family val="2"/>
      </rPr>
      <t>Minimální hodnota položky musí být alespoň 1 Kč.</t>
    </r>
  </si>
  <si>
    <t>Stavba byla povolena v režimu "OHLÁŠENÍ STAVBY" a veškerou komunikaci se stavebním úřadem ve věci této stavby si zajišťuje objednatel.</t>
  </si>
  <si>
    <t>Ohlášení stavby:</t>
  </si>
  <si>
    <t>Vytyčení osobami pověřenými správci jednotlivých inženýrských sítí</t>
  </si>
  <si>
    <t>Objednatel, resp. ZŠ poskytne zhotoviteli suterénní prostory v budově ZŠ pro účely užívání těchto prostor jako "kanceláře stavby" či pro skladování materiálu. Dále škola poskytne zhotoviteli sociální zařízení (WC) a to vše bezúplatně.</t>
  </si>
  <si>
    <t>Celý předprostor ZŠ ( parc. 1237, 1238 ) se bude v rámci jiné zakázky od 01/2022 rekonstruovat ( jedná se zejména o výměnu povrchu pěší komunikace podél školy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</si>
</sst>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sz val="9"/>
      <color indexed="8"/>
      <name val="Arial"/>
      <family val="2"/>
    </font>
    <font>
      <sz val="8"/>
      <color indexed="17"/>
      <name val="Arial CE"/>
      <family val="2"/>
    </font>
    <font>
      <b/>
      <u val="single"/>
      <sz val="8"/>
      <color theme="1"/>
      <name val="Arial CE"/>
      <family val="2"/>
    </font>
    <font>
      <b/>
      <sz val="16"/>
      <name val="Helv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2"/>
    </font>
    <font>
      <i/>
      <sz val="10"/>
      <name val="Times New Roman CE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  <font>
      <sz val="9"/>
      <color theme="1"/>
      <name val="Arial CE"/>
      <family val="2"/>
    </font>
    <font>
      <b/>
      <sz val="11"/>
      <color theme="1"/>
      <name val="Arial CE"/>
      <family val="2"/>
    </font>
    <font>
      <sz val="10"/>
      <name val="Wingdings 3"/>
      <family val="1"/>
    </font>
    <font>
      <u val="single"/>
      <sz val="8"/>
      <name val="Arial CE"/>
      <family val="2"/>
    </font>
    <font>
      <b/>
      <sz val="8"/>
      <color rgb="FFFF0000"/>
      <name val="Arial CE"/>
      <family val="2"/>
    </font>
    <font>
      <sz val="11"/>
      <color theme="0"/>
      <name val="Arial CE"/>
      <family val="2"/>
    </font>
    <font>
      <b/>
      <sz val="10"/>
      <color rgb="FF000000"/>
      <name val="Arial CE"/>
      <family val="2"/>
    </font>
    <font>
      <sz val="8"/>
      <color theme="0"/>
      <name val="Arial CE"/>
      <family val="2"/>
      <scheme val="minor"/>
    </font>
    <font>
      <sz val="8"/>
      <color theme="1"/>
      <name val="Arial CE"/>
      <family val="2"/>
      <scheme val="minor"/>
    </font>
    <font>
      <b/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Protection="1"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1" fillId="0" borderId="6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15" fillId="0" borderId="14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3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167" fontId="26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21" xfId="20" applyFont="1" applyBorder="1" applyAlignment="1">
      <alignment horizontal="center"/>
      <protection/>
    </xf>
    <xf numFmtId="0" fontId="2" fillId="0" borderId="21" xfId="20" applyFont="1" applyBorder="1">
      <alignment/>
      <protection/>
    </xf>
    <xf numFmtId="0" fontId="29" fillId="0" borderId="0" xfId="20" applyFont="1" applyAlignment="1">
      <alignment horizontal="center"/>
      <protection/>
    </xf>
    <xf numFmtId="0" fontId="29" fillId="0" borderId="0" xfId="20" applyFont="1">
      <alignment/>
      <protection/>
    </xf>
    <xf numFmtId="0" fontId="29" fillId="0" borderId="0" xfId="20" applyFont="1" applyAlignment="1">
      <alignment/>
      <protection/>
    </xf>
    <xf numFmtId="0" fontId="29" fillId="0" borderId="22" xfId="20" applyFont="1" applyBorder="1">
      <alignment/>
      <protection/>
    </xf>
    <xf numFmtId="0" fontId="29" fillId="0" borderId="23" xfId="20" applyFont="1" applyBorder="1">
      <alignment/>
      <protection/>
    </xf>
    <xf numFmtId="49" fontId="29" fillId="0" borderId="0" xfId="20" applyNumberFormat="1" applyFont="1" applyAlignment="1">
      <alignment wrapText="1"/>
      <protection/>
    </xf>
    <xf numFmtId="0" fontId="30" fillId="3" borderId="24" xfId="20" applyFont="1" applyFill="1" applyBorder="1" applyAlignment="1">
      <alignment horizontal="center" vertical="center"/>
      <protection/>
    </xf>
    <xf numFmtId="49" fontId="30" fillId="3" borderId="25" xfId="20" applyNumberFormat="1" applyFont="1" applyFill="1" applyBorder="1" applyAlignment="1">
      <alignment horizontal="center" vertical="center" wrapText="1"/>
      <protection/>
    </xf>
    <xf numFmtId="0" fontId="30" fillId="3" borderId="25" xfId="20" applyFont="1" applyFill="1" applyBorder="1" applyAlignment="1">
      <alignment horizontal="center" vertical="center"/>
      <protection/>
    </xf>
    <xf numFmtId="0" fontId="30" fillId="3" borderId="26" xfId="20" applyFont="1" applyFill="1" applyBorder="1" applyAlignment="1">
      <alignment horizontal="center" vertical="center" wrapText="1"/>
      <protection/>
    </xf>
    <xf numFmtId="0" fontId="30" fillId="3" borderId="25" xfId="20" applyFont="1" applyFill="1" applyBorder="1" applyAlignment="1">
      <alignment horizontal="center" vertical="center" wrapText="1"/>
      <protection/>
    </xf>
    <xf numFmtId="0" fontId="30" fillId="3" borderId="27" xfId="20" applyFont="1" applyFill="1" applyBorder="1" applyAlignment="1">
      <alignment horizontal="center" vertical="center" wrapText="1"/>
      <protection/>
    </xf>
    <xf numFmtId="0" fontId="29" fillId="0" borderId="0" xfId="20" applyFont="1" applyAlignment="1">
      <alignment vertical="center"/>
      <protection/>
    </xf>
    <xf numFmtId="0" fontId="0" fillId="0" borderId="28" xfId="20" applyFont="1" applyBorder="1" applyAlignment="1">
      <alignment vertical="top"/>
      <protection/>
    </xf>
    <xf numFmtId="0" fontId="0" fillId="0" borderId="29" xfId="20" applyNumberFormat="1" applyFont="1" applyBorder="1" applyAlignment="1">
      <alignment horizontal="left" vertical="top" wrapText="1"/>
      <protection/>
    </xf>
    <xf numFmtId="0" fontId="0" fillId="0" borderId="29" xfId="20" applyFont="1" applyBorder="1" applyAlignment="1">
      <alignment horizontal="center" vertical="top" shrinkToFit="1"/>
      <protection/>
    </xf>
    <xf numFmtId="166" fontId="0" fillId="0" borderId="29" xfId="20" applyNumberFormat="1" applyFont="1" applyBorder="1" applyAlignment="1">
      <alignment vertical="top"/>
      <protection/>
    </xf>
    <xf numFmtId="4" fontId="0" fillId="4" borderId="29" xfId="20" applyNumberFormat="1" applyFont="1" applyFill="1" applyBorder="1" applyAlignment="1" applyProtection="1">
      <alignment vertical="top"/>
      <protection locked="0"/>
    </xf>
    <xf numFmtId="4" fontId="0" fillId="0" borderId="29" xfId="20" applyNumberFormat="1" applyFont="1" applyBorder="1" applyAlignment="1">
      <alignment vertical="top"/>
      <protection/>
    </xf>
    <xf numFmtId="4" fontId="0" fillId="0" borderId="30" xfId="20" applyNumberFormat="1" applyFont="1" applyBorder="1" applyAlignment="1">
      <alignment horizontal="center" vertical="top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NumberFormat="1" applyFont="1" applyBorder="1" applyAlignment="1">
      <alignment horizontal="left" vertical="center" wrapText="1"/>
      <protection/>
    </xf>
    <xf numFmtId="0" fontId="0" fillId="0" borderId="29" xfId="20" applyFont="1" applyBorder="1" applyAlignment="1">
      <alignment horizontal="center" vertical="center" shrinkToFit="1"/>
      <protection/>
    </xf>
    <xf numFmtId="3" fontId="0" fillId="0" borderId="29" xfId="20" applyNumberFormat="1" applyFont="1" applyBorder="1" applyAlignment="1">
      <alignment horizontal="center" vertical="center"/>
      <protection/>
    </xf>
    <xf numFmtId="4" fontId="0" fillId="5" borderId="29" xfId="20" applyNumberFormat="1" applyFont="1" applyFill="1" applyBorder="1" applyAlignment="1" applyProtection="1">
      <alignment vertical="center"/>
      <protection locked="0"/>
    </xf>
    <xf numFmtId="4" fontId="0" fillId="0" borderId="29" xfId="20" applyNumberFormat="1" applyFont="1" applyBorder="1" applyAlignment="1">
      <alignment vertical="center"/>
      <protection/>
    </xf>
    <xf numFmtId="4" fontId="0" fillId="0" borderId="30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31" fillId="0" borderId="0" xfId="21" applyNumberFormat="1" applyFont="1" applyFill="1" applyBorder="1" applyAlignment="1">
      <alignment horizontal="left" vertical="center"/>
      <protection/>
    </xf>
    <xf numFmtId="0" fontId="32" fillId="0" borderId="31" xfId="20" applyNumberFormat="1" applyFont="1" applyBorder="1" applyAlignment="1">
      <alignment horizontal="left" vertical="center" wrapText="1"/>
      <protection/>
    </xf>
    <xf numFmtId="0" fontId="32" fillId="0" borderId="31" xfId="20" applyNumberFormat="1" applyFont="1" applyBorder="1" applyAlignment="1">
      <alignment horizontal="justify" vertical="center" wrapText="1"/>
      <protection/>
    </xf>
    <xf numFmtId="4" fontId="0" fillId="4" borderId="29" xfId="20" applyNumberFormat="1" applyFont="1" applyFill="1" applyBorder="1" applyAlignment="1" applyProtection="1">
      <alignment vertical="center"/>
      <protection locked="0"/>
    </xf>
    <xf numFmtId="0" fontId="0" fillId="0" borderId="29" xfId="20" applyNumberFormat="1" applyFont="1" applyFill="1" applyBorder="1" applyAlignment="1">
      <alignment horizontal="left" vertical="center" wrapText="1"/>
      <protection/>
    </xf>
    <xf numFmtId="3" fontId="0" fillId="0" borderId="0" xfId="20" applyNumberFormat="1" applyFont="1" applyBorder="1" applyAlignment="1">
      <alignment horizontal="center" vertical="center"/>
      <protection/>
    </xf>
    <xf numFmtId="0" fontId="0" fillId="0" borderId="28" xfId="20" applyFont="1" applyBorder="1">
      <alignment/>
      <protection/>
    </xf>
    <xf numFmtId="0" fontId="32" fillId="0" borderId="31" xfId="20" applyNumberFormat="1" applyFont="1" applyBorder="1" applyAlignment="1">
      <alignment horizontal="left" wrapText="1"/>
      <protection/>
    </xf>
    <xf numFmtId="0" fontId="2" fillId="0" borderId="0" xfId="20">
      <alignment/>
      <protection/>
    </xf>
    <xf numFmtId="0" fontId="2" fillId="0" borderId="32" xfId="20" applyBorder="1">
      <alignment/>
      <protection/>
    </xf>
    <xf numFmtId="4" fontId="0" fillId="0" borderId="30" xfId="20" applyNumberFormat="1" applyFont="1" applyBorder="1" applyAlignment="1">
      <alignment horizontal="center"/>
      <protection/>
    </xf>
    <xf numFmtId="0" fontId="6" fillId="3" borderId="24" xfId="22" applyFont="1" applyFill="1" applyBorder="1" applyAlignment="1">
      <alignment horizontal="center"/>
      <protection/>
    </xf>
    <xf numFmtId="49" fontId="14" fillId="3" borderId="26" xfId="22" applyNumberFormat="1" applyFont="1" applyFill="1" applyBorder="1">
      <alignment/>
      <protection/>
    </xf>
    <xf numFmtId="0" fontId="6" fillId="3" borderId="33" xfId="22" applyFont="1" applyFill="1" applyBorder="1" applyAlignment="1">
      <alignment horizontal="center"/>
      <protection/>
    </xf>
    <xf numFmtId="4" fontId="6" fillId="3" borderId="33" xfId="22" applyNumberFormat="1" applyFont="1" applyFill="1" applyBorder="1" applyAlignment="1">
      <alignment horizontal="right"/>
      <protection/>
    </xf>
    <xf numFmtId="4" fontId="4" fillId="3" borderId="34" xfId="22" applyNumberFormat="1" applyFont="1" applyFill="1" applyBorder="1">
      <alignment/>
      <protection/>
    </xf>
    <xf numFmtId="4" fontId="29" fillId="0" borderId="0" xfId="20" applyNumberFormat="1" applyFont="1" applyAlignment="1">
      <alignment/>
      <protection/>
    </xf>
    <xf numFmtId="49" fontId="29" fillId="0" borderId="0" xfId="20" applyNumberFormat="1" applyFont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14" fillId="4" borderId="0" xfId="20" applyNumberFormat="1" applyFont="1" applyFill="1" applyBorder="1" applyAlignment="1">
      <alignment horizontal="left" vertical="center" wrapText="1"/>
      <protection/>
    </xf>
    <xf numFmtId="4" fontId="0" fillId="4" borderId="0" xfId="20" applyNumberFormat="1" applyFont="1" applyFill="1" applyBorder="1" applyAlignment="1">
      <alignment horizontal="center" vertical="center"/>
      <protection/>
    </xf>
    <xf numFmtId="0" fontId="29" fillId="4" borderId="0" xfId="20" applyFont="1" applyFill="1" applyBorder="1" applyAlignment="1">
      <alignment vertical="center"/>
      <protection/>
    </xf>
    <xf numFmtId="0" fontId="33" fillId="4" borderId="0" xfId="20" applyNumberFormat="1" applyFont="1" applyFill="1" applyBorder="1" applyAlignment="1">
      <alignment horizontal="left" vertical="center" wrapText="1"/>
      <protection/>
    </xf>
    <xf numFmtId="0" fontId="0" fillId="4" borderId="0" xfId="20" applyNumberFormat="1" applyFont="1" applyFill="1" applyBorder="1" applyAlignment="1">
      <alignment horizontal="left" vertical="center" wrapText="1"/>
      <protection/>
    </xf>
    <xf numFmtId="0" fontId="29" fillId="0" borderId="0" xfId="20" applyFont="1" applyAlignment="1">
      <alignment horizontal="center" vertical="center"/>
      <protection/>
    </xf>
    <xf numFmtId="0" fontId="0" fillId="4" borderId="0" xfId="20" applyNumberFormat="1" applyFont="1" applyFill="1" applyBorder="1" applyAlignment="1">
      <alignment horizontal="justify" vertical="center" wrapText="1"/>
      <protection/>
    </xf>
    <xf numFmtId="0" fontId="29" fillId="0" borderId="0" xfId="20" applyFont="1" applyProtection="1">
      <alignment/>
      <protection/>
    </xf>
    <xf numFmtId="49" fontId="29" fillId="0" borderId="0" xfId="20" applyNumberFormat="1" applyFont="1" applyProtection="1">
      <alignment/>
      <protection/>
    </xf>
    <xf numFmtId="0" fontId="29" fillId="0" borderId="0" xfId="20" applyFont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34" fillId="0" borderId="0" xfId="20" applyNumberFormat="1" applyFont="1" applyProtection="1">
      <alignment/>
      <protection/>
    </xf>
    <xf numFmtId="49" fontId="35" fillId="0" borderId="0" xfId="20" applyNumberFormat="1" applyFont="1" applyProtection="1">
      <alignment/>
      <protection/>
    </xf>
    <xf numFmtId="0" fontId="29" fillId="0" borderId="0" xfId="20" applyFont="1" applyAlignment="1" applyProtection="1">
      <alignment horizontal="center" vertical="center"/>
      <protection/>
    </xf>
    <xf numFmtId="0" fontId="37" fillId="6" borderId="35" xfId="20" applyFont="1" applyFill="1" applyBorder="1" applyAlignment="1" applyProtection="1">
      <alignment horizontal="center" vertical="center"/>
      <protection/>
    </xf>
    <xf numFmtId="0" fontId="37" fillId="6" borderId="36" xfId="20" applyFont="1" applyFill="1" applyBorder="1" applyAlignment="1" applyProtection="1">
      <alignment horizontal="center" vertical="center"/>
      <protection/>
    </xf>
    <xf numFmtId="0" fontId="37" fillId="6" borderId="37" xfId="20" applyFont="1" applyFill="1" applyBorder="1" applyAlignment="1" applyProtection="1">
      <alignment horizontal="center" vertical="center"/>
      <protection/>
    </xf>
    <xf numFmtId="0" fontId="37" fillId="6" borderId="38" xfId="20" applyFont="1" applyFill="1" applyBorder="1" applyAlignment="1" applyProtection="1">
      <alignment horizontal="center" vertical="center"/>
      <protection/>
    </xf>
    <xf numFmtId="0" fontId="37" fillId="6" borderId="0" xfId="20" applyFont="1" applyFill="1" applyBorder="1" applyAlignment="1" applyProtection="1">
      <alignment horizontal="center" vertical="center"/>
      <protection/>
    </xf>
    <xf numFmtId="0" fontId="37" fillId="6" borderId="0" xfId="20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37" fillId="6" borderId="39" xfId="20" applyFont="1" applyFill="1" applyBorder="1" applyAlignment="1" applyProtection="1">
      <alignment horizontal="center" vertical="center"/>
      <protection/>
    </xf>
    <xf numFmtId="0" fontId="37" fillId="6" borderId="40" xfId="20" applyFont="1" applyFill="1" applyBorder="1" applyAlignment="1" applyProtection="1">
      <alignment horizontal="center" vertical="center"/>
      <protection/>
    </xf>
    <xf numFmtId="0" fontId="37" fillId="6" borderId="41" xfId="20" applyFont="1" applyFill="1" applyBorder="1" applyAlignment="1" applyProtection="1">
      <alignment horizontal="center" vertical="center"/>
      <protection/>
    </xf>
    <xf numFmtId="0" fontId="37" fillId="6" borderId="42" xfId="20" applyFont="1" applyFill="1" applyBorder="1" applyAlignment="1" applyProtection="1">
      <alignment horizontal="center" vertical="center"/>
      <protection/>
    </xf>
    <xf numFmtId="0" fontId="37" fillId="6" borderId="43" xfId="20" applyFont="1" applyFill="1" applyBorder="1" applyAlignment="1" applyProtection="1">
      <alignment horizontal="center" vertical="center"/>
      <protection/>
    </xf>
    <xf numFmtId="0" fontId="29" fillId="4" borderId="0" xfId="20" applyFont="1" applyFill="1" applyProtection="1">
      <alignment/>
      <protection/>
    </xf>
    <xf numFmtId="1" fontId="37" fillId="4" borderId="35" xfId="20" applyNumberFormat="1" applyFont="1" applyFill="1" applyBorder="1" applyProtection="1">
      <alignment/>
      <protection/>
    </xf>
    <xf numFmtId="1" fontId="37" fillId="4" borderId="44" xfId="20" applyNumberFormat="1" applyFont="1" applyFill="1" applyBorder="1" applyAlignment="1" applyProtection="1">
      <alignment horizontal="center"/>
      <protection/>
    </xf>
    <xf numFmtId="1" fontId="37" fillId="4" borderId="44" xfId="20" applyNumberFormat="1" applyFont="1" applyFill="1" applyBorder="1" applyAlignment="1" applyProtection="1">
      <alignment horizontal="right"/>
      <protection/>
    </xf>
    <xf numFmtId="1" fontId="37" fillId="4" borderId="45" xfId="20" applyNumberFormat="1" applyFont="1" applyFill="1" applyBorder="1" applyAlignment="1" applyProtection="1">
      <alignment horizontal="center"/>
      <protection/>
    </xf>
    <xf numFmtId="0" fontId="29" fillId="4" borderId="0" xfId="20" applyFont="1" applyFill="1" applyAlignment="1" applyProtection="1">
      <alignment horizontal="center"/>
      <protection/>
    </xf>
    <xf numFmtId="1" fontId="37" fillId="4" borderId="0" xfId="20" applyNumberFormat="1" applyFont="1" applyFill="1" applyBorder="1" applyProtection="1">
      <alignment/>
      <protection/>
    </xf>
    <xf numFmtId="1" fontId="37" fillId="4" borderId="0" xfId="20" applyNumberFormat="1" applyFont="1" applyFill="1" applyBorder="1">
      <alignment/>
      <protection/>
    </xf>
    <xf numFmtId="0" fontId="29" fillId="4" borderId="0" xfId="20" applyFont="1" applyFill="1" applyBorder="1">
      <alignment/>
      <protection/>
    </xf>
    <xf numFmtId="1" fontId="37" fillId="4" borderId="0" xfId="20" applyNumberFormat="1" applyFont="1" applyFill="1" applyBorder="1" applyAlignment="1">
      <alignment horizontal="right"/>
      <protection/>
    </xf>
    <xf numFmtId="0" fontId="29" fillId="4" borderId="0" xfId="20" applyFont="1" applyFill="1">
      <alignment/>
      <protection/>
    </xf>
    <xf numFmtId="1" fontId="37" fillId="4" borderId="46" xfId="20" applyNumberFormat="1" applyFont="1" applyFill="1" applyBorder="1" applyProtection="1">
      <alignment/>
      <protection/>
    </xf>
    <xf numFmtId="1" fontId="37" fillId="4" borderId="47" xfId="20" applyNumberFormat="1" applyFont="1" applyFill="1" applyBorder="1" applyAlignment="1" applyProtection="1">
      <alignment horizontal="center"/>
      <protection/>
    </xf>
    <xf numFmtId="1" fontId="37" fillId="4" borderId="47" xfId="20" applyNumberFormat="1" applyFont="1" applyFill="1" applyBorder="1" applyAlignment="1" applyProtection="1">
      <alignment horizontal="right"/>
      <protection/>
    </xf>
    <xf numFmtId="1" fontId="39" fillId="4" borderId="47" xfId="20" applyNumberFormat="1" applyFont="1" applyFill="1" applyBorder="1" applyAlignment="1" applyProtection="1">
      <alignment horizontal="left"/>
      <protection/>
    </xf>
    <xf numFmtId="1" fontId="37" fillId="4" borderId="48" xfId="20" applyNumberFormat="1" applyFont="1" applyFill="1" applyBorder="1" applyAlignment="1" applyProtection="1">
      <alignment horizontal="right"/>
      <protection/>
    </xf>
    <xf numFmtId="1" fontId="37" fillId="4" borderId="49" xfId="20" applyNumberFormat="1" applyFont="1" applyFill="1" applyBorder="1" applyProtection="1">
      <alignment/>
      <protection/>
    </xf>
    <xf numFmtId="1" fontId="38" fillId="4" borderId="50" xfId="20" applyNumberFormat="1" applyFont="1" applyFill="1" applyBorder="1" applyProtection="1">
      <alignment/>
      <protection/>
    </xf>
    <xf numFmtId="1" fontId="37" fillId="4" borderId="51" xfId="20" applyNumberFormat="1" applyFont="1" applyFill="1" applyBorder="1" applyAlignment="1" applyProtection="1">
      <alignment horizontal="center"/>
      <protection/>
    </xf>
    <xf numFmtId="1" fontId="37" fillId="4" borderId="51" xfId="20" applyNumberFormat="1" applyFont="1" applyFill="1" applyBorder="1" applyAlignment="1" applyProtection="1">
      <alignment horizontal="right"/>
      <protection/>
    </xf>
    <xf numFmtId="1" fontId="37" fillId="4" borderId="52" xfId="20" applyNumberFormat="1" applyFont="1" applyFill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0" fontId="29" fillId="0" borderId="0" xfId="20" applyFont="1" applyBorder="1" applyAlignment="1">
      <alignment/>
      <protection/>
    </xf>
    <xf numFmtId="0" fontId="29" fillId="0" borderId="0" xfId="20" applyFont="1" applyBorder="1">
      <alignment/>
      <protection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/>
    </xf>
    <xf numFmtId="0" fontId="18" fillId="0" borderId="53" xfId="0" applyFont="1" applyBorder="1" applyAlignment="1">
      <alignment vertical="center"/>
    </xf>
    <xf numFmtId="0" fontId="18" fillId="0" borderId="53" xfId="0" applyFont="1" applyBorder="1" applyAlignment="1">
      <alignment horizontal="left" vertical="center" wrapText="1"/>
    </xf>
    <xf numFmtId="4" fontId="43" fillId="0" borderId="0" xfId="0" applyNumberFormat="1" applyFont="1" applyAlignment="1">
      <alignment vertical="center"/>
    </xf>
    <xf numFmtId="4" fontId="43" fillId="0" borderId="53" xfId="0" applyNumberFormat="1" applyFont="1" applyBorder="1" applyAlignment="1">
      <alignment vertical="center"/>
    </xf>
    <xf numFmtId="0" fontId="0" fillId="0" borderId="53" xfId="0" applyBorder="1"/>
    <xf numFmtId="49" fontId="30" fillId="0" borderId="54" xfId="20" applyNumberFormat="1" applyFont="1" applyBorder="1" applyAlignment="1">
      <alignment wrapText="1"/>
      <protection/>
    </xf>
    <xf numFmtId="0" fontId="27" fillId="0" borderId="54" xfId="20" applyFont="1" applyBorder="1">
      <alignment/>
      <protection/>
    </xf>
    <xf numFmtId="0" fontId="27" fillId="0" borderId="55" xfId="20" applyFont="1" applyBorder="1">
      <alignment/>
      <protection/>
    </xf>
    <xf numFmtId="49" fontId="30" fillId="0" borderId="56" xfId="20" applyNumberFormat="1" applyFont="1" applyBorder="1" applyAlignment="1">
      <alignment wrapText="1"/>
      <protection/>
    </xf>
    <xf numFmtId="0" fontId="27" fillId="0" borderId="56" xfId="20" applyFont="1" applyBorder="1">
      <alignment/>
      <protection/>
    </xf>
    <xf numFmtId="0" fontId="27" fillId="0" borderId="57" xfId="20" applyFont="1" applyBorder="1">
      <alignment/>
      <protection/>
    </xf>
    <xf numFmtId="0" fontId="0" fillId="4" borderId="0" xfId="20" applyNumberFormat="1" applyFont="1" applyFill="1" applyBorder="1" applyAlignment="1">
      <alignment horizontal="left" vertical="center" wrapText="1"/>
      <protection/>
    </xf>
    <xf numFmtId="0" fontId="32" fillId="0" borderId="0" xfId="20" applyNumberFormat="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44" fillId="0" borderId="0" xfId="20" applyFont="1" applyAlignment="1">
      <alignment horizontal="right" vertical="top"/>
      <protection/>
    </xf>
    <xf numFmtId="0" fontId="12" fillId="4" borderId="0" xfId="20" applyNumberFormat="1" applyFont="1" applyFill="1" applyBorder="1" applyAlignment="1">
      <alignment horizontal="justify" vertical="center" wrapText="1"/>
      <protection/>
    </xf>
    <xf numFmtId="0" fontId="41" fillId="4" borderId="0" xfId="20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5" fillId="2" borderId="7" xfId="0" applyFont="1" applyFill="1" applyBorder="1" applyAlignment="1" applyProtection="1">
      <alignment horizontal="center" vertical="center" wrapText="1"/>
      <protection/>
    </xf>
    <xf numFmtId="0" fontId="15" fillId="2" borderId="8" xfId="0" applyFont="1" applyFill="1" applyBorder="1" applyAlignment="1" applyProtection="1">
      <alignment horizontal="center" vertical="center" wrapText="1"/>
      <protection/>
    </xf>
    <xf numFmtId="0" fontId="15" fillId="2" borderId="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5" fillId="0" borderId="14" xfId="0" applyFont="1" applyBorder="1" applyAlignment="1" applyProtection="1">
      <alignment horizontal="center" vertical="center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67" fontId="15" fillId="0" borderId="14" xfId="0" applyNumberFormat="1" applyFont="1" applyBorder="1" applyAlignment="1" applyProtection="1">
      <alignment vertical="center"/>
      <protection/>
    </xf>
    <xf numFmtId="4" fontId="15" fillId="0" borderId="14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167" fontId="24" fillId="0" borderId="14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11 2" xfId="21"/>
    <cellStyle name="normální_POL.XLS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54</xdr:row>
      <xdr:rowOff>142875</xdr:rowOff>
    </xdr:from>
    <xdr:to>
      <xdr:col>4</xdr:col>
      <xdr:colOff>619125</xdr:colOff>
      <xdr:row>81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114425" y="10629900"/>
          <a:ext cx="5953125" cy="423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4019550</xdr:colOff>
      <xdr:row>59</xdr:row>
      <xdr:rowOff>66675</xdr:rowOff>
    </xdr:from>
    <xdr:to>
      <xdr:col>3</xdr:col>
      <xdr:colOff>47625</xdr:colOff>
      <xdr:row>61</xdr:row>
      <xdr:rowOff>57150</xdr:rowOff>
    </xdr:to>
    <xdr:sp macro="" textlink="">
      <xdr:nvSpPr>
        <xdr:cNvPr id="3" name="Rovnoramenný trojúhelník 2"/>
        <xdr:cNvSpPr/>
      </xdr:nvSpPr>
      <xdr:spPr>
        <a:xfrm rot="14691233">
          <a:off x="5029200" y="11363325"/>
          <a:ext cx="981075" cy="314325"/>
        </a:xfrm>
        <a:prstGeom prst="triangle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3028950</xdr:colOff>
      <xdr:row>73</xdr:row>
      <xdr:rowOff>152400</xdr:rowOff>
    </xdr:from>
    <xdr:to>
      <xdr:col>2</xdr:col>
      <xdr:colOff>3343275</xdr:colOff>
      <xdr:row>75</xdr:row>
      <xdr:rowOff>95250</xdr:rowOff>
    </xdr:to>
    <xdr:sp macro="" textlink="">
      <xdr:nvSpPr>
        <xdr:cNvPr id="4" name="Rovnoramenný trojúhelník 3"/>
        <xdr:cNvSpPr/>
      </xdr:nvSpPr>
      <xdr:spPr>
        <a:xfrm rot="19751660">
          <a:off x="4038600" y="13716000"/>
          <a:ext cx="314325" cy="266700"/>
        </a:xfrm>
        <a:prstGeom prst="triangle">
          <a:avLst/>
        </a:prstGeom>
        <a:solidFill>
          <a:srgbClr val="FFC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3457575</xdr:colOff>
      <xdr:row>60</xdr:row>
      <xdr:rowOff>95250</xdr:rowOff>
    </xdr:from>
    <xdr:to>
      <xdr:col>2</xdr:col>
      <xdr:colOff>3952875</xdr:colOff>
      <xdr:row>62</xdr:row>
      <xdr:rowOff>47625</xdr:rowOff>
    </xdr:to>
    <xdr:cxnSp macro="">
      <xdr:nvCxnSpPr>
        <xdr:cNvPr id="5" name="Přímá spojnice 4"/>
        <xdr:cNvCxnSpPr/>
      </xdr:nvCxnSpPr>
      <xdr:spPr>
        <a:xfrm flipV="1">
          <a:off x="4467225" y="11553825"/>
          <a:ext cx="495300" cy="276225"/>
        </a:xfrm>
        <a:prstGeom prst="line">
          <a:avLst/>
        </a:prstGeom>
        <a:ln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3524250</xdr:colOff>
      <xdr:row>61</xdr:row>
      <xdr:rowOff>38100</xdr:rowOff>
    </xdr:from>
    <xdr:to>
      <xdr:col>2</xdr:col>
      <xdr:colOff>4010025</xdr:colOff>
      <xdr:row>62</xdr:row>
      <xdr:rowOff>161925</xdr:rowOff>
    </xdr:to>
    <xdr:cxnSp macro="">
      <xdr:nvCxnSpPr>
        <xdr:cNvPr id="6" name="Přímá spojnice 5"/>
        <xdr:cNvCxnSpPr/>
      </xdr:nvCxnSpPr>
      <xdr:spPr>
        <a:xfrm flipV="1">
          <a:off x="4533900" y="11658600"/>
          <a:ext cx="485775" cy="285750"/>
        </a:xfrm>
        <a:prstGeom prst="line">
          <a:avLst/>
        </a:prstGeom>
        <a:ln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3952875</xdr:colOff>
      <xdr:row>77</xdr:row>
      <xdr:rowOff>123825</xdr:rowOff>
    </xdr:from>
    <xdr:to>
      <xdr:col>4</xdr:col>
      <xdr:colOff>552450</xdr:colOff>
      <xdr:row>80</xdr:row>
      <xdr:rowOff>47625</xdr:rowOff>
    </xdr:to>
    <xdr:sp macro="" textlink="">
      <xdr:nvSpPr>
        <xdr:cNvPr id="7" name="Čárový bublinový popisek 2 6"/>
        <xdr:cNvSpPr/>
      </xdr:nvSpPr>
      <xdr:spPr>
        <a:xfrm>
          <a:off x="4962525" y="14335125"/>
          <a:ext cx="2038350" cy="4095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0382"/>
            <a:gd name="adj6" fmla="val -52818"/>
          </a:avLst>
        </a:prstGeom>
        <a:noFill/>
        <a:ln w="12700">
          <a:solidFill>
            <a:srgbClr val="FFC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cs-CZ" sz="1000" b="1">
              <a:solidFill>
                <a:sysClr val="windowText" lastClr="000000"/>
              </a:solidFill>
            </a:rPr>
            <a:t>HLAVNÍ vchod do ZŠ z</a:t>
          </a:r>
          <a:r>
            <a:rPr lang="cs-CZ" sz="1000" b="1" baseline="0">
              <a:solidFill>
                <a:sysClr val="windowText" lastClr="000000"/>
              </a:solidFill>
            </a:rPr>
            <a:t> ulice Botanická</a:t>
          </a:r>
          <a:endParaRPr lang="cs-CZ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666750</xdr:colOff>
      <xdr:row>58</xdr:row>
      <xdr:rowOff>104775</xdr:rowOff>
    </xdr:from>
    <xdr:to>
      <xdr:col>7</xdr:col>
      <xdr:colOff>428625</xdr:colOff>
      <xdr:row>61</xdr:row>
      <xdr:rowOff>38100</xdr:rowOff>
    </xdr:to>
    <xdr:sp macro="" textlink="">
      <xdr:nvSpPr>
        <xdr:cNvPr id="8" name="Čárový bublinový popisek 2 7"/>
        <xdr:cNvSpPr/>
      </xdr:nvSpPr>
      <xdr:spPr>
        <a:xfrm>
          <a:off x="7115175" y="11239500"/>
          <a:ext cx="2362200" cy="4191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7754"/>
            <a:gd name="adj6" fmla="val -51375"/>
          </a:avLst>
        </a:prstGeom>
        <a:noFill/>
        <a:ln w="12700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cs-CZ" sz="1000" b="1">
              <a:solidFill>
                <a:sysClr val="windowText" lastClr="000000"/>
              </a:solidFill>
            </a:rPr>
            <a:t>BOČNÍ vchod/vjezd do budovy ZŠ z</a:t>
          </a:r>
          <a:r>
            <a:rPr lang="cs-CZ" sz="1000" b="1" baseline="0">
              <a:solidFill>
                <a:sysClr val="windowText" lastClr="000000"/>
              </a:solidFill>
            </a:rPr>
            <a:t> ulice Antonínská</a:t>
          </a:r>
          <a:endParaRPr lang="cs-CZ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3429000</xdr:colOff>
      <xdr:row>68</xdr:row>
      <xdr:rowOff>66675</xdr:rowOff>
    </xdr:from>
    <xdr:to>
      <xdr:col>2</xdr:col>
      <xdr:colOff>4181475</xdr:colOff>
      <xdr:row>71</xdr:row>
      <xdr:rowOff>28575</xdr:rowOff>
    </xdr:to>
    <xdr:cxnSp macro="">
      <xdr:nvCxnSpPr>
        <xdr:cNvPr id="9" name="Přímá spojnice 8"/>
        <xdr:cNvCxnSpPr/>
      </xdr:nvCxnSpPr>
      <xdr:spPr>
        <a:xfrm flipV="1">
          <a:off x="4438650" y="12820650"/>
          <a:ext cx="752475" cy="447675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4200525</xdr:colOff>
      <xdr:row>67</xdr:row>
      <xdr:rowOff>19050</xdr:rowOff>
    </xdr:from>
    <xdr:to>
      <xdr:col>3</xdr:col>
      <xdr:colOff>323850</xdr:colOff>
      <xdr:row>68</xdr:row>
      <xdr:rowOff>76200</xdr:rowOff>
    </xdr:to>
    <xdr:cxnSp macro="">
      <xdr:nvCxnSpPr>
        <xdr:cNvPr id="10" name="Přímá spojnice 9"/>
        <xdr:cNvCxnSpPr/>
      </xdr:nvCxnSpPr>
      <xdr:spPr>
        <a:xfrm flipV="1">
          <a:off x="5210175" y="12611100"/>
          <a:ext cx="1076325" cy="219075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3257550</xdr:colOff>
      <xdr:row>71</xdr:row>
      <xdr:rowOff>76200</xdr:rowOff>
    </xdr:from>
    <xdr:to>
      <xdr:col>2</xdr:col>
      <xdr:colOff>3448050</xdr:colOff>
      <xdr:row>72</xdr:row>
      <xdr:rowOff>19050</xdr:rowOff>
    </xdr:to>
    <xdr:cxnSp macro="">
      <xdr:nvCxnSpPr>
        <xdr:cNvPr id="13" name="Přímá spojnice 12"/>
        <xdr:cNvCxnSpPr/>
      </xdr:nvCxnSpPr>
      <xdr:spPr>
        <a:xfrm flipV="1">
          <a:off x="4267200" y="13315950"/>
          <a:ext cx="190500" cy="104775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68</xdr:row>
      <xdr:rowOff>76200</xdr:rowOff>
    </xdr:from>
    <xdr:to>
      <xdr:col>8</xdr:col>
      <xdr:colOff>57150</xdr:colOff>
      <xdr:row>70</xdr:row>
      <xdr:rowOff>47625</xdr:rowOff>
    </xdr:to>
    <xdr:sp macro="" textlink="">
      <xdr:nvSpPr>
        <xdr:cNvPr id="16" name="Čárový bublinový popisek 2 15"/>
        <xdr:cNvSpPr/>
      </xdr:nvSpPr>
      <xdr:spPr>
        <a:xfrm>
          <a:off x="7324725" y="12830175"/>
          <a:ext cx="2562225" cy="2952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4850"/>
            <a:gd name="adj6" fmla="val -65658"/>
          </a:avLst>
        </a:prstGeom>
        <a:noFill/>
        <a:ln w="38100">
          <a:solidFill>
            <a:srgbClr val="92D05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cs-CZ" sz="1000" b="1">
              <a:solidFill>
                <a:sysClr val="windowText" lastClr="000000"/>
              </a:solidFill>
            </a:rPr>
            <a:t>SANAČNÍ OPATŘENÍ - HYDROIZOLACE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_stavby\2020\Sona\ZS_Antoninska_PRISTAVBA_4_realizace\1_KK,VV\VV\1-1_VV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VzorPolozky"/>
      <sheetName val="D.1.1-3 ARS"/>
      <sheetName val="D.1.4a UT"/>
      <sheetName val="D.1.4b VZT+CHL"/>
      <sheetName val="D.1.4c ZTI+Přípojka vody"/>
      <sheetName val="D.1.4d ELEKTRO SILNO+SLABO"/>
      <sheetName val="D.1.4f ZÁVLAHA"/>
      <sheetName val="D.1.4g MAR"/>
      <sheetName val="D.1.4h GASTRO"/>
      <sheetName val="D.1.4i SADOVKY"/>
      <sheetName val="D.1.4j ERO"/>
      <sheetName val="VON"/>
    </sheetNames>
    <sheetDataSet>
      <sheetData sheetId="0"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4">
          <cell r="J24" t="str">
            <v>CZK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1"/>
  <sheetViews>
    <sheetView showGridLines="0" tabSelected="1" view="pageBreakPreview" zoomScaleSheetLayoutView="100" workbookViewId="0" topLeftCell="A1">
      <selection activeCell="A1" sqref="A1:XFD1"/>
    </sheetView>
  </sheetViews>
  <sheetFormatPr defaultColWidth="9.140625" defaultRowHeight="12"/>
  <cols>
    <col min="1" max="1" width="9.28125" style="91" customWidth="1"/>
    <col min="2" max="2" width="1.7109375" style="1" customWidth="1"/>
    <col min="3" max="3" width="4.140625" style="91" customWidth="1"/>
    <col min="4" max="4" width="6.8515625" style="91" customWidth="1"/>
    <col min="5" max="5" width="48.7109375" style="1" customWidth="1"/>
    <col min="6" max="6" width="26.00390625" style="91" customWidth="1"/>
    <col min="7" max="7" width="4.140625" style="91" customWidth="1"/>
  </cols>
  <sheetData>
    <row r="3" s="224" customFormat="1" ht="12"/>
    <row r="4" spans="1:7" s="2" customFormat="1" ht="6.95" customHeight="1">
      <c r="A4" s="223"/>
      <c r="B4" s="26"/>
      <c r="C4" s="26"/>
      <c r="D4" s="26"/>
      <c r="E4" s="26"/>
      <c r="F4" s="26"/>
      <c r="G4" s="26"/>
    </row>
    <row r="5" spans="1:7" s="2" customFormat="1" ht="24.95" customHeight="1">
      <c r="A5" s="223"/>
      <c r="B5" s="26"/>
      <c r="C5" s="17" t="s">
        <v>445</v>
      </c>
      <c r="D5" s="102"/>
      <c r="E5" s="18"/>
      <c r="F5" s="102"/>
      <c r="G5" s="102"/>
    </row>
    <row r="6" spans="1:7" s="2" customFormat="1" ht="6.95" customHeight="1">
      <c r="A6" s="223"/>
      <c r="B6" s="26"/>
      <c r="C6" s="102"/>
      <c r="D6" s="102"/>
      <c r="E6" s="18"/>
      <c r="F6" s="102"/>
      <c r="G6" s="102"/>
    </row>
    <row r="7" spans="1:7" s="3" customFormat="1" ht="36.95" customHeight="1">
      <c r="A7" s="220"/>
      <c r="B7" s="220"/>
      <c r="C7" s="23" t="s">
        <v>448</v>
      </c>
      <c r="D7" s="92"/>
      <c r="E7" s="92" t="s">
        <v>449</v>
      </c>
      <c r="F7" s="92"/>
      <c r="G7" s="92"/>
    </row>
    <row r="8" spans="1:7" s="2" customFormat="1" ht="11.25" customHeight="1">
      <c r="A8" s="223"/>
      <c r="B8" s="26"/>
      <c r="C8" s="102"/>
      <c r="D8" s="102"/>
      <c r="E8" s="18"/>
      <c r="F8" s="102"/>
      <c r="G8" s="102"/>
    </row>
    <row r="9" spans="1:7" s="2" customFormat="1" ht="18" customHeight="1">
      <c r="A9" s="223"/>
      <c r="B9" s="26"/>
      <c r="C9" s="204" t="s">
        <v>5</v>
      </c>
      <c r="D9" s="205"/>
      <c r="E9" s="24" t="s">
        <v>450</v>
      </c>
      <c r="G9" s="93"/>
    </row>
    <row r="10" spans="1:7" s="2" customFormat="1" ht="18" customHeight="1">
      <c r="A10" s="223"/>
      <c r="B10" s="26"/>
      <c r="C10" s="204"/>
      <c r="D10" s="205"/>
      <c r="E10" s="24" t="s">
        <v>451</v>
      </c>
      <c r="G10" s="93"/>
    </row>
    <row r="11" spans="1:7" s="2" customFormat="1" ht="10.9" customHeight="1">
      <c r="A11" s="223"/>
      <c r="B11" s="26"/>
      <c r="C11" s="102"/>
      <c r="D11" s="102"/>
      <c r="E11" s="18"/>
      <c r="F11" s="102"/>
      <c r="G11" s="102"/>
    </row>
    <row r="12" spans="1:7" s="2" customFormat="1" ht="29.25" customHeight="1">
      <c r="A12" s="223"/>
      <c r="B12" s="26"/>
      <c r="C12" s="94"/>
      <c r="D12" s="95"/>
      <c r="E12" s="95" t="s">
        <v>446</v>
      </c>
      <c r="F12" s="96" t="s">
        <v>420</v>
      </c>
      <c r="G12" s="97"/>
    </row>
    <row r="13" spans="1:7" s="2" customFormat="1" ht="10.9" customHeight="1">
      <c r="A13" s="223"/>
      <c r="B13" s="26"/>
      <c r="C13" s="102"/>
      <c r="D13" s="102"/>
      <c r="E13" s="18"/>
      <c r="F13" s="102"/>
      <c r="G13" s="102"/>
    </row>
    <row r="14" spans="1:7" s="4" customFormat="1" ht="32.45" customHeight="1">
      <c r="A14" s="221"/>
      <c r="B14" s="221"/>
      <c r="C14" s="32" t="s">
        <v>12</v>
      </c>
      <c r="D14" s="33"/>
      <c r="E14" s="33"/>
      <c r="F14" s="100"/>
      <c r="G14" s="101"/>
    </row>
    <row r="15" spans="1:7" s="5" customFormat="1" ht="18" customHeight="1">
      <c r="A15" s="222"/>
      <c r="B15" s="222"/>
      <c r="C15" s="34"/>
      <c r="D15" s="99" t="s">
        <v>15</v>
      </c>
      <c r="E15" s="99" t="s">
        <v>16</v>
      </c>
      <c r="F15" s="209">
        <f>'01 - Bourané konstrukce'!J9</f>
        <v>0</v>
      </c>
      <c r="G15" s="98"/>
    </row>
    <row r="16" spans="1:7" s="5" customFormat="1" ht="18" customHeight="1">
      <c r="A16" s="222"/>
      <c r="B16" s="222"/>
      <c r="C16" s="34"/>
      <c r="D16" s="99" t="s">
        <v>19</v>
      </c>
      <c r="E16" s="99" t="s">
        <v>20</v>
      </c>
      <c r="F16" s="209">
        <f>'02 - Nové konstrukce'!J9</f>
        <v>0</v>
      </c>
      <c r="G16" s="98"/>
    </row>
    <row r="17" spans="1:7" s="5" customFormat="1" ht="18" customHeight="1">
      <c r="A17" s="222"/>
      <c r="B17" s="222"/>
      <c r="C17" s="207"/>
      <c r="D17" s="208" t="s">
        <v>21</v>
      </c>
      <c r="E17" s="208" t="s">
        <v>452</v>
      </c>
      <c r="F17" s="210">
        <f>'03 - Vedlejší náklady'!G21</f>
        <v>0</v>
      </c>
      <c r="G17" s="98"/>
    </row>
    <row r="18" spans="1:7" s="2" customFormat="1" ht="18" customHeight="1">
      <c r="A18" s="223"/>
      <c r="B18" s="26"/>
      <c r="C18" s="102"/>
      <c r="D18" s="102"/>
      <c r="E18" s="99" t="s">
        <v>455</v>
      </c>
      <c r="F18" s="209">
        <f>SUM(F15:F17)</f>
        <v>0</v>
      </c>
      <c r="G18" s="102"/>
    </row>
    <row r="19" spans="3:6" ht="18" customHeight="1">
      <c r="C19" s="211"/>
      <c r="D19" s="211"/>
      <c r="E19" s="208" t="s">
        <v>447</v>
      </c>
      <c r="F19" s="210">
        <f>F18/100*21</f>
        <v>0</v>
      </c>
    </row>
    <row r="20" spans="5:6" ht="18" customHeight="1">
      <c r="E20" s="99" t="s">
        <v>454</v>
      </c>
      <c r="F20" s="209">
        <f>SUM(F18:F19)</f>
        <v>0</v>
      </c>
    </row>
    <row r="21" spans="5:6" ht="12">
      <c r="E21" s="206"/>
      <c r="F21" s="206"/>
    </row>
  </sheetData>
  <sheetProtection algorithmName="SHA-512" hashValue="+9eLyR8rOGeBQxXTix81CAYrp1F3QkcG0mQpkehPDtxl093HBPtxlMWDo5oUE2HqKx4p4nGZQNC2b7W8jxDRiA==" saltValue="nNibjXexclf74bNGfVl7Jw==" spinCount="100000" sheet="1" objects="1" scenarios="1"/>
  <printOptions horizontalCentered="1"/>
  <pageMargins left="0.3937007874015748" right="0.3937007874015748" top="0.71" bottom="0.3937007874015748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4"/>
  <sheetViews>
    <sheetView showGridLines="0" view="pageBreakPreview" zoomScaleSheetLayoutView="100" workbookViewId="0" topLeftCell="A37">
      <selection activeCell="I53" sqref="I5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hidden="1" customWidth="1"/>
    <col min="13" max="13" width="10.8515625" style="1" hidden="1" customWidth="1"/>
    <col min="14" max="14" width="9.140625" style="1" hidden="1" customWidth="1"/>
    <col min="15" max="20" width="14.140625" style="1" hidden="1" customWidth="1"/>
    <col min="21" max="21" width="16.28125" style="1" hidden="1" customWidth="1"/>
    <col min="22" max="22" width="12.28125" style="1" hidden="1" customWidth="1"/>
    <col min="23" max="23" width="16.28125" style="1" hidden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31" s="2" customFormat="1" ht="6.95" customHeight="1">
      <c r="A1" s="18"/>
      <c r="B1" s="233"/>
      <c r="C1" s="234"/>
      <c r="D1" s="234"/>
      <c r="E1" s="234"/>
      <c r="F1" s="234"/>
      <c r="G1" s="234"/>
      <c r="H1" s="234"/>
      <c r="I1" s="234"/>
      <c r="J1" s="234"/>
      <c r="K1" s="234"/>
      <c r="L1" s="2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2" customFormat="1" ht="24.95" customHeight="1">
      <c r="A2" s="18"/>
      <c r="B2" s="235"/>
      <c r="C2" s="236" t="s">
        <v>23</v>
      </c>
      <c r="D2" s="237"/>
      <c r="E2" s="237"/>
      <c r="F2" s="237"/>
      <c r="G2" s="237"/>
      <c r="H2" s="237"/>
      <c r="I2" s="237"/>
      <c r="J2" s="237"/>
      <c r="K2" s="237"/>
      <c r="L2" s="20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s="2" customFormat="1" ht="6.95" customHeight="1">
      <c r="A3" s="18"/>
      <c r="B3" s="235"/>
      <c r="C3" s="237"/>
      <c r="D3" s="237"/>
      <c r="E3" s="237"/>
      <c r="F3" s="237"/>
      <c r="G3" s="237"/>
      <c r="H3" s="237"/>
      <c r="I3" s="237"/>
      <c r="J3" s="237"/>
      <c r="K3" s="237"/>
      <c r="L3" s="20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2" customFormat="1" ht="14.25" customHeight="1">
      <c r="A4" s="18"/>
      <c r="B4" s="235"/>
      <c r="C4" s="238" t="s">
        <v>4</v>
      </c>
      <c r="D4" s="237"/>
      <c r="E4" s="239" t="str">
        <f>'Rekapitulace stavby'!E7</f>
        <v>ZŠ a MŠ Brno, Antonínská 3, p.o. – sanace obvodové zdi</v>
      </c>
      <c r="F4" s="237"/>
      <c r="G4" s="237"/>
      <c r="H4" s="237"/>
      <c r="I4" s="237"/>
      <c r="J4" s="237"/>
      <c r="K4" s="237"/>
      <c r="L4" s="20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2" customFormat="1" ht="14.25" customHeight="1">
      <c r="A5" s="102"/>
      <c r="B5" s="235"/>
      <c r="C5" s="238" t="s">
        <v>456</v>
      </c>
      <c r="D5" s="237"/>
      <c r="E5" s="239" t="s">
        <v>22</v>
      </c>
      <c r="F5" s="237"/>
      <c r="G5" s="237"/>
      <c r="H5" s="237"/>
      <c r="I5" s="237"/>
      <c r="J5" s="237"/>
      <c r="K5" s="237"/>
      <c r="L5" s="20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s="2" customFormat="1" ht="10.35" customHeight="1">
      <c r="A6" s="18"/>
      <c r="B6" s="235"/>
      <c r="C6" s="237"/>
      <c r="D6" s="237"/>
      <c r="E6" s="237"/>
      <c r="F6" s="237"/>
      <c r="G6" s="237"/>
      <c r="H6" s="237"/>
      <c r="I6" s="237"/>
      <c r="J6" s="237"/>
      <c r="K6" s="237"/>
      <c r="L6" s="20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2" customFormat="1" ht="29.25" customHeight="1">
      <c r="A7" s="18"/>
      <c r="B7" s="235"/>
      <c r="C7" s="276" t="s">
        <v>24</v>
      </c>
      <c r="D7" s="277"/>
      <c r="E7" s="277"/>
      <c r="F7" s="277"/>
      <c r="G7" s="277"/>
      <c r="H7" s="277"/>
      <c r="I7" s="277"/>
      <c r="J7" s="278" t="s">
        <v>25</v>
      </c>
      <c r="K7" s="277"/>
      <c r="L7" s="20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" customFormat="1" ht="10.35" customHeight="1">
      <c r="A8" s="18"/>
      <c r="B8" s="235"/>
      <c r="C8" s="237"/>
      <c r="D8" s="237"/>
      <c r="E8" s="237"/>
      <c r="F8" s="237"/>
      <c r="G8" s="237"/>
      <c r="H8" s="237"/>
      <c r="I8" s="237"/>
      <c r="J8" s="237"/>
      <c r="K8" s="237"/>
      <c r="L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7" s="2" customFormat="1" ht="22.9" customHeight="1">
      <c r="A9" s="18"/>
      <c r="B9" s="235"/>
      <c r="C9" s="279" t="s">
        <v>26</v>
      </c>
      <c r="D9" s="237"/>
      <c r="E9" s="237"/>
      <c r="F9" s="237"/>
      <c r="G9" s="237"/>
      <c r="H9" s="237"/>
      <c r="I9" s="237"/>
      <c r="J9" s="280">
        <f>J30</f>
        <v>0</v>
      </c>
      <c r="K9" s="237"/>
      <c r="L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U9" s="13" t="s">
        <v>27</v>
      </c>
    </row>
    <row r="10" spans="2:12" s="6" customFormat="1" ht="24.95" customHeight="1">
      <c r="B10" s="281"/>
      <c r="C10" s="282"/>
      <c r="D10" s="283" t="s">
        <v>28</v>
      </c>
      <c r="E10" s="284"/>
      <c r="F10" s="284"/>
      <c r="G10" s="284"/>
      <c r="H10" s="284"/>
      <c r="I10" s="284"/>
      <c r="J10" s="285">
        <f>J31</f>
        <v>0</v>
      </c>
      <c r="K10" s="282"/>
      <c r="L10" s="36"/>
    </row>
    <row r="11" spans="2:12" s="7" customFormat="1" ht="19.9" customHeight="1">
      <c r="B11" s="286"/>
      <c r="C11" s="287"/>
      <c r="D11" s="288" t="s">
        <v>29</v>
      </c>
      <c r="E11" s="289"/>
      <c r="F11" s="289"/>
      <c r="G11" s="289"/>
      <c r="H11" s="289"/>
      <c r="I11" s="289"/>
      <c r="J11" s="290">
        <f>J32</f>
        <v>0</v>
      </c>
      <c r="K11" s="287"/>
      <c r="L11" s="37"/>
    </row>
    <row r="12" spans="2:12" s="7" customFormat="1" ht="19.9" customHeight="1">
      <c r="B12" s="286"/>
      <c r="C12" s="287"/>
      <c r="D12" s="288" t="s">
        <v>30</v>
      </c>
      <c r="E12" s="289"/>
      <c r="F12" s="289"/>
      <c r="G12" s="289"/>
      <c r="H12" s="289"/>
      <c r="I12" s="289"/>
      <c r="J12" s="290">
        <f>J40</f>
        <v>0</v>
      </c>
      <c r="K12" s="287"/>
      <c r="L12" s="37"/>
    </row>
    <row r="13" spans="2:12" s="7" customFormat="1" ht="19.9" customHeight="1">
      <c r="B13" s="286"/>
      <c r="C13" s="287"/>
      <c r="D13" s="288" t="s">
        <v>31</v>
      </c>
      <c r="E13" s="289"/>
      <c r="F13" s="289"/>
      <c r="G13" s="289"/>
      <c r="H13" s="289"/>
      <c r="I13" s="289"/>
      <c r="J13" s="290">
        <f>J84</f>
        <v>0</v>
      </c>
      <c r="K13" s="287"/>
      <c r="L13" s="37"/>
    </row>
    <row r="14" spans="2:12" s="6" customFormat="1" ht="24.95" customHeight="1">
      <c r="B14" s="281"/>
      <c r="C14" s="282"/>
      <c r="D14" s="283" t="s">
        <v>32</v>
      </c>
      <c r="E14" s="284"/>
      <c r="F14" s="284"/>
      <c r="G14" s="284"/>
      <c r="H14" s="284"/>
      <c r="I14" s="284"/>
      <c r="J14" s="285">
        <f>J92</f>
        <v>0</v>
      </c>
      <c r="K14" s="282"/>
      <c r="L14" s="36"/>
    </row>
    <row r="15" spans="2:12" s="7" customFormat="1" ht="19.9" customHeight="1">
      <c r="B15" s="286"/>
      <c r="C15" s="287"/>
      <c r="D15" s="288" t="s">
        <v>33</v>
      </c>
      <c r="E15" s="289"/>
      <c r="F15" s="289"/>
      <c r="G15" s="289"/>
      <c r="H15" s="289"/>
      <c r="I15" s="289"/>
      <c r="J15" s="290">
        <f>J93</f>
        <v>0</v>
      </c>
      <c r="K15" s="287"/>
      <c r="L15" s="37"/>
    </row>
    <row r="16" spans="2:12" s="7" customFormat="1" ht="19.9" customHeight="1">
      <c r="B16" s="286"/>
      <c r="C16" s="287"/>
      <c r="D16" s="288" t="s">
        <v>34</v>
      </c>
      <c r="E16" s="289"/>
      <c r="F16" s="289"/>
      <c r="G16" s="289"/>
      <c r="H16" s="289"/>
      <c r="I16" s="289"/>
      <c r="J16" s="290">
        <f>J101</f>
        <v>0</v>
      </c>
      <c r="K16" s="287"/>
      <c r="L16" s="37"/>
    </row>
    <row r="17" spans="2:12" s="7" customFormat="1" ht="19.9" customHeight="1">
      <c r="B17" s="286"/>
      <c r="C17" s="287"/>
      <c r="D17" s="288" t="s">
        <v>35</v>
      </c>
      <c r="E17" s="289"/>
      <c r="F17" s="289"/>
      <c r="G17" s="289"/>
      <c r="H17" s="289"/>
      <c r="I17" s="289"/>
      <c r="J17" s="290">
        <f>J108</f>
        <v>0</v>
      </c>
      <c r="K17" s="287"/>
      <c r="L17" s="37"/>
    </row>
    <row r="18" spans="1:31" s="2" customFormat="1" ht="21.75" customHeight="1">
      <c r="A18" s="18"/>
      <c r="B18" s="235"/>
      <c r="C18" s="237"/>
      <c r="D18" s="237"/>
      <c r="E18" s="237"/>
      <c r="F18" s="237"/>
      <c r="G18" s="237"/>
      <c r="H18" s="237"/>
      <c r="I18" s="237"/>
      <c r="J18" s="237"/>
      <c r="K18" s="237"/>
      <c r="L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customHeight="1">
      <c r="A19" s="18"/>
      <c r="B19" s="274"/>
      <c r="C19" s="275"/>
      <c r="D19" s="275"/>
      <c r="E19" s="275"/>
      <c r="F19" s="275"/>
      <c r="G19" s="275"/>
      <c r="H19" s="275"/>
      <c r="I19" s="275"/>
      <c r="J19" s="275"/>
      <c r="K19" s="275"/>
      <c r="L19" s="2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2:11" ht="12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2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31" s="2" customFormat="1" ht="6.95" customHeight="1">
      <c r="A23" s="18"/>
      <c r="B23" s="233"/>
      <c r="C23" s="234"/>
      <c r="D23" s="234"/>
      <c r="E23" s="234"/>
      <c r="F23" s="234"/>
      <c r="G23" s="234"/>
      <c r="H23" s="234"/>
      <c r="I23" s="234"/>
      <c r="J23" s="234"/>
      <c r="K23" s="234"/>
      <c r="L23" s="20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4.95" customHeight="1">
      <c r="A24" s="18"/>
      <c r="B24" s="235"/>
      <c r="C24" s="236" t="s">
        <v>36</v>
      </c>
      <c r="D24" s="237"/>
      <c r="E24" s="237"/>
      <c r="F24" s="237"/>
      <c r="G24" s="237"/>
      <c r="H24" s="237"/>
      <c r="I24" s="237"/>
      <c r="J24" s="237"/>
      <c r="K24" s="237"/>
      <c r="L24" s="2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>
      <c r="A25" s="18"/>
      <c r="B25" s="235"/>
      <c r="C25" s="237"/>
      <c r="D25" s="237"/>
      <c r="E25" s="237"/>
      <c r="F25" s="237"/>
      <c r="G25" s="237"/>
      <c r="H25" s="237"/>
      <c r="I25" s="237"/>
      <c r="J25" s="237"/>
      <c r="K25" s="237"/>
      <c r="L25" s="2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4.25" customHeight="1">
      <c r="A26" s="102"/>
      <c r="B26" s="235"/>
      <c r="C26" s="238" t="s">
        <v>4</v>
      </c>
      <c r="D26" s="237"/>
      <c r="E26" s="239" t="str">
        <f>'Rekapitulace stavby'!E7</f>
        <v>ZŠ a MŠ Brno, Antonínská 3, p.o. – sanace obvodové zdi</v>
      </c>
      <c r="F26" s="237"/>
      <c r="G26" s="237"/>
      <c r="H26" s="237"/>
      <c r="I26" s="237"/>
      <c r="J26" s="237"/>
      <c r="K26" s="237"/>
      <c r="L26" s="20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s="2" customFormat="1" ht="14.25" customHeight="1">
      <c r="A27" s="102"/>
      <c r="B27" s="235"/>
      <c r="C27" s="238" t="s">
        <v>457</v>
      </c>
      <c r="D27" s="237"/>
      <c r="E27" s="239" t="s">
        <v>22</v>
      </c>
      <c r="F27" s="237"/>
      <c r="G27" s="237"/>
      <c r="H27" s="237"/>
      <c r="I27" s="237"/>
      <c r="J27" s="237"/>
      <c r="K27" s="237"/>
      <c r="L27" s="20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s="2" customFormat="1" ht="10.35" customHeight="1">
      <c r="A28" s="18"/>
      <c r="B28" s="235"/>
      <c r="C28" s="237"/>
      <c r="D28" s="237"/>
      <c r="E28" s="237"/>
      <c r="F28" s="237"/>
      <c r="G28" s="237"/>
      <c r="H28" s="237"/>
      <c r="I28" s="237"/>
      <c r="J28" s="237"/>
      <c r="K28" s="237"/>
      <c r="L28" s="20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8" customFormat="1" ht="29.25" customHeight="1">
      <c r="A29" s="38"/>
      <c r="B29" s="240"/>
      <c r="C29" s="241" t="s">
        <v>37</v>
      </c>
      <c r="D29" s="242" t="s">
        <v>11</v>
      </c>
      <c r="E29" s="242" t="s">
        <v>9</v>
      </c>
      <c r="F29" s="242" t="s">
        <v>10</v>
      </c>
      <c r="G29" s="242" t="s">
        <v>38</v>
      </c>
      <c r="H29" s="242" t="s">
        <v>39</v>
      </c>
      <c r="I29" s="242" t="s">
        <v>40</v>
      </c>
      <c r="J29" s="242" t="s">
        <v>25</v>
      </c>
      <c r="K29" s="243" t="s">
        <v>41</v>
      </c>
      <c r="L29" s="43"/>
      <c r="M29" s="27" t="s">
        <v>0</v>
      </c>
      <c r="N29" s="28" t="s">
        <v>7</v>
      </c>
      <c r="O29" s="28" t="s">
        <v>42</v>
      </c>
      <c r="P29" s="28" t="s">
        <v>43</v>
      </c>
      <c r="Q29" s="28" t="s">
        <v>44</v>
      </c>
      <c r="R29" s="28" t="s">
        <v>45</v>
      </c>
      <c r="S29" s="28" t="s">
        <v>46</v>
      </c>
      <c r="T29" s="29" t="s">
        <v>47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63" s="2" customFormat="1" ht="22.9" customHeight="1">
      <c r="A30" s="18"/>
      <c r="B30" s="235"/>
      <c r="C30" s="244" t="s">
        <v>48</v>
      </c>
      <c r="D30" s="237"/>
      <c r="E30" s="237"/>
      <c r="F30" s="237"/>
      <c r="G30" s="237"/>
      <c r="H30" s="237"/>
      <c r="I30" s="237"/>
      <c r="J30" s="245">
        <f>BK30</f>
        <v>0</v>
      </c>
      <c r="K30" s="237"/>
      <c r="L30" s="19"/>
      <c r="M30" s="30"/>
      <c r="N30" s="25"/>
      <c r="O30" s="31"/>
      <c r="P30" s="44">
        <f>P31+P92</f>
        <v>260.728386</v>
      </c>
      <c r="Q30" s="31"/>
      <c r="R30" s="44">
        <f>R31+R92</f>
        <v>0.0005</v>
      </c>
      <c r="S30" s="31"/>
      <c r="T30" s="45">
        <f>T31+T92</f>
        <v>12.903567500000001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T30" s="13" t="s">
        <v>13</v>
      </c>
      <c r="AU30" s="13" t="s">
        <v>27</v>
      </c>
      <c r="BK30" s="46">
        <f>BK31+BK92</f>
        <v>0</v>
      </c>
    </row>
    <row r="31" spans="2:63" s="9" customFormat="1" ht="25.9" customHeight="1">
      <c r="B31" s="246"/>
      <c r="C31" s="247"/>
      <c r="D31" s="248" t="s">
        <v>13</v>
      </c>
      <c r="E31" s="249" t="s">
        <v>49</v>
      </c>
      <c r="F31" s="249" t="s">
        <v>50</v>
      </c>
      <c r="G31" s="247"/>
      <c r="H31" s="247"/>
      <c r="I31" s="247"/>
      <c r="J31" s="250">
        <f>BK31</f>
        <v>0</v>
      </c>
      <c r="K31" s="247"/>
      <c r="L31" s="47"/>
      <c r="M31" s="49"/>
      <c r="N31" s="50"/>
      <c r="O31" s="50"/>
      <c r="P31" s="51">
        <f>P32+P40+P84</f>
        <v>257.465636</v>
      </c>
      <c r="Q31" s="50"/>
      <c r="R31" s="51">
        <f>R32+R40+R84</f>
        <v>0.00030000000000000003</v>
      </c>
      <c r="S31" s="50"/>
      <c r="T31" s="52">
        <f>T32+T40+T84</f>
        <v>12.812850000000001</v>
      </c>
      <c r="AR31" s="48" t="s">
        <v>17</v>
      </c>
      <c r="AT31" s="53" t="s">
        <v>13</v>
      </c>
      <c r="AU31" s="53" t="s">
        <v>14</v>
      </c>
      <c r="AY31" s="48" t="s">
        <v>51</v>
      </c>
      <c r="BK31" s="54">
        <f>BK32+BK40+BK84</f>
        <v>0</v>
      </c>
    </row>
    <row r="32" spans="2:63" s="9" customFormat="1" ht="22.9" customHeight="1">
      <c r="B32" s="246"/>
      <c r="C32" s="247"/>
      <c r="D32" s="248" t="s">
        <v>13</v>
      </c>
      <c r="E32" s="251" t="s">
        <v>17</v>
      </c>
      <c r="F32" s="251" t="s">
        <v>52</v>
      </c>
      <c r="G32" s="247"/>
      <c r="H32" s="247"/>
      <c r="I32" s="247"/>
      <c r="J32" s="252">
        <f>BK32</f>
        <v>0</v>
      </c>
      <c r="K32" s="247"/>
      <c r="L32" s="47"/>
      <c r="M32" s="49"/>
      <c r="N32" s="50"/>
      <c r="O32" s="50"/>
      <c r="P32" s="51">
        <f>SUM(P33:P39)</f>
        <v>6.676</v>
      </c>
      <c r="Q32" s="50"/>
      <c r="R32" s="51">
        <f>SUM(R33:R39)</f>
        <v>0.00030000000000000003</v>
      </c>
      <c r="S32" s="50"/>
      <c r="T32" s="52">
        <f>SUM(T33:T39)</f>
        <v>8.184000000000001</v>
      </c>
      <c r="AR32" s="48" t="s">
        <v>17</v>
      </c>
      <c r="AT32" s="53" t="s">
        <v>13</v>
      </c>
      <c r="AU32" s="53" t="s">
        <v>17</v>
      </c>
      <c r="AY32" s="48" t="s">
        <v>51</v>
      </c>
      <c r="BK32" s="54">
        <f>SUM(BK33:BK39)</f>
        <v>0</v>
      </c>
    </row>
    <row r="33" spans="1:65" s="2" customFormat="1" ht="49.15" customHeight="1">
      <c r="A33" s="18"/>
      <c r="B33" s="235"/>
      <c r="C33" s="253" t="s">
        <v>17</v>
      </c>
      <c r="D33" s="253" t="s">
        <v>53</v>
      </c>
      <c r="E33" s="254" t="s">
        <v>54</v>
      </c>
      <c r="F33" s="255" t="s">
        <v>55</v>
      </c>
      <c r="G33" s="256" t="s">
        <v>56</v>
      </c>
      <c r="H33" s="257">
        <v>37.2</v>
      </c>
      <c r="I33" s="55">
        <v>0</v>
      </c>
      <c r="J33" s="258">
        <f>ROUND(I33*H33,2)</f>
        <v>0</v>
      </c>
      <c r="K33" s="255" t="s">
        <v>57</v>
      </c>
      <c r="L33" s="19"/>
      <c r="M33" s="56" t="s">
        <v>0</v>
      </c>
      <c r="N33" s="57" t="s">
        <v>8</v>
      </c>
      <c r="O33" s="58">
        <v>0.13</v>
      </c>
      <c r="P33" s="58">
        <f>O33*H33</f>
        <v>4.836</v>
      </c>
      <c r="Q33" s="58">
        <v>0</v>
      </c>
      <c r="R33" s="58">
        <f>Q33*H33</f>
        <v>0</v>
      </c>
      <c r="S33" s="58">
        <v>0.22</v>
      </c>
      <c r="T33" s="59">
        <f>S33*H33</f>
        <v>8.184000000000001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R33" s="60" t="s">
        <v>58</v>
      </c>
      <c r="AT33" s="60" t="s">
        <v>53</v>
      </c>
      <c r="AU33" s="60" t="s">
        <v>18</v>
      </c>
      <c r="AY33" s="13" t="s">
        <v>51</v>
      </c>
      <c r="BE33" s="61">
        <f>IF(N33="základní",J33,0)</f>
        <v>0</v>
      </c>
      <c r="BF33" s="61">
        <f>IF(N33="snížená",J33,0)</f>
        <v>0</v>
      </c>
      <c r="BG33" s="61">
        <f>IF(N33="zákl. přenesená",J33,0)</f>
        <v>0</v>
      </c>
      <c r="BH33" s="61">
        <f>IF(N33="sníž. přenesená",J33,0)</f>
        <v>0</v>
      </c>
      <c r="BI33" s="61">
        <f>IF(N33="nulová",J33,0)</f>
        <v>0</v>
      </c>
      <c r="BJ33" s="13" t="s">
        <v>17</v>
      </c>
      <c r="BK33" s="61">
        <f>ROUND(I33*H33,2)</f>
        <v>0</v>
      </c>
      <c r="BL33" s="13" t="s">
        <v>58</v>
      </c>
      <c r="BM33" s="60" t="s">
        <v>59</v>
      </c>
    </row>
    <row r="34" spans="2:51" s="10" customFormat="1" ht="12">
      <c r="B34" s="259"/>
      <c r="C34" s="260"/>
      <c r="D34" s="261" t="s">
        <v>60</v>
      </c>
      <c r="E34" s="262" t="s">
        <v>0</v>
      </c>
      <c r="F34" s="263" t="s">
        <v>61</v>
      </c>
      <c r="G34" s="260"/>
      <c r="H34" s="262" t="s">
        <v>0</v>
      </c>
      <c r="I34" s="225"/>
      <c r="J34" s="260"/>
      <c r="K34" s="260"/>
      <c r="L34" s="62"/>
      <c r="M34" s="64"/>
      <c r="N34" s="65"/>
      <c r="O34" s="65"/>
      <c r="P34" s="65"/>
      <c r="Q34" s="65"/>
      <c r="R34" s="65"/>
      <c r="S34" s="65"/>
      <c r="T34" s="66"/>
      <c r="AT34" s="63" t="s">
        <v>60</v>
      </c>
      <c r="AU34" s="63" t="s">
        <v>18</v>
      </c>
      <c r="AV34" s="10" t="s">
        <v>17</v>
      </c>
      <c r="AW34" s="10" t="s">
        <v>6</v>
      </c>
      <c r="AX34" s="10" t="s">
        <v>14</v>
      </c>
      <c r="AY34" s="63" t="s">
        <v>51</v>
      </c>
    </row>
    <row r="35" spans="2:51" s="10" customFormat="1" ht="12">
      <c r="B35" s="259"/>
      <c r="C35" s="260"/>
      <c r="D35" s="261" t="s">
        <v>60</v>
      </c>
      <c r="E35" s="262" t="s">
        <v>0</v>
      </c>
      <c r="F35" s="263" t="s">
        <v>62</v>
      </c>
      <c r="G35" s="260"/>
      <c r="H35" s="262" t="s">
        <v>0</v>
      </c>
      <c r="I35" s="225"/>
      <c r="J35" s="260"/>
      <c r="K35" s="260"/>
      <c r="L35" s="62"/>
      <c r="M35" s="64"/>
      <c r="N35" s="65"/>
      <c r="O35" s="65"/>
      <c r="P35" s="65"/>
      <c r="Q35" s="65"/>
      <c r="R35" s="65"/>
      <c r="S35" s="65"/>
      <c r="T35" s="66"/>
      <c r="AT35" s="63" t="s">
        <v>60</v>
      </c>
      <c r="AU35" s="63" t="s">
        <v>18</v>
      </c>
      <c r="AV35" s="10" t="s">
        <v>17</v>
      </c>
      <c r="AW35" s="10" t="s">
        <v>6</v>
      </c>
      <c r="AX35" s="10" t="s">
        <v>14</v>
      </c>
      <c r="AY35" s="63" t="s">
        <v>51</v>
      </c>
    </row>
    <row r="36" spans="2:51" s="11" customFormat="1" ht="12">
      <c r="B36" s="264"/>
      <c r="C36" s="265"/>
      <c r="D36" s="261" t="s">
        <v>60</v>
      </c>
      <c r="E36" s="266" t="s">
        <v>0</v>
      </c>
      <c r="F36" s="267" t="s">
        <v>63</v>
      </c>
      <c r="G36" s="265"/>
      <c r="H36" s="268">
        <v>37.2</v>
      </c>
      <c r="I36" s="226"/>
      <c r="J36" s="265"/>
      <c r="K36" s="265"/>
      <c r="L36" s="67"/>
      <c r="M36" s="69"/>
      <c r="N36" s="70"/>
      <c r="O36" s="70"/>
      <c r="P36" s="70"/>
      <c r="Q36" s="70"/>
      <c r="R36" s="70"/>
      <c r="S36" s="70"/>
      <c r="T36" s="71"/>
      <c r="AT36" s="68" t="s">
        <v>60</v>
      </c>
      <c r="AU36" s="68" t="s">
        <v>18</v>
      </c>
      <c r="AV36" s="11" t="s">
        <v>18</v>
      </c>
      <c r="AW36" s="11" t="s">
        <v>6</v>
      </c>
      <c r="AX36" s="11" t="s">
        <v>14</v>
      </c>
      <c r="AY36" s="68" t="s">
        <v>51</v>
      </c>
    </row>
    <row r="37" spans="2:51" s="12" customFormat="1" ht="12">
      <c r="B37" s="269"/>
      <c r="C37" s="270"/>
      <c r="D37" s="261" t="s">
        <v>60</v>
      </c>
      <c r="E37" s="271" t="s">
        <v>0</v>
      </c>
      <c r="F37" s="272" t="s">
        <v>64</v>
      </c>
      <c r="G37" s="270"/>
      <c r="H37" s="273">
        <v>37.2</v>
      </c>
      <c r="I37" s="227"/>
      <c r="J37" s="270"/>
      <c r="K37" s="270"/>
      <c r="L37" s="72"/>
      <c r="M37" s="74"/>
      <c r="N37" s="75"/>
      <c r="O37" s="75"/>
      <c r="P37" s="75"/>
      <c r="Q37" s="75"/>
      <c r="R37" s="75"/>
      <c r="S37" s="75"/>
      <c r="T37" s="76"/>
      <c r="AT37" s="73" t="s">
        <v>60</v>
      </c>
      <c r="AU37" s="73" t="s">
        <v>18</v>
      </c>
      <c r="AV37" s="12" t="s">
        <v>58</v>
      </c>
      <c r="AW37" s="12" t="s">
        <v>6</v>
      </c>
      <c r="AX37" s="12" t="s">
        <v>17</v>
      </c>
      <c r="AY37" s="73" t="s">
        <v>51</v>
      </c>
    </row>
    <row r="38" spans="1:65" s="2" customFormat="1" ht="24.2" customHeight="1">
      <c r="A38" s="18"/>
      <c r="B38" s="235"/>
      <c r="C38" s="253" t="s">
        <v>18</v>
      </c>
      <c r="D38" s="253" t="s">
        <v>53</v>
      </c>
      <c r="E38" s="254" t="s">
        <v>65</v>
      </c>
      <c r="F38" s="255" t="s">
        <v>66</v>
      </c>
      <c r="G38" s="256" t="s">
        <v>67</v>
      </c>
      <c r="H38" s="257">
        <v>10</v>
      </c>
      <c r="I38" s="55">
        <v>0</v>
      </c>
      <c r="J38" s="258">
        <f>ROUND(I38*H38,2)</f>
        <v>0</v>
      </c>
      <c r="K38" s="255" t="s">
        <v>57</v>
      </c>
      <c r="L38" s="19"/>
      <c r="M38" s="56" t="s">
        <v>0</v>
      </c>
      <c r="N38" s="57" t="s">
        <v>8</v>
      </c>
      <c r="O38" s="58">
        <v>0.184</v>
      </c>
      <c r="P38" s="58">
        <f>O38*H38</f>
        <v>1.8399999999999999</v>
      </c>
      <c r="Q38" s="58">
        <v>3E-05</v>
      </c>
      <c r="R38" s="58">
        <f>Q38*H38</f>
        <v>0.00030000000000000003</v>
      </c>
      <c r="S38" s="58">
        <v>0</v>
      </c>
      <c r="T38" s="59">
        <f>S38*H38</f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R38" s="60" t="s">
        <v>58</v>
      </c>
      <c r="AT38" s="60" t="s">
        <v>53</v>
      </c>
      <c r="AU38" s="60" t="s">
        <v>18</v>
      </c>
      <c r="AY38" s="13" t="s">
        <v>51</v>
      </c>
      <c r="BE38" s="61">
        <f>IF(N38="základní",J38,0)</f>
        <v>0</v>
      </c>
      <c r="BF38" s="61">
        <f>IF(N38="snížená",J38,0)</f>
        <v>0</v>
      </c>
      <c r="BG38" s="61">
        <f>IF(N38="zákl. přenesená",J38,0)</f>
        <v>0</v>
      </c>
      <c r="BH38" s="61">
        <f>IF(N38="sníž. přenesená",J38,0)</f>
        <v>0</v>
      </c>
      <c r="BI38" s="61">
        <f>IF(N38="nulová",J38,0)</f>
        <v>0</v>
      </c>
      <c r="BJ38" s="13" t="s">
        <v>17</v>
      </c>
      <c r="BK38" s="61">
        <f>ROUND(I38*H38,2)</f>
        <v>0</v>
      </c>
      <c r="BL38" s="13" t="s">
        <v>58</v>
      </c>
      <c r="BM38" s="60" t="s">
        <v>68</v>
      </c>
    </row>
    <row r="39" spans="1:65" s="2" customFormat="1" ht="37.9" customHeight="1">
      <c r="A39" s="18"/>
      <c r="B39" s="235"/>
      <c r="C39" s="253" t="s">
        <v>69</v>
      </c>
      <c r="D39" s="253" t="s">
        <v>53</v>
      </c>
      <c r="E39" s="254" t="s">
        <v>70</v>
      </c>
      <c r="F39" s="255" t="s">
        <v>71</v>
      </c>
      <c r="G39" s="256" t="s">
        <v>72</v>
      </c>
      <c r="H39" s="257">
        <v>1</v>
      </c>
      <c r="I39" s="55">
        <v>0</v>
      </c>
      <c r="J39" s="258">
        <f>ROUND(I39*H39,2)</f>
        <v>0</v>
      </c>
      <c r="K39" s="255" t="s">
        <v>57</v>
      </c>
      <c r="L39" s="19"/>
      <c r="M39" s="56" t="s">
        <v>0</v>
      </c>
      <c r="N39" s="57" t="s">
        <v>8</v>
      </c>
      <c r="O39" s="58">
        <v>0</v>
      </c>
      <c r="P39" s="58">
        <f>O39*H39</f>
        <v>0</v>
      </c>
      <c r="Q39" s="58">
        <v>0</v>
      </c>
      <c r="R39" s="58">
        <f>Q39*H39</f>
        <v>0</v>
      </c>
      <c r="S39" s="58">
        <v>0</v>
      </c>
      <c r="T39" s="59">
        <f>S39*H39</f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R39" s="60" t="s">
        <v>58</v>
      </c>
      <c r="AT39" s="60" t="s">
        <v>53</v>
      </c>
      <c r="AU39" s="60" t="s">
        <v>18</v>
      </c>
      <c r="AY39" s="13" t="s">
        <v>51</v>
      </c>
      <c r="BE39" s="61">
        <f>IF(N39="základní",J39,0)</f>
        <v>0</v>
      </c>
      <c r="BF39" s="61">
        <f>IF(N39="snížená",J39,0)</f>
        <v>0</v>
      </c>
      <c r="BG39" s="61">
        <f>IF(N39="zákl. přenesená",J39,0)</f>
        <v>0</v>
      </c>
      <c r="BH39" s="61">
        <f>IF(N39="sníž. přenesená",J39,0)</f>
        <v>0</v>
      </c>
      <c r="BI39" s="61">
        <f>IF(N39="nulová",J39,0)</f>
        <v>0</v>
      </c>
      <c r="BJ39" s="13" t="s">
        <v>17</v>
      </c>
      <c r="BK39" s="61">
        <f>ROUND(I39*H39,2)</f>
        <v>0</v>
      </c>
      <c r="BL39" s="13" t="s">
        <v>58</v>
      </c>
      <c r="BM39" s="60" t="s">
        <v>73</v>
      </c>
    </row>
    <row r="40" spans="2:63" s="9" customFormat="1" ht="22.9" customHeight="1">
      <c r="B40" s="246"/>
      <c r="C40" s="247"/>
      <c r="D40" s="248" t="s">
        <v>13</v>
      </c>
      <c r="E40" s="251" t="s">
        <v>74</v>
      </c>
      <c r="F40" s="251" t="s">
        <v>75</v>
      </c>
      <c r="G40" s="247"/>
      <c r="H40" s="247"/>
      <c r="I40" s="228"/>
      <c r="J40" s="252">
        <f>BK40</f>
        <v>0</v>
      </c>
      <c r="K40" s="247"/>
      <c r="L40" s="47"/>
      <c r="M40" s="49"/>
      <c r="N40" s="50"/>
      <c r="O40" s="50"/>
      <c r="P40" s="51">
        <f>SUM(P41:P83)</f>
        <v>212.9293</v>
      </c>
      <c r="Q40" s="50"/>
      <c r="R40" s="51">
        <f>SUM(R41:R83)</f>
        <v>0</v>
      </c>
      <c r="S40" s="50"/>
      <c r="T40" s="52">
        <f>SUM(T41:T83)</f>
        <v>4.62885</v>
      </c>
      <c r="AR40" s="48" t="s">
        <v>17</v>
      </c>
      <c r="AT40" s="53" t="s">
        <v>13</v>
      </c>
      <c r="AU40" s="53" t="s">
        <v>17</v>
      </c>
      <c r="AY40" s="48" t="s">
        <v>51</v>
      </c>
      <c r="BK40" s="54">
        <f>SUM(BK41:BK83)</f>
        <v>0</v>
      </c>
    </row>
    <row r="41" spans="1:65" s="2" customFormat="1" ht="24.2" customHeight="1">
      <c r="A41" s="18"/>
      <c r="B41" s="235"/>
      <c r="C41" s="253" t="s">
        <v>58</v>
      </c>
      <c r="D41" s="253" t="s">
        <v>53</v>
      </c>
      <c r="E41" s="254" t="s">
        <v>76</v>
      </c>
      <c r="F41" s="255" t="s">
        <v>77</v>
      </c>
      <c r="G41" s="256" t="s">
        <v>78</v>
      </c>
      <c r="H41" s="257">
        <v>31</v>
      </c>
      <c r="I41" s="55">
        <v>0</v>
      </c>
      <c r="J41" s="258">
        <f>ROUND(I41*H41,2)</f>
        <v>0</v>
      </c>
      <c r="K41" s="255" t="s">
        <v>57</v>
      </c>
      <c r="L41" s="19"/>
      <c r="M41" s="56" t="s">
        <v>0</v>
      </c>
      <c r="N41" s="57" t="s">
        <v>8</v>
      </c>
      <c r="O41" s="58">
        <v>0.196</v>
      </c>
      <c r="P41" s="58">
        <f>O41*H41</f>
        <v>6.0760000000000005</v>
      </c>
      <c r="Q41" s="58">
        <v>0</v>
      </c>
      <c r="R41" s="58">
        <f>Q41*H41</f>
        <v>0</v>
      </c>
      <c r="S41" s="58">
        <v>0</v>
      </c>
      <c r="T41" s="59">
        <f>S41*H41</f>
        <v>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R41" s="60" t="s">
        <v>58</v>
      </c>
      <c r="AT41" s="60" t="s">
        <v>53</v>
      </c>
      <c r="AU41" s="60" t="s">
        <v>18</v>
      </c>
      <c r="AY41" s="13" t="s">
        <v>51</v>
      </c>
      <c r="BE41" s="61">
        <f>IF(N41="základní",J41,0)</f>
        <v>0</v>
      </c>
      <c r="BF41" s="61">
        <f>IF(N41="snížená",J41,0)</f>
        <v>0</v>
      </c>
      <c r="BG41" s="61">
        <f>IF(N41="zákl. přenesená",J41,0)</f>
        <v>0</v>
      </c>
      <c r="BH41" s="61">
        <f>IF(N41="sníž. přenesená",J41,0)</f>
        <v>0</v>
      </c>
      <c r="BI41" s="61">
        <f>IF(N41="nulová",J41,0)</f>
        <v>0</v>
      </c>
      <c r="BJ41" s="13" t="s">
        <v>17</v>
      </c>
      <c r="BK41" s="61">
        <f>ROUND(I41*H41,2)</f>
        <v>0</v>
      </c>
      <c r="BL41" s="13" t="s">
        <v>58</v>
      </c>
      <c r="BM41" s="60" t="s">
        <v>79</v>
      </c>
    </row>
    <row r="42" spans="2:51" s="10" customFormat="1" ht="12">
      <c r="B42" s="259"/>
      <c r="C42" s="260"/>
      <c r="D42" s="261" t="s">
        <v>60</v>
      </c>
      <c r="E42" s="262" t="s">
        <v>0</v>
      </c>
      <c r="F42" s="263" t="s">
        <v>61</v>
      </c>
      <c r="G42" s="260"/>
      <c r="H42" s="262" t="s">
        <v>0</v>
      </c>
      <c r="I42" s="225"/>
      <c r="J42" s="260"/>
      <c r="K42" s="260"/>
      <c r="L42" s="62"/>
      <c r="M42" s="64"/>
      <c r="N42" s="65"/>
      <c r="O42" s="65"/>
      <c r="P42" s="65"/>
      <c r="Q42" s="65"/>
      <c r="R42" s="65"/>
      <c r="S42" s="65"/>
      <c r="T42" s="66"/>
      <c r="AT42" s="63" t="s">
        <v>60</v>
      </c>
      <c r="AU42" s="63" t="s">
        <v>18</v>
      </c>
      <c r="AV42" s="10" t="s">
        <v>17</v>
      </c>
      <c r="AW42" s="10" t="s">
        <v>6</v>
      </c>
      <c r="AX42" s="10" t="s">
        <v>14</v>
      </c>
      <c r="AY42" s="63" t="s">
        <v>51</v>
      </c>
    </row>
    <row r="43" spans="2:51" s="10" customFormat="1" ht="12">
      <c r="B43" s="259"/>
      <c r="C43" s="260"/>
      <c r="D43" s="261" t="s">
        <v>60</v>
      </c>
      <c r="E43" s="262" t="s">
        <v>0</v>
      </c>
      <c r="F43" s="263" t="s">
        <v>80</v>
      </c>
      <c r="G43" s="260"/>
      <c r="H43" s="262" t="s">
        <v>0</v>
      </c>
      <c r="I43" s="225"/>
      <c r="J43" s="260"/>
      <c r="K43" s="260"/>
      <c r="L43" s="62"/>
      <c r="M43" s="64"/>
      <c r="N43" s="65"/>
      <c r="O43" s="65"/>
      <c r="P43" s="65"/>
      <c r="Q43" s="65"/>
      <c r="R43" s="65"/>
      <c r="S43" s="65"/>
      <c r="T43" s="66"/>
      <c r="AT43" s="63" t="s">
        <v>60</v>
      </c>
      <c r="AU43" s="63" t="s">
        <v>18</v>
      </c>
      <c r="AV43" s="10" t="s">
        <v>17</v>
      </c>
      <c r="AW43" s="10" t="s">
        <v>6</v>
      </c>
      <c r="AX43" s="10" t="s">
        <v>14</v>
      </c>
      <c r="AY43" s="63" t="s">
        <v>51</v>
      </c>
    </row>
    <row r="44" spans="2:51" s="11" customFormat="1" ht="12">
      <c r="B44" s="264"/>
      <c r="C44" s="265"/>
      <c r="D44" s="261" t="s">
        <v>60</v>
      </c>
      <c r="E44" s="266" t="s">
        <v>0</v>
      </c>
      <c r="F44" s="267" t="s">
        <v>81</v>
      </c>
      <c r="G44" s="265"/>
      <c r="H44" s="268">
        <v>31</v>
      </c>
      <c r="I44" s="226"/>
      <c r="J44" s="265"/>
      <c r="K44" s="265"/>
      <c r="L44" s="67"/>
      <c r="M44" s="69"/>
      <c r="N44" s="70"/>
      <c r="O44" s="70"/>
      <c r="P44" s="70"/>
      <c r="Q44" s="70"/>
      <c r="R44" s="70"/>
      <c r="S44" s="70"/>
      <c r="T44" s="71"/>
      <c r="AT44" s="68" t="s">
        <v>60</v>
      </c>
      <c r="AU44" s="68" t="s">
        <v>18</v>
      </c>
      <c r="AV44" s="11" t="s">
        <v>18</v>
      </c>
      <c r="AW44" s="11" t="s">
        <v>6</v>
      </c>
      <c r="AX44" s="11" t="s">
        <v>14</v>
      </c>
      <c r="AY44" s="68" t="s">
        <v>51</v>
      </c>
    </row>
    <row r="45" spans="2:51" s="12" customFormat="1" ht="12">
      <c r="B45" s="269"/>
      <c r="C45" s="270"/>
      <c r="D45" s="261" t="s">
        <v>60</v>
      </c>
      <c r="E45" s="271" t="s">
        <v>0</v>
      </c>
      <c r="F45" s="272" t="s">
        <v>64</v>
      </c>
      <c r="G45" s="270"/>
      <c r="H45" s="273">
        <v>31</v>
      </c>
      <c r="I45" s="227"/>
      <c r="J45" s="270"/>
      <c r="K45" s="270"/>
      <c r="L45" s="72"/>
      <c r="M45" s="74"/>
      <c r="N45" s="75"/>
      <c r="O45" s="75"/>
      <c r="P45" s="75"/>
      <c r="Q45" s="75"/>
      <c r="R45" s="75"/>
      <c r="S45" s="75"/>
      <c r="T45" s="76"/>
      <c r="AT45" s="73" t="s">
        <v>60</v>
      </c>
      <c r="AU45" s="73" t="s">
        <v>18</v>
      </c>
      <c r="AV45" s="12" t="s">
        <v>58</v>
      </c>
      <c r="AW45" s="12" t="s">
        <v>6</v>
      </c>
      <c r="AX45" s="12" t="s">
        <v>17</v>
      </c>
      <c r="AY45" s="73" t="s">
        <v>51</v>
      </c>
    </row>
    <row r="46" spans="1:65" s="2" customFormat="1" ht="37.9" customHeight="1">
      <c r="A46" s="18"/>
      <c r="B46" s="235"/>
      <c r="C46" s="253" t="s">
        <v>82</v>
      </c>
      <c r="D46" s="253" t="s">
        <v>53</v>
      </c>
      <c r="E46" s="254" t="s">
        <v>83</v>
      </c>
      <c r="F46" s="255" t="s">
        <v>84</v>
      </c>
      <c r="G46" s="256" t="s">
        <v>56</v>
      </c>
      <c r="H46" s="257">
        <v>18.25</v>
      </c>
      <c r="I46" s="55">
        <v>0</v>
      </c>
      <c r="J46" s="258">
        <f>ROUND(I46*H46,2)</f>
        <v>0</v>
      </c>
      <c r="K46" s="255" t="s">
        <v>57</v>
      </c>
      <c r="L46" s="19"/>
      <c r="M46" s="56" t="s">
        <v>0</v>
      </c>
      <c r="N46" s="57" t="s">
        <v>8</v>
      </c>
      <c r="O46" s="58">
        <v>0.13</v>
      </c>
      <c r="P46" s="58">
        <f>O46*H46</f>
        <v>2.3725</v>
      </c>
      <c r="Q46" s="58">
        <v>0</v>
      </c>
      <c r="R46" s="58">
        <f>Q46*H46</f>
        <v>0</v>
      </c>
      <c r="S46" s="58">
        <v>0.02</v>
      </c>
      <c r="T46" s="59">
        <f>S46*H46</f>
        <v>0.365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R46" s="60" t="s">
        <v>58</v>
      </c>
      <c r="AT46" s="60" t="s">
        <v>53</v>
      </c>
      <c r="AU46" s="60" t="s">
        <v>18</v>
      </c>
      <c r="AY46" s="13" t="s">
        <v>51</v>
      </c>
      <c r="BE46" s="61">
        <f>IF(N46="základní",J46,0)</f>
        <v>0</v>
      </c>
      <c r="BF46" s="61">
        <f>IF(N46="snížená",J46,0)</f>
        <v>0</v>
      </c>
      <c r="BG46" s="61">
        <f>IF(N46="zákl. přenesená",J46,0)</f>
        <v>0</v>
      </c>
      <c r="BH46" s="61">
        <f>IF(N46="sníž. přenesená",J46,0)</f>
        <v>0</v>
      </c>
      <c r="BI46" s="61">
        <f>IF(N46="nulová",J46,0)</f>
        <v>0</v>
      </c>
      <c r="BJ46" s="13" t="s">
        <v>17</v>
      </c>
      <c r="BK46" s="61">
        <f>ROUND(I46*H46,2)</f>
        <v>0</v>
      </c>
      <c r="BL46" s="13" t="s">
        <v>58</v>
      </c>
      <c r="BM46" s="60" t="s">
        <v>85</v>
      </c>
    </row>
    <row r="47" spans="2:51" s="10" customFormat="1" ht="12">
      <c r="B47" s="259"/>
      <c r="C47" s="260"/>
      <c r="D47" s="261" t="s">
        <v>60</v>
      </c>
      <c r="E47" s="262" t="s">
        <v>0</v>
      </c>
      <c r="F47" s="263" t="s">
        <v>61</v>
      </c>
      <c r="G47" s="260"/>
      <c r="H47" s="262" t="s">
        <v>0</v>
      </c>
      <c r="I47" s="225"/>
      <c r="J47" s="260"/>
      <c r="K47" s="260"/>
      <c r="L47" s="62"/>
      <c r="M47" s="64"/>
      <c r="N47" s="65"/>
      <c r="O47" s="65"/>
      <c r="P47" s="65"/>
      <c r="Q47" s="65"/>
      <c r="R47" s="65"/>
      <c r="S47" s="65"/>
      <c r="T47" s="66"/>
      <c r="AT47" s="63" t="s">
        <v>60</v>
      </c>
      <c r="AU47" s="63" t="s">
        <v>18</v>
      </c>
      <c r="AV47" s="10" t="s">
        <v>17</v>
      </c>
      <c r="AW47" s="10" t="s">
        <v>6</v>
      </c>
      <c r="AX47" s="10" t="s">
        <v>14</v>
      </c>
      <c r="AY47" s="63" t="s">
        <v>51</v>
      </c>
    </row>
    <row r="48" spans="2:51" s="10" customFormat="1" ht="12">
      <c r="B48" s="259"/>
      <c r="C48" s="260"/>
      <c r="D48" s="261" t="s">
        <v>60</v>
      </c>
      <c r="E48" s="262" t="s">
        <v>0</v>
      </c>
      <c r="F48" s="263" t="s">
        <v>86</v>
      </c>
      <c r="G48" s="260"/>
      <c r="H48" s="262" t="s">
        <v>0</v>
      </c>
      <c r="I48" s="225"/>
      <c r="J48" s="260"/>
      <c r="K48" s="260"/>
      <c r="L48" s="62"/>
      <c r="M48" s="64"/>
      <c r="N48" s="65"/>
      <c r="O48" s="65"/>
      <c r="P48" s="65"/>
      <c r="Q48" s="65"/>
      <c r="R48" s="65"/>
      <c r="S48" s="65"/>
      <c r="T48" s="66"/>
      <c r="AT48" s="63" t="s">
        <v>60</v>
      </c>
      <c r="AU48" s="63" t="s">
        <v>18</v>
      </c>
      <c r="AV48" s="10" t="s">
        <v>17</v>
      </c>
      <c r="AW48" s="10" t="s">
        <v>6</v>
      </c>
      <c r="AX48" s="10" t="s">
        <v>14</v>
      </c>
      <c r="AY48" s="63" t="s">
        <v>51</v>
      </c>
    </row>
    <row r="49" spans="2:51" s="10" customFormat="1" ht="12">
      <c r="B49" s="259"/>
      <c r="C49" s="260"/>
      <c r="D49" s="261" t="s">
        <v>60</v>
      </c>
      <c r="E49" s="262" t="s">
        <v>0</v>
      </c>
      <c r="F49" s="263" t="s">
        <v>87</v>
      </c>
      <c r="G49" s="260"/>
      <c r="H49" s="262" t="s">
        <v>0</v>
      </c>
      <c r="I49" s="225"/>
      <c r="J49" s="260"/>
      <c r="K49" s="260"/>
      <c r="L49" s="62"/>
      <c r="M49" s="64"/>
      <c r="N49" s="65"/>
      <c r="O49" s="65"/>
      <c r="P49" s="65"/>
      <c r="Q49" s="65"/>
      <c r="R49" s="65"/>
      <c r="S49" s="65"/>
      <c r="T49" s="66"/>
      <c r="AT49" s="63" t="s">
        <v>60</v>
      </c>
      <c r="AU49" s="63" t="s">
        <v>18</v>
      </c>
      <c r="AV49" s="10" t="s">
        <v>17</v>
      </c>
      <c r="AW49" s="10" t="s">
        <v>6</v>
      </c>
      <c r="AX49" s="10" t="s">
        <v>14</v>
      </c>
      <c r="AY49" s="63" t="s">
        <v>51</v>
      </c>
    </row>
    <row r="50" spans="2:51" s="11" customFormat="1" ht="12">
      <c r="B50" s="264"/>
      <c r="C50" s="265"/>
      <c r="D50" s="261" t="s">
        <v>60</v>
      </c>
      <c r="E50" s="266" t="s">
        <v>0</v>
      </c>
      <c r="F50" s="267" t="s">
        <v>88</v>
      </c>
      <c r="G50" s="265"/>
      <c r="H50" s="268">
        <v>18.25</v>
      </c>
      <c r="I50" s="226"/>
      <c r="J50" s="265"/>
      <c r="K50" s="265"/>
      <c r="L50" s="67"/>
      <c r="M50" s="69"/>
      <c r="N50" s="70"/>
      <c r="O50" s="70"/>
      <c r="P50" s="70"/>
      <c r="Q50" s="70"/>
      <c r="R50" s="70"/>
      <c r="S50" s="70"/>
      <c r="T50" s="71"/>
      <c r="AT50" s="68" t="s">
        <v>60</v>
      </c>
      <c r="AU50" s="68" t="s">
        <v>18</v>
      </c>
      <c r="AV50" s="11" t="s">
        <v>18</v>
      </c>
      <c r="AW50" s="11" t="s">
        <v>6</v>
      </c>
      <c r="AX50" s="11" t="s">
        <v>14</v>
      </c>
      <c r="AY50" s="68" t="s">
        <v>51</v>
      </c>
    </row>
    <row r="51" spans="2:51" s="12" customFormat="1" ht="12">
      <c r="B51" s="269"/>
      <c r="C51" s="270"/>
      <c r="D51" s="261" t="s">
        <v>60</v>
      </c>
      <c r="E51" s="271" t="s">
        <v>0</v>
      </c>
      <c r="F51" s="272" t="s">
        <v>64</v>
      </c>
      <c r="G51" s="270"/>
      <c r="H51" s="273">
        <v>18.25</v>
      </c>
      <c r="I51" s="227"/>
      <c r="J51" s="270"/>
      <c r="K51" s="270"/>
      <c r="L51" s="72"/>
      <c r="M51" s="74"/>
      <c r="N51" s="75"/>
      <c r="O51" s="75"/>
      <c r="P51" s="75"/>
      <c r="Q51" s="75"/>
      <c r="R51" s="75"/>
      <c r="S51" s="75"/>
      <c r="T51" s="76"/>
      <c r="AT51" s="73" t="s">
        <v>60</v>
      </c>
      <c r="AU51" s="73" t="s">
        <v>18</v>
      </c>
      <c r="AV51" s="12" t="s">
        <v>58</v>
      </c>
      <c r="AW51" s="12" t="s">
        <v>6</v>
      </c>
      <c r="AX51" s="12" t="s">
        <v>17</v>
      </c>
      <c r="AY51" s="73" t="s">
        <v>51</v>
      </c>
    </row>
    <row r="52" spans="1:65" s="2" customFormat="1" ht="37.9" customHeight="1">
      <c r="A52" s="18"/>
      <c r="B52" s="235"/>
      <c r="C52" s="253" t="s">
        <v>89</v>
      </c>
      <c r="D52" s="253" t="s">
        <v>53</v>
      </c>
      <c r="E52" s="254" t="s">
        <v>90</v>
      </c>
      <c r="F52" s="255" t="s">
        <v>91</v>
      </c>
      <c r="G52" s="256" t="s">
        <v>56</v>
      </c>
      <c r="H52" s="257">
        <v>34.81</v>
      </c>
      <c r="I52" s="55">
        <v>0</v>
      </c>
      <c r="J52" s="258">
        <f>ROUND(I52*H52,2)</f>
        <v>0</v>
      </c>
      <c r="K52" s="255" t="s">
        <v>57</v>
      </c>
      <c r="L52" s="19"/>
      <c r="M52" s="56" t="s">
        <v>0</v>
      </c>
      <c r="N52" s="57" t="s">
        <v>8</v>
      </c>
      <c r="O52" s="58">
        <v>0.26</v>
      </c>
      <c r="P52" s="58">
        <f>O52*H52</f>
        <v>9.050600000000001</v>
      </c>
      <c r="Q52" s="58">
        <v>0</v>
      </c>
      <c r="R52" s="58">
        <f>Q52*H52</f>
        <v>0</v>
      </c>
      <c r="S52" s="58">
        <v>0.046</v>
      </c>
      <c r="T52" s="59">
        <f>S52*H52</f>
        <v>1.6012600000000001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R52" s="60" t="s">
        <v>58</v>
      </c>
      <c r="AT52" s="60" t="s">
        <v>53</v>
      </c>
      <c r="AU52" s="60" t="s">
        <v>18</v>
      </c>
      <c r="AY52" s="13" t="s">
        <v>51</v>
      </c>
      <c r="BE52" s="61">
        <f>IF(N52="základní",J52,0)</f>
        <v>0</v>
      </c>
      <c r="BF52" s="61">
        <f>IF(N52="snížená",J52,0)</f>
        <v>0</v>
      </c>
      <c r="BG52" s="61">
        <f>IF(N52="zákl. přenesená",J52,0)</f>
        <v>0</v>
      </c>
      <c r="BH52" s="61">
        <f>IF(N52="sníž. přenesená",J52,0)</f>
        <v>0</v>
      </c>
      <c r="BI52" s="61">
        <f>IF(N52="nulová",J52,0)</f>
        <v>0</v>
      </c>
      <c r="BJ52" s="13" t="s">
        <v>17</v>
      </c>
      <c r="BK52" s="61">
        <f>ROUND(I52*H52,2)</f>
        <v>0</v>
      </c>
      <c r="BL52" s="13" t="s">
        <v>58</v>
      </c>
      <c r="BM52" s="60" t="s">
        <v>92</v>
      </c>
    </row>
    <row r="53" spans="2:51" s="10" customFormat="1" ht="12">
      <c r="B53" s="259"/>
      <c r="C53" s="260"/>
      <c r="D53" s="261" t="s">
        <v>60</v>
      </c>
      <c r="E53" s="262" t="s">
        <v>0</v>
      </c>
      <c r="F53" s="263" t="s">
        <v>61</v>
      </c>
      <c r="G53" s="260"/>
      <c r="H53" s="262" t="s">
        <v>0</v>
      </c>
      <c r="I53" s="225"/>
      <c r="J53" s="260"/>
      <c r="K53" s="260"/>
      <c r="L53" s="62"/>
      <c r="M53" s="64"/>
      <c r="N53" s="65"/>
      <c r="O53" s="65"/>
      <c r="P53" s="65"/>
      <c r="Q53" s="65"/>
      <c r="R53" s="65"/>
      <c r="S53" s="65"/>
      <c r="T53" s="66"/>
      <c r="AT53" s="63" t="s">
        <v>60</v>
      </c>
      <c r="AU53" s="63" t="s">
        <v>18</v>
      </c>
      <c r="AV53" s="10" t="s">
        <v>17</v>
      </c>
      <c r="AW53" s="10" t="s">
        <v>6</v>
      </c>
      <c r="AX53" s="10" t="s">
        <v>14</v>
      </c>
      <c r="AY53" s="63" t="s">
        <v>51</v>
      </c>
    </row>
    <row r="54" spans="2:51" s="10" customFormat="1" ht="12">
      <c r="B54" s="259"/>
      <c r="C54" s="260"/>
      <c r="D54" s="261" t="s">
        <v>60</v>
      </c>
      <c r="E54" s="262" t="s">
        <v>0</v>
      </c>
      <c r="F54" s="263" t="s">
        <v>86</v>
      </c>
      <c r="G54" s="260"/>
      <c r="H54" s="262" t="s">
        <v>0</v>
      </c>
      <c r="I54" s="225"/>
      <c r="J54" s="260"/>
      <c r="K54" s="260"/>
      <c r="L54" s="62"/>
      <c r="M54" s="64"/>
      <c r="N54" s="65"/>
      <c r="O54" s="65"/>
      <c r="P54" s="65"/>
      <c r="Q54" s="65"/>
      <c r="R54" s="65"/>
      <c r="S54" s="65"/>
      <c r="T54" s="66"/>
      <c r="AT54" s="63" t="s">
        <v>60</v>
      </c>
      <c r="AU54" s="63" t="s">
        <v>18</v>
      </c>
      <c r="AV54" s="10" t="s">
        <v>17</v>
      </c>
      <c r="AW54" s="10" t="s">
        <v>6</v>
      </c>
      <c r="AX54" s="10" t="s">
        <v>14</v>
      </c>
      <c r="AY54" s="63" t="s">
        <v>51</v>
      </c>
    </row>
    <row r="55" spans="2:51" s="10" customFormat="1" ht="12">
      <c r="B55" s="259"/>
      <c r="C55" s="260"/>
      <c r="D55" s="261" t="s">
        <v>60</v>
      </c>
      <c r="E55" s="262" t="s">
        <v>0</v>
      </c>
      <c r="F55" s="263" t="s">
        <v>93</v>
      </c>
      <c r="G55" s="260"/>
      <c r="H55" s="262" t="s">
        <v>0</v>
      </c>
      <c r="I55" s="225"/>
      <c r="J55" s="260"/>
      <c r="K55" s="260"/>
      <c r="L55" s="62"/>
      <c r="M55" s="64"/>
      <c r="N55" s="65"/>
      <c r="O55" s="65"/>
      <c r="P55" s="65"/>
      <c r="Q55" s="65"/>
      <c r="R55" s="65"/>
      <c r="S55" s="65"/>
      <c r="T55" s="66"/>
      <c r="AT55" s="63" t="s">
        <v>60</v>
      </c>
      <c r="AU55" s="63" t="s">
        <v>18</v>
      </c>
      <c r="AV55" s="10" t="s">
        <v>17</v>
      </c>
      <c r="AW55" s="10" t="s">
        <v>6</v>
      </c>
      <c r="AX55" s="10" t="s">
        <v>14</v>
      </c>
      <c r="AY55" s="63" t="s">
        <v>51</v>
      </c>
    </row>
    <row r="56" spans="2:51" s="11" customFormat="1" ht="33.75">
      <c r="B56" s="264"/>
      <c r="C56" s="265"/>
      <c r="D56" s="261" t="s">
        <v>60</v>
      </c>
      <c r="E56" s="266" t="s">
        <v>0</v>
      </c>
      <c r="F56" s="267" t="s">
        <v>94</v>
      </c>
      <c r="G56" s="265"/>
      <c r="H56" s="268">
        <v>26.41</v>
      </c>
      <c r="I56" s="226"/>
      <c r="J56" s="265"/>
      <c r="K56" s="265"/>
      <c r="L56" s="67"/>
      <c r="M56" s="69"/>
      <c r="N56" s="70"/>
      <c r="O56" s="70"/>
      <c r="P56" s="70"/>
      <c r="Q56" s="70"/>
      <c r="R56" s="70"/>
      <c r="S56" s="70"/>
      <c r="T56" s="71"/>
      <c r="AT56" s="68" t="s">
        <v>60</v>
      </c>
      <c r="AU56" s="68" t="s">
        <v>18</v>
      </c>
      <c r="AV56" s="11" t="s">
        <v>18</v>
      </c>
      <c r="AW56" s="11" t="s">
        <v>6</v>
      </c>
      <c r="AX56" s="11" t="s">
        <v>14</v>
      </c>
      <c r="AY56" s="68" t="s">
        <v>51</v>
      </c>
    </row>
    <row r="57" spans="2:51" s="11" customFormat="1" ht="12">
      <c r="B57" s="264"/>
      <c r="C57" s="265"/>
      <c r="D57" s="261" t="s">
        <v>60</v>
      </c>
      <c r="E57" s="266" t="s">
        <v>0</v>
      </c>
      <c r="F57" s="267" t="s">
        <v>95</v>
      </c>
      <c r="G57" s="265"/>
      <c r="H57" s="268">
        <v>8.4</v>
      </c>
      <c r="I57" s="226"/>
      <c r="J57" s="265"/>
      <c r="K57" s="265"/>
      <c r="L57" s="67"/>
      <c r="M57" s="69"/>
      <c r="N57" s="70"/>
      <c r="O57" s="70"/>
      <c r="P57" s="70"/>
      <c r="Q57" s="70"/>
      <c r="R57" s="70"/>
      <c r="S57" s="70"/>
      <c r="T57" s="71"/>
      <c r="AT57" s="68" t="s">
        <v>60</v>
      </c>
      <c r="AU57" s="68" t="s">
        <v>18</v>
      </c>
      <c r="AV57" s="11" t="s">
        <v>18</v>
      </c>
      <c r="AW57" s="11" t="s">
        <v>6</v>
      </c>
      <c r="AX57" s="11" t="s">
        <v>14</v>
      </c>
      <c r="AY57" s="68" t="s">
        <v>51</v>
      </c>
    </row>
    <row r="58" spans="2:51" s="12" customFormat="1" ht="12">
      <c r="B58" s="269"/>
      <c r="C58" s="270"/>
      <c r="D58" s="261" t="s">
        <v>60</v>
      </c>
      <c r="E58" s="271" t="s">
        <v>0</v>
      </c>
      <c r="F58" s="272" t="s">
        <v>64</v>
      </c>
      <c r="G58" s="270"/>
      <c r="H58" s="273">
        <v>34.81</v>
      </c>
      <c r="I58" s="227"/>
      <c r="J58" s="270"/>
      <c r="K58" s="270"/>
      <c r="L58" s="72"/>
      <c r="M58" s="74"/>
      <c r="N58" s="75"/>
      <c r="O58" s="75"/>
      <c r="P58" s="75"/>
      <c r="Q58" s="75"/>
      <c r="R58" s="75"/>
      <c r="S58" s="75"/>
      <c r="T58" s="76"/>
      <c r="AT58" s="73" t="s">
        <v>60</v>
      </c>
      <c r="AU58" s="73" t="s">
        <v>18</v>
      </c>
      <c r="AV58" s="12" t="s">
        <v>58</v>
      </c>
      <c r="AW58" s="12" t="s">
        <v>6</v>
      </c>
      <c r="AX58" s="12" t="s">
        <v>17</v>
      </c>
      <c r="AY58" s="73" t="s">
        <v>51</v>
      </c>
    </row>
    <row r="59" spans="1:65" s="2" customFormat="1" ht="37.9" customHeight="1">
      <c r="A59" s="18"/>
      <c r="B59" s="235"/>
      <c r="C59" s="253" t="s">
        <v>96</v>
      </c>
      <c r="D59" s="253" t="s">
        <v>53</v>
      </c>
      <c r="E59" s="254" t="s">
        <v>97</v>
      </c>
      <c r="F59" s="255" t="s">
        <v>98</v>
      </c>
      <c r="G59" s="256" t="s">
        <v>56</v>
      </c>
      <c r="H59" s="257">
        <v>10.85</v>
      </c>
      <c r="I59" s="55">
        <v>0</v>
      </c>
      <c r="J59" s="258">
        <f>ROUND(I59*H59,2)</f>
        <v>0</v>
      </c>
      <c r="K59" s="255" t="s">
        <v>57</v>
      </c>
      <c r="L59" s="19"/>
      <c r="M59" s="56" t="s">
        <v>0</v>
      </c>
      <c r="N59" s="57" t="s">
        <v>8</v>
      </c>
      <c r="O59" s="58">
        <v>0.22</v>
      </c>
      <c r="P59" s="58">
        <f>O59*H59</f>
        <v>2.387</v>
      </c>
      <c r="Q59" s="58">
        <v>0</v>
      </c>
      <c r="R59" s="58">
        <f>Q59*H59</f>
        <v>0</v>
      </c>
      <c r="S59" s="58">
        <v>0.059</v>
      </c>
      <c r="T59" s="59">
        <f>S59*H59</f>
        <v>0.64015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R59" s="60" t="s">
        <v>58</v>
      </c>
      <c r="AT59" s="60" t="s">
        <v>53</v>
      </c>
      <c r="AU59" s="60" t="s">
        <v>18</v>
      </c>
      <c r="AY59" s="13" t="s">
        <v>51</v>
      </c>
      <c r="BE59" s="61">
        <f>IF(N59="základní",J59,0)</f>
        <v>0</v>
      </c>
      <c r="BF59" s="61">
        <f>IF(N59="snížená",J59,0)</f>
        <v>0</v>
      </c>
      <c r="BG59" s="61">
        <f>IF(N59="zákl. přenesená",J59,0)</f>
        <v>0</v>
      </c>
      <c r="BH59" s="61">
        <f>IF(N59="sníž. přenesená",J59,0)</f>
        <v>0</v>
      </c>
      <c r="BI59" s="61">
        <f>IF(N59="nulová",J59,0)</f>
        <v>0</v>
      </c>
      <c r="BJ59" s="13" t="s">
        <v>17</v>
      </c>
      <c r="BK59" s="61">
        <f>ROUND(I59*H59,2)</f>
        <v>0</v>
      </c>
      <c r="BL59" s="13" t="s">
        <v>58</v>
      </c>
      <c r="BM59" s="60" t="s">
        <v>99</v>
      </c>
    </row>
    <row r="60" spans="2:51" s="10" customFormat="1" ht="12">
      <c r="B60" s="259"/>
      <c r="C60" s="260"/>
      <c r="D60" s="261" t="s">
        <v>60</v>
      </c>
      <c r="E60" s="262" t="s">
        <v>0</v>
      </c>
      <c r="F60" s="263" t="s">
        <v>61</v>
      </c>
      <c r="G60" s="260"/>
      <c r="H60" s="262" t="s">
        <v>0</v>
      </c>
      <c r="I60" s="225"/>
      <c r="J60" s="260"/>
      <c r="K60" s="260"/>
      <c r="L60" s="62"/>
      <c r="M60" s="64"/>
      <c r="N60" s="65"/>
      <c r="O60" s="65"/>
      <c r="P60" s="65"/>
      <c r="Q60" s="65"/>
      <c r="R60" s="65"/>
      <c r="S60" s="65"/>
      <c r="T60" s="66"/>
      <c r="AT60" s="63" t="s">
        <v>60</v>
      </c>
      <c r="AU60" s="63" t="s">
        <v>18</v>
      </c>
      <c r="AV60" s="10" t="s">
        <v>17</v>
      </c>
      <c r="AW60" s="10" t="s">
        <v>6</v>
      </c>
      <c r="AX60" s="10" t="s">
        <v>14</v>
      </c>
      <c r="AY60" s="63" t="s">
        <v>51</v>
      </c>
    </row>
    <row r="61" spans="2:51" s="10" customFormat="1" ht="12">
      <c r="B61" s="259"/>
      <c r="C61" s="260"/>
      <c r="D61" s="261" t="s">
        <v>60</v>
      </c>
      <c r="E61" s="262" t="s">
        <v>0</v>
      </c>
      <c r="F61" s="263" t="s">
        <v>86</v>
      </c>
      <c r="G61" s="260"/>
      <c r="H61" s="262" t="s">
        <v>0</v>
      </c>
      <c r="I61" s="225"/>
      <c r="J61" s="260"/>
      <c r="K61" s="260"/>
      <c r="L61" s="62"/>
      <c r="M61" s="64"/>
      <c r="N61" s="65"/>
      <c r="O61" s="65"/>
      <c r="P61" s="65"/>
      <c r="Q61" s="65"/>
      <c r="R61" s="65"/>
      <c r="S61" s="65"/>
      <c r="T61" s="66"/>
      <c r="AT61" s="63" t="s">
        <v>60</v>
      </c>
      <c r="AU61" s="63" t="s">
        <v>18</v>
      </c>
      <c r="AV61" s="10" t="s">
        <v>17</v>
      </c>
      <c r="AW61" s="10" t="s">
        <v>6</v>
      </c>
      <c r="AX61" s="10" t="s">
        <v>14</v>
      </c>
      <c r="AY61" s="63" t="s">
        <v>51</v>
      </c>
    </row>
    <row r="62" spans="2:51" s="11" customFormat="1" ht="12">
      <c r="B62" s="264"/>
      <c r="C62" s="265"/>
      <c r="D62" s="261" t="s">
        <v>60</v>
      </c>
      <c r="E62" s="266" t="s">
        <v>0</v>
      </c>
      <c r="F62" s="267" t="s">
        <v>100</v>
      </c>
      <c r="G62" s="265"/>
      <c r="H62" s="268">
        <v>10.85</v>
      </c>
      <c r="I62" s="226"/>
      <c r="J62" s="265"/>
      <c r="K62" s="265"/>
      <c r="L62" s="67"/>
      <c r="M62" s="69"/>
      <c r="N62" s="70"/>
      <c r="O62" s="70"/>
      <c r="P62" s="70"/>
      <c r="Q62" s="70"/>
      <c r="R62" s="70"/>
      <c r="S62" s="70"/>
      <c r="T62" s="71"/>
      <c r="AT62" s="68" t="s">
        <v>60</v>
      </c>
      <c r="AU62" s="68" t="s">
        <v>18</v>
      </c>
      <c r="AV62" s="11" t="s">
        <v>18</v>
      </c>
      <c r="AW62" s="11" t="s">
        <v>6</v>
      </c>
      <c r="AX62" s="11" t="s">
        <v>14</v>
      </c>
      <c r="AY62" s="68" t="s">
        <v>51</v>
      </c>
    </row>
    <row r="63" spans="2:51" s="12" customFormat="1" ht="12">
      <c r="B63" s="269"/>
      <c r="C63" s="270"/>
      <c r="D63" s="261" t="s">
        <v>60</v>
      </c>
      <c r="E63" s="271" t="s">
        <v>0</v>
      </c>
      <c r="F63" s="272" t="s">
        <v>64</v>
      </c>
      <c r="G63" s="270"/>
      <c r="H63" s="273">
        <v>10.85</v>
      </c>
      <c r="I63" s="227"/>
      <c r="J63" s="270"/>
      <c r="K63" s="270"/>
      <c r="L63" s="72"/>
      <c r="M63" s="74"/>
      <c r="N63" s="75"/>
      <c r="O63" s="75"/>
      <c r="P63" s="75"/>
      <c r="Q63" s="75"/>
      <c r="R63" s="75"/>
      <c r="S63" s="75"/>
      <c r="T63" s="76"/>
      <c r="AT63" s="73" t="s">
        <v>60</v>
      </c>
      <c r="AU63" s="73" t="s">
        <v>18</v>
      </c>
      <c r="AV63" s="12" t="s">
        <v>58</v>
      </c>
      <c r="AW63" s="12" t="s">
        <v>6</v>
      </c>
      <c r="AX63" s="12" t="s">
        <v>17</v>
      </c>
      <c r="AY63" s="73" t="s">
        <v>51</v>
      </c>
    </row>
    <row r="64" spans="1:65" s="2" customFormat="1" ht="37.9" customHeight="1">
      <c r="A64" s="18"/>
      <c r="B64" s="235"/>
      <c r="C64" s="253" t="s">
        <v>101</v>
      </c>
      <c r="D64" s="253" t="s">
        <v>53</v>
      </c>
      <c r="E64" s="254" t="s">
        <v>102</v>
      </c>
      <c r="F64" s="255" t="s">
        <v>103</v>
      </c>
      <c r="G64" s="256" t="s">
        <v>56</v>
      </c>
      <c r="H64" s="257">
        <v>86.8</v>
      </c>
      <c r="I64" s="55">
        <v>0</v>
      </c>
      <c r="J64" s="258">
        <f>ROUND(I64*H64,2)</f>
        <v>0</v>
      </c>
      <c r="K64" s="255" t="s">
        <v>57</v>
      </c>
      <c r="L64" s="19"/>
      <c r="M64" s="56" t="s">
        <v>0</v>
      </c>
      <c r="N64" s="57" t="s">
        <v>8</v>
      </c>
      <c r="O64" s="58">
        <v>1.037</v>
      </c>
      <c r="P64" s="58">
        <f>O64*H64</f>
        <v>90.01159999999999</v>
      </c>
      <c r="Q64" s="58">
        <v>0</v>
      </c>
      <c r="R64" s="58">
        <f>Q64*H64</f>
        <v>0</v>
      </c>
      <c r="S64" s="58">
        <v>0.0233</v>
      </c>
      <c r="T64" s="59">
        <f>S64*H64</f>
        <v>2.02244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R64" s="60" t="s">
        <v>58</v>
      </c>
      <c r="AT64" s="60" t="s">
        <v>53</v>
      </c>
      <c r="AU64" s="60" t="s">
        <v>18</v>
      </c>
      <c r="AY64" s="13" t="s">
        <v>51</v>
      </c>
      <c r="BE64" s="61">
        <f>IF(N64="základní",J64,0)</f>
        <v>0</v>
      </c>
      <c r="BF64" s="61">
        <f>IF(N64="snížená",J64,0)</f>
        <v>0</v>
      </c>
      <c r="BG64" s="61">
        <f>IF(N64="zákl. přenesená",J64,0)</f>
        <v>0</v>
      </c>
      <c r="BH64" s="61">
        <f>IF(N64="sníž. přenesená",J64,0)</f>
        <v>0</v>
      </c>
      <c r="BI64" s="61">
        <f>IF(N64="nulová",J64,0)</f>
        <v>0</v>
      </c>
      <c r="BJ64" s="13" t="s">
        <v>17</v>
      </c>
      <c r="BK64" s="61">
        <f>ROUND(I64*H64,2)</f>
        <v>0</v>
      </c>
      <c r="BL64" s="13" t="s">
        <v>58</v>
      </c>
      <c r="BM64" s="60" t="s">
        <v>104</v>
      </c>
    </row>
    <row r="65" spans="2:51" s="10" customFormat="1" ht="12">
      <c r="B65" s="259"/>
      <c r="C65" s="260"/>
      <c r="D65" s="261" t="s">
        <v>60</v>
      </c>
      <c r="E65" s="262" t="s">
        <v>0</v>
      </c>
      <c r="F65" s="263" t="s">
        <v>61</v>
      </c>
      <c r="G65" s="260"/>
      <c r="H65" s="262" t="s">
        <v>0</v>
      </c>
      <c r="I65" s="225"/>
      <c r="J65" s="260"/>
      <c r="K65" s="260"/>
      <c r="L65" s="62"/>
      <c r="M65" s="64"/>
      <c r="N65" s="65"/>
      <c r="O65" s="65"/>
      <c r="P65" s="65"/>
      <c r="Q65" s="65"/>
      <c r="R65" s="65"/>
      <c r="S65" s="65"/>
      <c r="T65" s="66"/>
      <c r="AT65" s="63" t="s">
        <v>60</v>
      </c>
      <c r="AU65" s="63" t="s">
        <v>18</v>
      </c>
      <c r="AV65" s="10" t="s">
        <v>17</v>
      </c>
      <c r="AW65" s="10" t="s">
        <v>6</v>
      </c>
      <c r="AX65" s="10" t="s">
        <v>14</v>
      </c>
      <c r="AY65" s="63" t="s">
        <v>51</v>
      </c>
    </row>
    <row r="66" spans="2:51" s="10" customFormat="1" ht="12">
      <c r="B66" s="259"/>
      <c r="C66" s="260"/>
      <c r="D66" s="261" t="s">
        <v>60</v>
      </c>
      <c r="E66" s="262" t="s">
        <v>0</v>
      </c>
      <c r="F66" s="263" t="s">
        <v>105</v>
      </c>
      <c r="G66" s="260"/>
      <c r="H66" s="262" t="s">
        <v>0</v>
      </c>
      <c r="I66" s="225"/>
      <c r="J66" s="260"/>
      <c r="K66" s="260"/>
      <c r="L66" s="62"/>
      <c r="M66" s="64"/>
      <c r="N66" s="65"/>
      <c r="O66" s="65"/>
      <c r="P66" s="65"/>
      <c r="Q66" s="65"/>
      <c r="R66" s="65"/>
      <c r="S66" s="65"/>
      <c r="T66" s="66"/>
      <c r="AT66" s="63" t="s">
        <v>60</v>
      </c>
      <c r="AU66" s="63" t="s">
        <v>18</v>
      </c>
      <c r="AV66" s="10" t="s">
        <v>17</v>
      </c>
      <c r="AW66" s="10" t="s">
        <v>6</v>
      </c>
      <c r="AX66" s="10" t="s">
        <v>14</v>
      </c>
      <c r="AY66" s="63" t="s">
        <v>51</v>
      </c>
    </row>
    <row r="67" spans="2:51" s="11" customFormat="1" ht="12">
      <c r="B67" s="264"/>
      <c r="C67" s="265"/>
      <c r="D67" s="261" t="s">
        <v>60</v>
      </c>
      <c r="E67" s="266" t="s">
        <v>0</v>
      </c>
      <c r="F67" s="267" t="s">
        <v>106</v>
      </c>
      <c r="G67" s="265"/>
      <c r="H67" s="268">
        <v>86.8</v>
      </c>
      <c r="I67" s="226"/>
      <c r="J67" s="265"/>
      <c r="K67" s="265"/>
      <c r="L67" s="67"/>
      <c r="M67" s="69"/>
      <c r="N67" s="70"/>
      <c r="O67" s="70"/>
      <c r="P67" s="70"/>
      <c r="Q67" s="70"/>
      <c r="R67" s="70"/>
      <c r="S67" s="70"/>
      <c r="T67" s="71"/>
      <c r="AT67" s="68" t="s">
        <v>60</v>
      </c>
      <c r="AU67" s="68" t="s">
        <v>18</v>
      </c>
      <c r="AV67" s="11" t="s">
        <v>18</v>
      </c>
      <c r="AW67" s="11" t="s">
        <v>6</v>
      </c>
      <c r="AX67" s="11" t="s">
        <v>14</v>
      </c>
      <c r="AY67" s="68" t="s">
        <v>51</v>
      </c>
    </row>
    <row r="68" spans="2:51" s="12" customFormat="1" ht="12">
      <c r="B68" s="269"/>
      <c r="C68" s="270"/>
      <c r="D68" s="261" t="s">
        <v>60</v>
      </c>
      <c r="E68" s="271" t="s">
        <v>0</v>
      </c>
      <c r="F68" s="272" t="s">
        <v>64</v>
      </c>
      <c r="G68" s="270"/>
      <c r="H68" s="273">
        <v>86.8</v>
      </c>
      <c r="I68" s="227"/>
      <c r="J68" s="270"/>
      <c r="K68" s="270"/>
      <c r="L68" s="72"/>
      <c r="M68" s="74"/>
      <c r="N68" s="75"/>
      <c r="O68" s="75"/>
      <c r="P68" s="75"/>
      <c r="Q68" s="75"/>
      <c r="R68" s="75"/>
      <c r="S68" s="75"/>
      <c r="T68" s="76"/>
      <c r="AT68" s="73" t="s">
        <v>60</v>
      </c>
      <c r="AU68" s="73" t="s">
        <v>18</v>
      </c>
      <c r="AV68" s="12" t="s">
        <v>58</v>
      </c>
      <c r="AW68" s="12" t="s">
        <v>6</v>
      </c>
      <c r="AX68" s="12" t="s">
        <v>17</v>
      </c>
      <c r="AY68" s="73" t="s">
        <v>51</v>
      </c>
    </row>
    <row r="69" spans="1:65" s="2" customFormat="1" ht="24.2" customHeight="1">
      <c r="A69" s="18"/>
      <c r="B69" s="235"/>
      <c r="C69" s="253" t="s">
        <v>74</v>
      </c>
      <c r="D69" s="253" t="s">
        <v>53</v>
      </c>
      <c r="E69" s="254" t="s">
        <v>107</v>
      </c>
      <c r="F69" s="255" t="s">
        <v>108</v>
      </c>
      <c r="G69" s="256" t="s">
        <v>56</v>
      </c>
      <c r="H69" s="257">
        <v>86.8</v>
      </c>
      <c r="I69" s="55">
        <v>0</v>
      </c>
      <c r="J69" s="258">
        <f>ROUND(I69*H69,2)</f>
        <v>0</v>
      </c>
      <c r="K69" s="255" t="s">
        <v>57</v>
      </c>
      <c r="L69" s="19"/>
      <c r="M69" s="56" t="s">
        <v>0</v>
      </c>
      <c r="N69" s="57" t="s">
        <v>8</v>
      </c>
      <c r="O69" s="58">
        <v>0.51</v>
      </c>
      <c r="P69" s="58">
        <f>O69*H69</f>
        <v>44.268</v>
      </c>
      <c r="Q69" s="58">
        <v>0</v>
      </c>
      <c r="R69" s="58">
        <f>Q69*H69</f>
        <v>0</v>
      </c>
      <c r="S69" s="58">
        <v>0</v>
      </c>
      <c r="T69" s="59">
        <f>S69*H69</f>
        <v>0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R69" s="60" t="s">
        <v>58</v>
      </c>
      <c r="AT69" s="60" t="s">
        <v>53</v>
      </c>
      <c r="AU69" s="60" t="s">
        <v>18</v>
      </c>
      <c r="AY69" s="13" t="s">
        <v>51</v>
      </c>
      <c r="BE69" s="61">
        <f>IF(N69="základní",J69,0)</f>
        <v>0</v>
      </c>
      <c r="BF69" s="61">
        <f>IF(N69="snížená",J69,0)</f>
        <v>0</v>
      </c>
      <c r="BG69" s="61">
        <f>IF(N69="zákl. přenesená",J69,0)</f>
        <v>0</v>
      </c>
      <c r="BH69" s="61">
        <f>IF(N69="sníž. přenesená",J69,0)</f>
        <v>0</v>
      </c>
      <c r="BI69" s="61">
        <f>IF(N69="nulová",J69,0)</f>
        <v>0</v>
      </c>
      <c r="BJ69" s="13" t="s">
        <v>17</v>
      </c>
      <c r="BK69" s="61">
        <f>ROUND(I69*H69,2)</f>
        <v>0</v>
      </c>
      <c r="BL69" s="13" t="s">
        <v>58</v>
      </c>
      <c r="BM69" s="60" t="s">
        <v>109</v>
      </c>
    </row>
    <row r="70" spans="2:51" s="10" customFormat="1" ht="12">
      <c r="B70" s="259"/>
      <c r="C70" s="260"/>
      <c r="D70" s="261" t="s">
        <v>60</v>
      </c>
      <c r="E70" s="262" t="s">
        <v>0</v>
      </c>
      <c r="F70" s="263" t="s">
        <v>61</v>
      </c>
      <c r="G70" s="260"/>
      <c r="H70" s="262" t="s">
        <v>0</v>
      </c>
      <c r="I70" s="225"/>
      <c r="J70" s="260"/>
      <c r="K70" s="260"/>
      <c r="L70" s="62"/>
      <c r="M70" s="64"/>
      <c r="N70" s="65"/>
      <c r="O70" s="65"/>
      <c r="P70" s="65"/>
      <c r="Q70" s="65"/>
      <c r="R70" s="65"/>
      <c r="S70" s="65"/>
      <c r="T70" s="66"/>
      <c r="AT70" s="63" t="s">
        <v>60</v>
      </c>
      <c r="AU70" s="63" t="s">
        <v>18</v>
      </c>
      <c r="AV70" s="10" t="s">
        <v>17</v>
      </c>
      <c r="AW70" s="10" t="s">
        <v>6</v>
      </c>
      <c r="AX70" s="10" t="s">
        <v>14</v>
      </c>
      <c r="AY70" s="63" t="s">
        <v>51</v>
      </c>
    </row>
    <row r="71" spans="2:51" s="10" customFormat="1" ht="12">
      <c r="B71" s="259"/>
      <c r="C71" s="260"/>
      <c r="D71" s="261" t="s">
        <v>60</v>
      </c>
      <c r="E71" s="262" t="s">
        <v>0</v>
      </c>
      <c r="F71" s="263" t="s">
        <v>110</v>
      </c>
      <c r="G71" s="260"/>
      <c r="H71" s="262" t="s">
        <v>0</v>
      </c>
      <c r="I71" s="225"/>
      <c r="J71" s="260"/>
      <c r="K71" s="260"/>
      <c r="L71" s="62"/>
      <c r="M71" s="64"/>
      <c r="N71" s="65"/>
      <c r="O71" s="65"/>
      <c r="P71" s="65"/>
      <c r="Q71" s="65"/>
      <c r="R71" s="65"/>
      <c r="S71" s="65"/>
      <c r="T71" s="66"/>
      <c r="AT71" s="63" t="s">
        <v>60</v>
      </c>
      <c r="AU71" s="63" t="s">
        <v>18</v>
      </c>
      <c r="AV71" s="10" t="s">
        <v>17</v>
      </c>
      <c r="AW71" s="10" t="s">
        <v>6</v>
      </c>
      <c r="AX71" s="10" t="s">
        <v>14</v>
      </c>
      <c r="AY71" s="63" t="s">
        <v>51</v>
      </c>
    </row>
    <row r="72" spans="2:51" s="11" customFormat="1" ht="12">
      <c r="B72" s="264"/>
      <c r="C72" s="265"/>
      <c r="D72" s="261" t="s">
        <v>60</v>
      </c>
      <c r="E72" s="266" t="s">
        <v>0</v>
      </c>
      <c r="F72" s="267" t="s">
        <v>106</v>
      </c>
      <c r="G72" s="265"/>
      <c r="H72" s="268">
        <v>86.8</v>
      </c>
      <c r="I72" s="226"/>
      <c r="J72" s="265"/>
      <c r="K72" s="265"/>
      <c r="L72" s="67"/>
      <c r="M72" s="69"/>
      <c r="N72" s="70"/>
      <c r="O72" s="70"/>
      <c r="P72" s="70"/>
      <c r="Q72" s="70"/>
      <c r="R72" s="70"/>
      <c r="S72" s="70"/>
      <c r="T72" s="71"/>
      <c r="AT72" s="68" t="s">
        <v>60</v>
      </c>
      <c r="AU72" s="68" t="s">
        <v>18</v>
      </c>
      <c r="AV72" s="11" t="s">
        <v>18</v>
      </c>
      <c r="AW72" s="11" t="s">
        <v>6</v>
      </c>
      <c r="AX72" s="11" t="s">
        <v>14</v>
      </c>
      <c r="AY72" s="68" t="s">
        <v>51</v>
      </c>
    </row>
    <row r="73" spans="2:51" s="12" customFormat="1" ht="12">
      <c r="B73" s="269"/>
      <c r="C73" s="270"/>
      <c r="D73" s="261" t="s">
        <v>60</v>
      </c>
      <c r="E73" s="271" t="s">
        <v>0</v>
      </c>
      <c r="F73" s="272" t="s">
        <v>64</v>
      </c>
      <c r="G73" s="270"/>
      <c r="H73" s="273">
        <v>86.8</v>
      </c>
      <c r="I73" s="227"/>
      <c r="J73" s="270"/>
      <c r="K73" s="270"/>
      <c r="L73" s="72"/>
      <c r="M73" s="74"/>
      <c r="N73" s="75"/>
      <c r="O73" s="75"/>
      <c r="P73" s="75"/>
      <c r="Q73" s="75"/>
      <c r="R73" s="75"/>
      <c r="S73" s="75"/>
      <c r="T73" s="76"/>
      <c r="AT73" s="73" t="s">
        <v>60</v>
      </c>
      <c r="AU73" s="73" t="s">
        <v>18</v>
      </c>
      <c r="AV73" s="12" t="s">
        <v>58</v>
      </c>
      <c r="AW73" s="12" t="s">
        <v>6</v>
      </c>
      <c r="AX73" s="12" t="s">
        <v>17</v>
      </c>
      <c r="AY73" s="73" t="s">
        <v>51</v>
      </c>
    </row>
    <row r="74" spans="1:65" s="2" customFormat="1" ht="24.2" customHeight="1">
      <c r="A74" s="18"/>
      <c r="B74" s="235"/>
      <c r="C74" s="253" t="s">
        <v>111</v>
      </c>
      <c r="D74" s="253" t="s">
        <v>53</v>
      </c>
      <c r="E74" s="254" t="s">
        <v>112</v>
      </c>
      <c r="F74" s="255" t="s">
        <v>113</v>
      </c>
      <c r="G74" s="256" t="s">
        <v>56</v>
      </c>
      <c r="H74" s="257">
        <v>86.8</v>
      </c>
      <c r="I74" s="55">
        <v>0</v>
      </c>
      <c r="J74" s="258">
        <f>ROUND(I74*H74,2)</f>
        <v>0</v>
      </c>
      <c r="K74" s="255" t="s">
        <v>57</v>
      </c>
      <c r="L74" s="19"/>
      <c r="M74" s="56" t="s">
        <v>0</v>
      </c>
      <c r="N74" s="57" t="s">
        <v>8</v>
      </c>
      <c r="O74" s="58">
        <v>0.273</v>
      </c>
      <c r="P74" s="58">
        <f>O74*H74</f>
        <v>23.6964</v>
      </c>
      <c r="Q74" s="58">
        <v>0</v>
      </c>
      <c r="R74" s="58">
        <f>Q74*H74</f>
        <v>0</v>
      </c>
      <c r="S74" s="58">
        <v>0</v>
      </c>
      <c r="T74" s="59">
        <f>S74*H74</f>
        <v>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R74" s="60" t="s">
        <v>58</v>
      </c>
      <c r="AT74" s="60" t="s">
        <v>53</v>
      </c>
      <c r="AU74" s="60" t="s">
        <v>18</v>
      </c>
      <c r="AY74" s="13" t="s">
        <v>51</v>
      </c>
      <c r="BE74" s="61">
        <f>IF(N74="základní",J74,0)</f>
        <v>0</v>
      </c>
      <c r="BF74" s="61">
        <f>IF(N74="snížená",J74,0)</f>
        <v>0</v>
      </c>
      <c r="BG74" s="61">
        <f>IF(N74="zákl. přenesená",J74,0)</f>
        <v>0</v>
      </c>
      <c r="BH74" s="61">
        <f>IF(N74="sníž. přenesená",J74,0)</f>
        <v>0</v>
      </c>
      <c r="BI74" s="61">
        <f>IF(N74="nulová",J74,0)</f>
        <v>0</v>
      </c>
      <c r="BJ74" s="13" t="s">
        <v>17</v>
      </c>
      <c r="BK74" s="61">
        <f>ROUND(I74*H74,2)</f>
        <v>0</v>
      </c>
      <c r="BL74" s="13" t="s">
        <v>58</v>
      </c>
      <c r="BM74" s="60" t="s">
        <v>114</v>
      </c>
    </row>
    <row r="75" spans="2:51" s="10" customFormat="1" ht="12">
      <c r="B75" s="259"/>
      <c r="C75" s="260"/>
      <c r="D75" s="261" t="s">
        <v>60</v>
      </c>
      <c r="E75" s="262" t="s">
        <v>0</v>
      </c>
      <c r="F75" s="263" t="s">
        <v>61</v>
      </c>
      <c r="G75" s="260"/>
      <c r="H75" s="262" t="s">
        <v>0</v>
      </c>
      <c r="I75" s="225"/>
      <c r="J75" s="260"/>
      <c r="K75" s="260"/>
      <c r="L75" s="62"/>
      <c r="M75" s="64"/>
      <c r="N75" s="65"/>
      <c r="O75" s="65"/>
      <c r="P75" s="65"/>
      <c r="Q75" s="65"/>
      <c r="R75" s="65"/>
      <c r="S75" s="65"/>
      <c r="T75" s="66"/>
      <c r="AT75" s="63" t="s">
        <v>60</v>
      </c>
      <c r="AU75" s="63" t="s">
        <v>18</v>
      </c>
      <c r="AV75" s="10" t="s">
        <v>17</v>
      </c>
      <c r="AW75" s="10" t="s">
        <v>6</v>
      </c>
      <c r="AX75" s="10" t="s">
        <v>14</v>
      </c>
      <c r="AY75" s="63" t="s">
        <v>51</v>
      </c>
    </row>
    <row r="76" spans="2:51" s="10" customFormat="1" ht="12">
      <c r="B76" s="259"/>
      <c r="C76" s="260"/>
      <c r="D76" s="261" t="s">
        <v>60</v>
      </c>
      <c r="E76" s="262" t="s">
        <v>0</v>
      </c>
      <c r="F76" s="263" t="s">
        <v>115</v>
      </c>
      <c r="G76" s="260"/>
      <c r="H76" s="262" t="s">
        <v>0</v>
      </c>
      <c r="I76" s="225"/>
      <c r="J76" s="260"/>
      <c r="K76" s="260"/>
      <c r="L76" s="62"/>
      <c r="M76" s="64"/>
      <c r="N76" s="65"/>
      <c r="O76" s="65"/>
      <c r="P76" s="65"/>
      <c r="Q76" s="65"/>
      <c r="R76" s="65"/>
      <c r="S76" s="65"/>
      <c r="T76" s="66"/>
      <c r="AT76" s="63" t="s">
        <v>60</v>
      </c>
      <c r="AU76" s="63" t="s">
        <v>18</v>
      </c>
      <c r="AV76" s="10" t="s">
        <v>17</v>
      </c>
      <c r="AW76" s="10" t="s">
        <v>6</v>
      </c>
      <c r="AX76" s="10" t="s">
        <v>14</v>
      </c>
      <c r="AY76" s="63" t="s">
        <v>51</v>
      </c>
    </row>
    <row r="77" spans="2:51" s="11" customFormat="1" ht="12">
      <c r="B77" s="264"/>
      <c r="C77" s="265"/>
      <c r="D77" s="261" t="s">
        <v>60</v>
      </c>
      <c r="E77" s="266" t="s">
        <v>0</v>
      </c>
      <c r="F77" s="267" t="s">
        <v>106</v>
      </c>
      <c r="G77" s="265"/>
      <c r="H77" s="268">
        <v>86.8</v>
      </c>
      <c r="I77" s="226"/>
      <c r="J77" s="265"/>
      <c r="K77" s="265"/>
      <c r="L77" s="67"/>
      <c r="M77" s="69"/>
      <c r="N77" s="70"/>
      <c r="O77" s="70"/>
      <c r="P77" s="70"/>
      <c r="Q77" s="70"/>
      <c r="R77" s="70"/>
      <c r="S77" s="70"/>
      <c r="T77" s="71"/>
      <c r="AT77" s="68" t="s">
        <v>60</v>
      </c>
      <c r="AU77" s="68" t="s">
        <v>18</v>
      </c>
      <c r="AV77" s="11" t="s">
        <v>18</v>
      </c>
      <c r="AW77" s="11" t="s">
        <v>6</v>
      </c>
      <c r="AX77" s="11" t="s">
        <v>14</v>
      </c>
      <c r="AY77" s="68" t="s">
        <v>51</v>
      </c>
    </row>
    <row r="78" spans="2:51" s="12" customFormat="1" ht="12">
      <c r="B78" s="269"/>
      <c r="C78" s="270"/>
      <c r="D78" s="261" t="s">
        <v>60</v>
      </c>
      <c r="E78" s="271" t="s">
        <v>0</v>
      </c>
      <c r="F78" s="272" t="s">
        <v>64</v>
      </c>
      <c r="G78" s="270"/>
      <c r="H78" s="273">
        <v>86.8</v>
      </c>
      <c r="I78" s="227"/>
      <c r="J78" s="270"/>
      <c r="K78" s="270"/>
      <c r="L78" s="72"/>
      <c r="M78" s="74"/>
      <c r="N78" s="75"/>
      <c r="O78" s="75"/>
      <c r="P78" s="75"/>
      <c r="Q78" s="75"/>
      <c r="R78" s="75"/>
      <c r="S78" s="75"/>
      <c r="T78" s="76"/>
      <c r="AT78" s="73" t="s">
        <v>60</v>
      </c>
      <c r="AU78" s="73" t="s">
        <v>18</v>
      </c>
      <c r="AV78" s="12" t="s">
        <v>58</v>
      </c>
      <c r="AW78" s="12" t="s">
        <v>6</v>
      </c>
      <c r="AX78" s="12" t="s">
        <v>17</v>
      </c>
      <c r="AY78" s="73" t="s">
        <v>51</v>
      </c>
    </row>
    <row r="79" spans="1:65" s="2" customFormat="1" ht="24.2" customHeight="1">
      <c r="A79" s="18"/>
      <c r="B79" s="235"/>
      <c r="C79" s="253" t="s">
        <v>116</v>
      </c>
      <c r="D79" s="253" t="s">
        <v>53</v>
      </c>
      <c r="E79" s="254" t="s">
        <v>117</v>
      </c>
      <c r="F79" s="255" t="s">
        <v>118</v>
      </c>
      <c r="G79" s="256" t="s">
        <v>56</v>
      </c>
      <c r="H79" s="257">
        <v>86.8</v>
      </c>
      <c r="I79" s="55">
        <v>0</v>
      </c>
      <c r="J79" s="258">
        <f>ROUND(I79*H79,2)</f>
        <v>0</v>
      </c>
      <c r="K79" s="255" t="s">
        <v>57</v>
      </c>
      <c r="L79" s="19"/>
      <c r="M79" s="56" t="s">
        <v>0</v>
      </c>
      <c r="N79" s="57" t="s">
        <v>8</v>
      </c>
      <c r="O79" s="58">
        <v>0.404</v>
      </c>
      <c r="P79" s="58">
        <f>O79*H79</f>
        <v>35.0672</v>
      </c>
      <c r="Q79" s="58">
        <v>0</v>
      </c>
      <c r="R79" s="58">
        <f>Q79*H79</f>
        <v>0</v>
      </c>
      <c r="S79" s="58">
        <v>0</v>
      </c>
      <c r="T79" s="59">
        <f>S79*H79</f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R79" s="60" t="s">
        <v>58</v>
      </c>
      <c r="AT79" s="60" t="s">
        <v>53</v>
      </c>
      <c r="AU79" s="60" t="s">
        <v>18</v>
      </c>
      <c r="AY79" s="13" t="s">
        <v>51</v>
      </c>
      <c r="BE79" s="61">
        <f>IF(N79="základní",J79,0)</f>
        <v>0</v>
      </c>
      <c r="BF79" s="61">
        <f>IF(N79="snížená",J79,0)</f>
        <v>0</v>
      </c>
      <c r="BG79" s="61">
        <f>IF(N79="zákl. přenesená",J79,0)</f>
        <v>0</v>
      </c>
      <c r="BH79" s="61">
        <f>IF(N79="sníž. přenesená",J79,0)</f>
        <v>0</v>
      </c>
      <c r="BI79" s="61">
        <f>IF(N79="nulová",J79,0)</f>
        <v>0</v>
      </c>
      <c r="BJ79" s="13" t="s">
        <v>17</v>
      </c>
      <c r="BK79" s="61">
        <f>ROUND(I79*H79,2)</f>
        <v>0</v>
      </c>
      <c r="BL79" s="13" t="s">
        <v>58</v>
      </c>
      <c r="BM79" s="60" t="s">
        <v>119</v>
      </c>
    </row>
    <row r="80" spans="2:51" s="10" customFormat="1" ht="12">
      <c r="B80" s="259"/>
      <c r="C80" s="260"/>
      <c r="D80" s="261" t="s">
        <v>60</v>
      </c>
      <c r="E80" s="262" t="s">
        <v>0</v>
      </c>
      <c r="F80" s="263" t="s">
        <v>61</v>
      </c>
      <c r="G80" s="260"/>
      <c r="H80" s="262" t="s">
        <v>0</v>
      </c>
      <c r="I80" s="225"/>
      <c r="J80" s="260"/>
      <c r="K80" s="260"/>
      <c r="L80" s="62"/>
      <c r="M80" s="64"/>
      <c r="N80" s="65"/>
      <c r="O80" s="65"/>
      <c r="P80" s="65"/>
      <c r="Q80" s="65"/>
      <c r="R80" s="65"/>
      <c r="S80" s="65"/>
      <c r="T80" s="66"/>
      <c r="AT80" s="63" t="s">
        <v>60</v>
      </c>
      <c r="AU80" s="63" t="s">
        <v>18</v>
      </c>
      <c r="AV80" s="10" t="s">
        <v>17</v>
      </c>
      <c r="AW80" s="10" t="s">
        <v>6</v>
      </c>
      <c r="AX80" s="10" t="s">
        <v>14</v>
      </c>
      <c r="AY80" s="63" t="s">
        <v>51</v>
      </c>
    </row>
    <row r="81" spans="2:51" s="10" customFormat="1" ht="12">
      <c r="B81" s="259"/>
      <c r="C81" s="260"/>
      <c r="D81" s="261" t="s">
        <v>60</v>
      </c>
      <c r="E81" s="262" t="s">
        <v>0</v>
      </c>
      <c r="F81" s="263" t="s">
        <v>120</v>
      </c>
      <c r="G81" s="260"/>
      <c r="H81" s="262" t="s">
        <v>0</v>
      </c>
      <c r="I81" s="225"/>
      <c r="J81" s="260"/>
      <c r="K81" s="260"/>
      <c r="L81" s="62"/>
      <c r="M81" s="64"/>
      <c r="N81" s="65"/>
      <c r="O81" s="65"/>
      <c r="P81" s="65"/>
      <c r="Q81" s="65"/>
      <c r="R81" s="65"/>
      <c r="S81" s="65"/>
      <c r="T81" s="66"/>
      <c r="AT81" s="63" t="s">
        <v>60</v>
      </c>
      <c r="AU81" s="63" t="s">
        <v>18</v>
      </c>
      <c r="AV81" s="10" t="s">
        <v>17</v>
      </c>
      <c r="AW81" s="10" t="s">
        <v>6</v>
      </c>
      <c r="AX81" s="10" t="s">
        <v>14</v>
      </c>
      <c r="AY81" s="63" t="s">
        <v>51</v>
      </c>
    </row>
    <row r="82" spans="2:51" s="11" customFormat="1" ht="12">
      <c r="B82" s="264"/>
      <c r="C82" s="265"/>
      <c r="D82" s="261" t="s">
        <v>60</v>
      </c>
      <c r="E82" s="266" t="s">
        <v>0</v>
      </c>
      <c r="F82" s="267" t="s">
        <v>106</v>
      </c>
      <c r="G82" s="265"/>
      <c r="H82" s="268">
        <v>86.8</v>
      </c>
      <c r="I82" s="226"/>
      <c r="J82" s="265"/>
      <c r="K82" s="265"/>
      <c r="L82" s="67"/>
      <c r="M82" s="69"/>
      <c r="N82" s="70"/>
      <c r="O82" s="70"/>
      <c r="P82" s="70"/>
      <c r="Q82" s="70"/>
      <c r="R82" s="70"/>
      <c r="S82" s="70"/>
      <c r="T82" s="71"/>
      <c r="AT82" s="68" t="s">
        <v>60</v>
      </c>
      <c r="AU82" s="68" t="s">
        <v>18</v>
      </c>
      <c r="AV82" s="11" t="s">
        <v>18</v>
      </c>
      <c r="AW82" s="11" t="s">
        <v>6</v>
      </c>
      <c r="AX82" s="11" t="s">
        <v>14</v>
      </c>
      <c r="AY82" s="68" t="s">
        <v>51</v>
      </c>
    </row>
    <row r="83" spans="2:51" s="12" customFormat="1" ht="12">
      <c r="B83" s="269"/>
      <c r="C83" s="270"/>
      <c r="D83" s="261" t="s">
        <v>60</v>
      </c>
      <c r="E83" s="271" t="s">
        <v>0</v>
      </c>
      <c r="F83" s="272" t="s">
        <v>64</v>
      </c>
      <c r="G83" s="270"/>
      <c r="H83" s="273">
        <v>86.8</v>
      </c>
      <c r="I83" s="227"/>
      <c r="J83" s="270"/>
      <c r="K83" s="270"/>
      <c r="L83" s="72"/>
      <c r="M83" s="74"/>
      <c r="N83" s="75"/>
      <c r="O83" s="75"/>
      <c r="P83" s="75"/>
      <c r="Q83" s="75"/>
      <c r="R83" s="75"/>
      <c r="S83" s="75"/>
      <c r="T83" s="76"/>
      <c r="AT83" s="73" t="s">
        <v>60</v>
      </c>
      <c r="AU83" s="73" t="s">
        <v>18</v>
      </c>
      <c r="AV83" s="12" t="s">
        <v>58</v>
      </c>
      <c r="AW83" s="12" t="s">
        <v>6</v>
      </c>
      <c r="AX83" s="12" t="s">
        <v>17</v>
      </c>
      <c r="AY83" s="73" t="s">
        <v>51</v>
      </c>
    </row>
    <row r="84" spans="2:63" s="9" customFormat="1" ht="22.9" customHeight="1">
      <c r="B84" s="246"/>
      <c r="C84" s="247"/>
      <c r="D84" s="248" t="s">
        <v>13</v>
      </c>
      <c r="E84" s="251" t="s">
        <v>121</v>
      </c>
      <c r="F84" s="251" t="s">
        <v>122</v>
      </c>
      <c r="G84" s="247"/>
      <c r="H84" s="247"/>
      <c r="I84" s="228"/>
      <c r="J84" s="252">
        <f>BK84</f>
        <v>0</v>
      </c>
      <c r="K84" s="247"/>
      <c r="L84" s="47"/>
      <c r="M84" s="49"/>
      <c r="N84" s="50"/>
      <c r="O84" s="50"/>
      <c r="P84" s="51">
        <f>SUM(P85:P91)</f>
        <v>37.860336000000004</v>
      </c>
      <c r="Q84" s="50"/>
      <c r="R84" s="51">
        <f>SUM(R85:R91)</f>
        <v>0</v>
      </c>
      <c r="S84" s="50"/>
      <c r="T84" s="52">
        <f>SUM(T85:T91)</f>
        <v>0</v>
      </c>
      <c r="AR84" s="48" t="s">
        <v>17</v>
      </c>
      <c r="AT84" s="53" t="s">
        <v>13</v>
      </c>
      <c r="AU84" s="53" t="s">
        <v>17</v>
      </c>
      <c r="AY84" s="48" t="s">
        <v>51</v>
      </c>
      <c r="BK84" s="54">
        <f>SUM(BK85:BK91)</f>
        <v>0</v>
      </c>
    </row>
    <row r="85" spans="1:65" s="2" customFormat="1" ht="24.2" customHeight="1">
      <c r="A85" s="18"/>
      <c r="B85" s="235"/>
      <c r="C85" s="253" t="s">
        <v>123</v>
      </c>
      <c r="D85" s="253" t="s">
        <v>53</v>
      </c>
      <c r="E85" s="254" t="s">
        <v>124</v>
      </c>
      <c r="F85" s="255" t="s">
        <v>125</v>
      </c>
      <c r="G85" s="256" t="s">
        <v>126</v>
      </c>
      <c r="H85" s="257">
        <v>12.904</v>
      </c>
      <c r="I85" s="55">
        <v>0</v>
      </c>
      <c r="J85" s="258">
        <f>ROUND(I85*H85,2)</f>
        <v>0</v>
      </c>
      <c r="K85" s="255" t="s">
        <v>57</v>
      </c>
      <c r="L85" s="19"/>
      <c r="M85" s="56" t="s">
        <v>0</v>
      </c>
      <c r="N85" s="57" t="s">
        <v>8</v>
      </c>
      <c r="O85" s="58">
        <v>0.136</v>
      </c>
      <c r="P85" s="58">
        <f>O85*H85</f>
        <v>1.754944</v>
      </c>
      <c r="Q85" s="58">
        <v>0</v>
      </c>
      <c r="R85" s="58">
        <f>Q85*H85</f>
        <v>0</v>
      </c>
      <c r="S85" s="58">
        <v>0</v>
      </c>
      <c r="T85" s="59">
        <f>S85*H85</f>
        <v>0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R85" s="60" t="s">
        <v>58</v>
      </c>
      <c r="AT85" s="60" t="s">
        <v>53</v>
      </c>
      <c r="AU85" s="60" t="s">
        <v>18</v>
      </c>
      <c r="AY85" s="13" t="s">
        <v>51</v>
      </c>
      <c r="BE85" s="61">
        <f>IF(N85="základní",J85,0)</f>
        <v>0</v>
      </c>
      <c r="BF85" s="61">
        <f>IF(N85="snížená",J85,0)</f>
        <v>0</v>
      </c>
      <c r="BG85" s="61">
        <f>IF(N85="zákl. přenesená",J85,0)</f>
        <v>0</v>
      </c>
      <c r="BH85" s="61">
        <f>IF(N85="sníž. přenesená",J85,0)</f>
        <v>0</v>
      </c>
      <c r="BI85" s="61">
        <f>IF(N85="nulová",J85,0)</f>
        <v>0</v>
      </c>
      <c r="BJ85" s="13" t="s">
        <v>17</v>
      </c>
      <c r="BK85" s="61">
        <f>ROUND(I85*H85,2)</f>
        <v>0</v>
      </c>
      <c r="BL85" s="13" t="s">
        <v>58</v>
      </c>
      <c r="BM85" s="60" t="s">
        <v>127</v>
      </c>
    </row>
    <row r="86" spans="1:65" s="2" customFormat="1" ht="37.9" customHeight="1">
      <c r="A86" s="18"/>
      <c r="B86" s="235"/>
      <c r="C86" s="253" t="s">
        <v>128</v>
      </c>
      <c r="D86" s="253" t="s">
        <v>53</v>
      </c>
      <c r="E86" s="254" t="s">
        <v>129</v>
      </c>
      <c r="F86" s="255" t="s">
        <v>130</v>
      </c>
      <c r="G86" s="256" t="s">
        <v>126</v>
      </c>
      <c r="H86" s="257">
        <v>12.904</v>
      </c>
      <c r="I86" s="55">
        <v>0</v>
      </c>
      <c r="J86" s="258">
        <f>ROUND(I86*H86,2)</f>
        <v>0</v>
      </c>
      <c r="K86" s="255" t="s">
        <v>57</v>
      </c>
      <c r="L86" s="19"/>
      <c r="M86" s="56" t="s">
        <v>0</v>
      </c>
      <c r="N86" s="57" t="s">
        <v>8</v>
      </c>
      <c r="O86" s="58">
        <v>2.42</v>
      </c>
      <c r="P86" s="58">
        <f>O86*H86</f>
        <v>31.22768</v>
      </c>
      <c r="Q86" s="58">
        <v>0</v>
      </c>
      <c r="R86" s="58">
        <f>Q86*H86</f>
        <v>0</v>
      </c>
      <c r="S86" s="58">
        <v>0</v>
      </c>
      <c r="T86" s="59">
        <f>S86*H86</f>
        <v>0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R86" s="60" t="s">
        <v>58</v>
      </c>
      <c r="AT86" s="60" t="s">
        <v>53</v>
      </c>
      <c r="AU86" s="60" t="s">
        <v>18</v>
      </c>
      <c r="AY86" s="13" t="s">
        <v>51</v>
      </c>
      <c r="BE86" s="61">
        <f>IF(N86="základní",J86,0)</f>
        <v>0</v>
      </c>
      <c r="BF86" s="61">
        <f>IF(N86="snížená",J86,0)</f>
        <v>0</v>
      </c>
      <c r="BG86" s="61">
        <f>IF(N86="zákl. přenesená",J86,0)</f>
        <v>0</v>
      </c>
      <c r="BH86" s="61">
        <f>IF(N86="sníž. přenesená",J86,0)</f>
        <v>0</v>
      </c>
      <c r="BI86" s="61">
        <f>IF(N86="nulová",J86,0)</f>
        <v>0</v>
      </c>
      <c r="BJ86" s="13" t="s">
        <v>17</v>
      </c>
      <c r="BK86" s="61">
        <f>ROUND(I86*H86,2)</f>
        <v>0</v>
      </c>
      <c r="BL86" s="13" t="s">
        <v>58</v>
      </c>
      <c r="BM86" s="60" t="s">
        <v>131</v>
      </c>
    </row>
    <row r="87" spans="1:65" s="2" customFormat="1" ht="62.65" customHeight="1">
      <c r="A87" s="18"/>
      <c r="B87" s="235"/>
      <c r="C87" s="253" t="s">
        <v>132</v>
      </c>
      <c r="D87" s="253" t="s">
        <v>53</v>
      </c>
      <c r="E87" s="254" t="s">
        <v>133</v>
      </c>
      <c r="F87" s="255" t="s">
        <v>134</v>
      </c>
      <c r="G87" s="256" t="s">
        <v>126</v>
      </c>
      <c r="H87" s="257">
        <v>12.904</v>
      </c>
      <c r="I87" s="55">
        <v>0</v>
      </c>
      <c r="J87" s="258">
        <f>ROUND(I87*H87,2)</f>
        <v>0</v>
      </c>
      <c r="K87" s="255" t="s">
        <v>57</v>
      </c>
      <c r="L87" s="19"/>
      <c r="M87" s="56" t="s">
        <v>0</v>
      </c>
      <c r="N87" s="57" t="s">
        <v>8</v>
      </c>
      <c r="O87" s="58">
        <v>0.26</v>
      </c>
      <c r="P87" s="58">
        <f>O87*H87</f>
        <v>3.3550400000000002</v>
      </c>
      <c r="Q87" s="58">
        <v>0</v>
      </c>
      <c r="R87" s="58">
        <f>Q87*H87</f>
        <v>0</v>
      </c>
      <c r="S87" s="58">
        <v>0</v>
      </c>
      <c r="T87" s="59">
        <f>S87*H87</f>
        <v>0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R87" s="60" t="s">
        <v>58</v>
      </c>
      <c r="AT87" s="60" t="s">
        <v>53</v>
      </c>
      <c r="AU87" s="60" t="s">
        <v>18</v>
      </c>
      <c r="AY87" s="13" t="s">
        <v>51</v>
      </c>
      <c r="BE87" s="61">
        <f>IF(N87="základní",J87,0)</f>
        <v>0</v>
      </c>
      <c r="BF87" s="61">
        <f>IF(N87="snížená",J87,0)</f>
        <v>0</v>
      </c>
      <c r="BG87" s="61">
        <f>IF(N87="zákl. přenesená",J87,0)</f>
        <v>0</v>
      </c>
      <c r="BH87" s="61">
        <f>IF(N87="sníž. přenesená",J87,0)</f>
        <v>0</v>
      </c>
      <c r="BI87" s="61">
        <f>IF(N87="nulová",J87,0)</f>
        <v>0</v>
      </c>
      <c r="BJ87" s="13" t="s">
        <v>17</v>
      </c>
      <c r="BK87" s="61">
        <f>ROUND(I87*H87,2)</f>
        <v>0</v>
      </c>
      <c r="BL87" s="13" t="s">
        <v>58</v>
      </c>
      <c r="BM87" s="60" t="s">
        <v>135</v>
      </c>
    </row>
    <row r="88" spans="1:65" s="2" customFormat="1" ht="24.2" customHeight="1">
      <c r="A88" s="18"/>
      <c r="B88" s="235"/>
      <c r="C88" s="253" t="s">
        <v>3</v>
      </c>
      <c r="D88" s="253" t="s">
        <v>53</v>
      </c>
      <c r="E88" s="254" t="s">
        <v>136</v>
      </c>
      <c r="F88" s="255" t="s">
        <v>137</v>
      </c>
      <c r="G88" s="256" t="s">
        <v>126</v>
      </c>
      <c r="H88" s="257">
        <v>12.904</v>
      </c>
      <c r="I88" s="55">
        <v>0</v>
      </c>
      <c r="J88" s="258">
        <f>ROUND(I88*H88,2)</f>
        <v>0</v>
      </c>
      <c r="K88" s="255" t="s">
        <v>57</v>
      </c>
      <c r="L88" s="19"/>
      <c r="M88" s="56" t="s">
        <v>0</v>
      </c>
      <c r="N88" s="57" t="s">
        <v>8</v>
      </c>
      <c r="O88" s="58">
        <v>0.091</v>
      </c>
      <c r="P88" s="58">
        <f>O88*H88</f>
        <v>1.174264</v>
      </c>
      <c r="Q88" s="58">
        <v>0</v>
      </c>
      <c r="R88" s="58">
        <f>Q88*H88</f>
        <v>0</v>
      </c>
      <c r="S88" s="58">
        <v>0</v>
      </c>
      <c r="T88" s="59">
        <f>S88*H88</f>
        <v>0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R88" s="60" t="s">
        <v>58</v>
      </c>
      <c r="AT88" s="60" t="s">
        <v>53</v>
      </c>
      <c r="AU88" s="60" t="s">
        <v>18</v>
      </c>
      <c r="AY88" s="13" t="s">
        <v>51</v>
      </c>
      <c r="BE88" s="61">
        <f>IF(N88="základní",J88,0)</f>
        <v>0</v>
      </c>
      <c r="BF88" s="61">
        <f>IF(N88="snížená",J88,0)</f>
        <v>0</v>
      </c>
      <c r="BG88" s="61">
        <f>IF(N88="zákl. přenesená",J88,0)</f>
        <v>0</v>
      </c>
      <c r="BH88" s="61">
        <f>IF(N88="sníž. přenesená",J88,0)</f>
        <v>0</v>
      </c>
      <c r="BI88" s="61">
        <f>IF(N88="nulová",J88,0)</f>
        <v>0</v>
      </c>
      <c r="BJ88" s="13" t="s">
        <v>17</v>
      </c>
      <c r="BK88" s="61">
        <f>ROUND(I88*H88,2)</f>
        <v>0</v>
      </c>
      <c r="BL88" s="13" t="s">
        <v>58</v>
      </c>
      <c r="BM88" s="60" t="s">
        <v>138</v>
      </c>
    </row>
    <row r="89" spans="1:65" s="2" customFormat="1" ht="37.9" customHeight="1">
      <c r="A89" s="18"/>
      <c r="B89" s="235"/>
      <c r="C89" s="253" t="s">
        <v>139</v>
      </c>
      <c r="D89" s="253" t="s">
        <v>53</v>
      </c>
      <c r="E89" s="254" t="s">
        <v>140</v>
      </c>
      <c r="F89" s="255" t="s">
        <v>141</v>
      </c>
      <c r="G89" s="256" t="s">
        <v>126</v>
      </c>
      <c r="H89" s="257">
        <v>116.136</v>
      </c>
      <c r="I89" s="55">
        <v>0</v>
      </c>
      <c r="J89" s="258">
        <f>ROUND(I89*H89,2)</f>
        <v>0</v>
      </c>
      <c r="K89" s="255" t="s">
        <v>57</v>
      </c>
      <c r="L89" s="19"/>
      <c r="M89" s="56" t="s">
        <v>0</v>
      </c>
      <c r="N89" s="57" t="s">
        <v>8</v>
      </c>
      <c r="O89" s="58">
        <v>0.003</v>
      </c>
      <c r="P89" s="58">
        <f>O89*H89</f>
        <v>0.348408</v>
      </c>
      <c r="Q89" s="58">
        <v>0</v>
      </c>
      <c r="R89" s="58">
        <f>Q89*H89</f>
        <v>0</v>
      </c>
      <c r="S89" s="58">
        <v>0</v>
      </c>
      <c r="T89" s="59">
        <f>S89*H89</f>
        <v>0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R89" s="60" t="s">
        <v>58</v>
      </c>
      <c r="AT89" s="60" t="s">
        <v>53</v>
      </c>
      <c r="AU89" s="60" t="s">
        <v>18</v>
      </c>
      <c r="AY89" s="13" t="s">
        <v>51</v>
      </c>
      <c r="BE89" s="61">
        <f>IF(N89="základní",J89,0)</f>
        <v>0</v>
      </c>
      <c r="BF89" s="61">
        <f>IF(N89="snížená",J89,0)</f>
        <v>0</v>
      </c>
      <c r="BG89" s="61">
        <f>IF(N89="zákl. přenesená",J89,0)</f>
        <v>0</v>
      </c>
      <c r="BH89" s="61">
        <f>IF(N89="sníž. přenesená",J89,0)</f>
        <v>0</v>
      </c>
      <c r="BI89" s="61">
        <f>IF(N89="nulová",J89,0)</f>
        <v>0</v>
      </c>
      <c r="BJ89" s="13" t="s">
        <v>17</v>
      </c>
      <c r="BK89" s="61">
        <f>ROUND(I89*H89,2)</f>
        <v>0</v>
      </c>
      <c r="BL89" s="13" t="s">
        <v>58</v>
      </c>
      <c r="BM89" s="60" t="s">
        <v>142</v>
      </c>
    </row>
    <row r="90" spans="2:51" s="11" customFormat="1" ht="12">
      <c r="B90" s="264"/>
      <c r="C90" s="265"/>
      <c r="D90" s="261" t="s">
        <v>60</v>
      </c>
      <c r="E90" s="265"/>
      <c r="F90" s="267" t="s">
        <v>143</v>
      </c>
      <c r="G90" s="265"/>
      <c r="H90" s="268">
        <v>116.136</v>
      </c>
      <c r="I90" s="226"/>
      <c r="J90" s="265"/>
      <c r="K90" s="265"/>
      <c r="L90" s="67"/>
      <c r="M90" s="69"/>
      <c r="N90" s="70"/>
      <c r="O90" s="70"/>
      <c r="P90" s="70"/>
      <c r="Q90" s="70"/>
      <c r="R90" s="70"/>
      <c r="S90" s="70"/>
      <c r="T90" s="71"/>
      <c r="AT90" s="68" t="s">
        <v>60</v>
      </c>
      <c r="AU90" s="68" t="s">
        <v>18</v>
      </c>
      <c r="AV90" s="11" t="s">
        <v>18</v>
      </c>
      <c r="AW90" s="11" t="s">
        <v>1</v>
      </c>
      <c r="AX90" s="11" t="s">
        <v>17</v>
      </c>
      <c r="AY90" s="68" t="s">
        <v>51</v>
      </c>
    </row>
    <row r="91" spans="1:65" s="2" customFormat="1" ht="37.9" customHeight="1">
      <c r="A91" s="18"/>
      <c r="B91" s="235"/>
      <c r="C91" s="253" t="s">
        <v>144</v>
      </c>
      <c r="D91" s="253" t="s">
        <v>53</v>
      </c>
      <c r="E91" s="254" t="s">
        <v>145</v>
      </c>
      <c r="F91" s="255" t="s">
        <v>146</v>
      </c>
      <c r="G91" s="256" t="s">
        <v>126</v>
      </c>
      <c r="H91" s="257">
        <v>12.904</v>
      </c>
      <c r="I91" s="55">
        <v>0</v>
      </c>
      <c r="J91" s="258">
        <f>ROUND(I91*H91,2)</f>
        <v>0</v>
      </c>
      <c r="K91" s="255" t="s">
        <v>57</v>
      </c>
      <c r="L91" s="19"/>
      <c r="M91" s="56" t="s">
        <v>0</v>
      </c>
      <c r="N91" s="57" t="s">
        <v>8</v>
      </c>
      <c r="O91" s="58">
        <v>0</v>
      </c>
      <c r="P91" s="58">
        <f>O91*H91</f>
        <v>0</v>
      </c>
      <c r="Q91" s="58">
        <v>0</v>
      </c>
      <c r="R91" s="58">
        <f>Q91*H91</f>
        <v>0</v>
      </c>
      <c r="S91" s="58">
        <v>0</v>
      </c>
      <c r="T91" s="59">
        <f>S91*H91</f>
        <v>0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R91" s="60" t="s">
        <v>58</v>
      </c>
      <c r="AT91" s="60" t="s">
        <v>53</v>
      </c>
      <c r="AU91" s="60" t="s">
        <v>18</v>
      </c>
      <c r="AY91" s="13" t="s">
        <v>51</v>
      </c>
      <c r="BE91" s="61">
        <f>IF(N91="základní",J91,0)</f>
        <v>0</v>
      </c>
      <c r="BF91" s="61">
        <f>IF(N91="snížená",J91,0)</f>
        <v>0</v>
      </c>
      <c r="BG91" s="61">
        <f>IF(N91="zákl. přenesená",J91,0)</f>
        <v>0</v>
      </c>
      <c r="BH91" s="61">
        <f>IF(N91="sníž. přenesená",J91,0)</f>
        <v>0</v>
      </c>
      <c r="BI91" s="61">
        <f>IF(N91="nulová",J91,0)</f>
        <v>0</v>
      </c>
      <c r="BJ91" s="13" t="s">
        <v>17</v>
      </c>
      <c r="BK91" s="61">
        <f>ROUND(I91*H91,2)</f>
        <v>0</v>
      </c>
      <c r="BL91" s="13" t="s">
        <v>58</v>
      </c>
      <c r="BM91" s="60" t="s">
        <v>147</v>
      </c>
    </row>
    <row r="92" spans="2:63" s="9" customFormat="1" ht="25.9" customHeight="1">
      <c r="B92" s="246"/>
      <c r="C92" s="247"/>
      <c r="D92" s="248" t="s">
        <v>13</v>
      </c>
      <c r="E92" s="249" t="s">
        <v>148</v>
      </c>
      <c r="F92" s="249" t="s">
        <v>149</v>
      </c>
      <c r="G92" s="247"/>
      <c r="H92" s="247"/>
      <c r="I92" s="228"/>
      <c r="J92" s="250">
        <f>BK92</f>
        <v>0</v>
      </c>
      <c r="K92" s="247"/>
      <c r="L92" s="47"/>
      <c r="M92" s="49"/>
      <c r="N92" s="50"/>
      <c r="O92" s="50"/>
      <c r="P92" s="51">
        <f>P93+P101+P108</f>
        <v>3.26275</v>
      </c>
      <c r="Q92" s="50"/>
      <c r="R92" s="51">
        <f>R93+R101+R108</f>
        <v>0.0002</v>
      </c>
      <c r="S92" s="50"/>
      <c r="T92" s="52">
        <f>T93+T101+T108</f>
        <v>0.0907175</v>
      </c>
      <c r="AR92" s="48" t="s">
        <v>18</v>
      </c>
      <c r="AT92" s="53" t="s">
        <v>13</v>
      </c>
      <c r="AU92" s="53" t="s">
        <v>14</v>
      </c>
      <c r="AY92" s="48" t="s">
        <v>51</v>
      </c>
      <c r="BK92" s="54">
        <f>BK93+BK101+BK108</f>
        <v>0</v>
      </c>
    </row>
    <row r="93" spans="2:63" s="9" customFormat="1" ht="22.9" customHeight="1">
      <c r="B93" s="246"/>
      <c r="C93" s="247"/>
      <c r="D93" s="248" t="s">
        <v>13</v>
      </c>
      <c r="E93" s="251" t="s">
        <v>150</v>
      </c>
      <c r="F93" s="251" t="s">
        <v>151</v>
      </c>
      <c r="G93" s="247"/>
      <c r="H93" s="247"/>
      <c r="I93" s="228"/>
      <c r="J93" s="252">
        <f>BK93</f>
        <v>0</v>
      </c>
      <c r="K93" s="247"/>
      <c r="L93" s="47"/>
      <c r="M93" s="49"/>
      <c r="N93" s="50"/>
      <c r="O93" s="50"/>
      <c r="P93" s="51">
        <f>SUM(P94:P100)</f>
        <v>0.856</v>
      </c>
      <c r="Q93" s="50"/>
      <c r="R93" s="51">
        <f>SUM(R94:R100)</f>
        <v>0.0002</v>
      </c>
      <c r="S93" s="50"/>
      <c r="T93" s="52">
        <f>SUM(T94:T100)</f>
        <v>0.07498</v>
      </c>
      <c r="AR93" s="48" t="s">
        <v>18</v>
      </c>
      <c r="AT93" s="53" t="s">
        <v>13</v>
      </c>
      <c r="AU93" s="53" t="s">
        <v>17</v>
      </c>
      <c r="AY93" s="48" t="s">
        <v>51</v>
      </c>
      <c r="BK93" s="54">
        <f>SUM(BK94:BK100)</f>
        <v>0</v>
      </c>
    </row>
    <row r="94" spans="1:65" s="2" customFormat="1" ht="24.2" customHeight="1">
      <c r="A94" s="18"/>
      <c r="B94" s="235"/>
      <c r="C94" s="253" t="s">
        <v>152</v>
      </c>
      <c r="D94" s="253" t="s">
        <v>53</v>
      </c>
      <c r="E94" s="254" t="s">
        <v>153</v>
      </c>
      <c r="F94" s="255" t="s">
        <v>154</v>
      </c>
      <c r="G94" s="256" t="s">
        <v>56</v>
      </c>
      <c r="H94" s="257">
        <v>3</v>
      </c>
      <c r="I94" s="55">
        <v>0</v>
      </c>
      <c r="J94" s="258">
        <f>ROUND(I94*H94,2)</f>
        <v>0</v>
      </c>
      <c r="K94" s="255" t="s">
        <v>57</v>
      </c>
      <c r="L94" s="19"/>
      <c r="M94" s="56" t="s">
        <v>0</v>
      </c>
      <c r="N94" s="57" t="s">
        <v>8</v>
      </c>
      <c r="O94" s="58">
        <v>0.052</v>
      </c>
      <c r="P94" s="58">
        <f>O94*H94</f>
        <v>0.156</v>
      </c>
      <c r="Q94" s="58">
        <v>0</v>
      </c>
      <c r="R94" s="58">
        <f>Q94*H94</f>
        <v>0</v>
      </c>
      <c r="S94" s="58">
        <v>0</v>
      </c>
      <c r="T94" s="59">
        <f>S94*H94</f>
        <v>0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R94" s="60" t="s">
        <v>139</v>
      </c>
      <c r="AT94" s="60" t="s">
        <v>53</v>
      </c>
      <c r="AU94" s="60" t="s">
        <v>18</v>
      </c>
      <c r="AY94" s="13" t="s">
        <v>51</v>
      </c>
      <c r="BE94" s="61">
        <f>IF(N94="základní",J94,0)</f>
        <v>0</v>
      </c>
      <c r="BF94" s="61">
        <f>IF(N94="snížená",J94,0)</f>
        <v>0</v>
      </c>
      <c r="BG94" s="61">
        <f>IF(N94="zákl. přenesená",J94,0)</f>
        <v>0</v>
      </c>
      <c r="BH94" s="61">
        <f>IF(N94="sníž. přenesená",J94,0)</f>
        <v>0</v>
      </c>
      <c r="BI94" s="61">
        <f>IF(N94="nulová",J94,0)</f>
        <v>0</v>
      </c>
      <c r="BJ94" s="13" t="s">
        <v>17</v>
      </c>
      <c r="BK94" s="61">
        <f>ROUND(I94*H94,2)</f>
        <v>0</v>
      </c>
      <c r="BL94" s="13" t="s">
        <v>139</v>
      </c>
      <c r="BM94" s="60" t="s">
        <v>155</v>
      </c>
    </row>
    <row r="95" spans="1:65" s="2" customFormat="1" ht="24.2" customHeight="1">
      <c r="A95" s="18"/>
      <c r="B95" s="235"/>
      <c r="C95" s="253" t="s">
        <v>156</v>
      </c>
      <c r="D95" s="253" t="s">
        <v>53</v>
      </c>
      <c r="E95" s="254" t="s">
        <v>157</v>
      </c>
      <c r="F95" s="255" t="s">
        <v>158</v>
      </c>
      <c r="G95" s="256" t="s">
        <v>159</v>
      </c>
      <c r="H95" s="257">
        <v>2</v>
      </c>
      <c r="I95" s="55">
        <v>0</v>
      </c>
      <c r="J95" s="258">
        <f>ROUND(I95*H95,2)</f>
        <v>0</v>
      </c>
      <c r="K95" s="255" t="s">
        <v>57</v>
      </c>
      <c r="L95" s="19"/>
      <c r="M95" s="56" t="s">
        <v>0</v>
      </c>
      <c r="N95" s="57" t="s">
        <v>8</v>
      </c>
      <c r="O95" s="58">
        <v>0.35</v>
      </c>
      <c r="P95" s="58">
        <f>O95*H95</f>
        <v>0.7</v>
      </c>
      <c r="Q95" s="58">
        <v>0.0001</v>
      </c>
      <c r="R95" s="58">
        <f>Q95*H95</f>
        <v>0.0002</v>
      </c>
      <c r="S95" s="58">
        <v>0.03749</v>
      </c>
      <c r="T95" s="59">
        <f>S95*H95</f>
        <v>0.07498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R95" s="60" t="s">
        <v>139</v>
      </c>
      <c r="AT95" s="60" t="s">
        <v>53</v>
      </c>
      <c r="AU95" s="60" t="s">
        <v>18</v>
      </c>
      <c r="AY95" s="13" t="s">
        <v>51</v>
      </c>
      <c r="BE95" s="61">
        <f>IF(N95="základní",J95,0)</f>
        <v>0</v>
      </c>
      <c r="BF95" s="61">
        <f>IF(N95="snížená",J95,0)</f>
        <v>0</v>
      </c>
      <c r="BG95" s="61">
        <f>IF(N95="zákl. přenesená",J95,0)</f>
        <v>0</v>
      </c>
      <c r="BH95" s="61">
        <f>IF(N95="sníž. přenesená",J95,0)</f>
        <v>0</v>
      </c>
      <c r="BI95" s="61">
        <f>IF(N95="nulová",J95,0)</f>
        <v>0</v>
      </c>
      <c r="BJ95" s="13" t="s">
        <v>17</v>
      </c>
      <c r="BK95" s="61">
        <f>ROUND(I95*H95,2)</f>
        <v>0</v>
      </c>
      <c r="BL95" s="13" t="s">
        <v>139</v>
      </c>
      <c r="BM95" s="60" t="s">
        <v>160</v>
      </c>
    </row>
    <row r="96" spans="2:51" s="10" customFormat="1" ht="12">
      <c r="B96" s="259"/>
      <c r="C96" s="260"/>
      <c r="D96" s="261" t="s">
        <v>60</v>
      </c>
      <c r="E96" s="262" t="s">
        <v>0</v>
      </c>
      <c r="F96" s="263" t="s">
        <v>61</v>
      </c>
      <c r="G96" s="260"/>
      <c r="H96" s="262" t="s">
        <v>0</v>
      </c>
      <c r="I96" s="225"/>
      <c r="J96" s="260"/>
      <c r="K96" s="260"/>
      <c r="L96" s="62"/>
      <c r="M96" s="64"/>
      <c r="N96" s="65"/>
      <c r="O96" s="65"/>
      <c r="P96" s="65"/>
      <c r="Q96" s="65"/>
      <c r="R96" s="65"/>
      <c r="S96" s="65"/>
      <c r="T96" s="66"/>
      <c r="AT96" s="63" t="s">
        <v>60</v>
      </c>
      <c r="AU96" s="63" t="s">
        <v>18</v>
      </c>
      <c r="AV96" s="10" t="s">
        <v>17</v>
      </c>
      <c r="AW96" s="10" t="s">
        <v>6</v>
      </c>
      <c r="AX96" s="10" t="s">
        <v>14</v>
      </c>
      <c r="AY96" s="63" t="s">
        <v>51</v>
      </c>
    </row>
    <row r="97" spans="2:51" s="10" customFormat="1" ht="12">
      <c r="B97" s="259"/>
      <c r="C97" s="260"/>
      <c r="D97" s="261" t="s">
        <v>60</v>
      </c>
      <c r="E97" s="262" t="s">
        <v>0</v>
      </c>
      <c r="F97" s="263" t="s">
        <v>161</v>
      </c>
      <c r="G97" s="260"/>
      <c r="H97" s="262" t="s">
        <v>0</v>
      </c>
      <c r="I97" s="225"/>
      <c r="J97" s="260"/>
      <c r="K97" s="260"/>
      <c r="L97" s="62"/>
      <c r="M97" s="64"/>
      <c r="N97" s="65"/>
      <c r="O97" s="65"/>
      <c r="P97" s="65"/>
      <c r="Q97" s="65"/>
      <c r="R97" s="65"/>
      <c r="S97" s="65"/>
      <c r="T97" s="66"/>
      <c r="AT97" s="63" t="s">
        <v>60</v>
      </c>
      <c r="AU97" s="63" t="s">
        <v>18</v>
      </c>
      <c r="AV97" s="10" t="s">
        <v>17</v>
      </c>
      <c r="AW97" s="10" t="s">
        <v>6</v>
      </c>
      <c r="AX97" s="10" t="s">
        <v>14</v>
      </c>
      <c r="AY97" s="63" t="s">
        <v>51</v>
      </c>
    </row>
    <row r="98" spans="2:51" s="10" customFormat="1" ht="12">
      <c r="B98" s="259"/>
      <c r="C98" s="260"/>
      <c r="D98" s="261" t="s">
        <v>60</v>
      </c>
      <c r="E98" s="262" t="s">
        <v>0</v>
      </c>
      <c r="F98" s="263" t="s">
        <v>162</v>
      </c>
      <c r="G98" s="260"/>
      <c r="H98" s="262" t="s">
        <v>0</v>
      </c>
      <c r="I98" s="225"/>
      <c r="J98" s="260"/>
      <c r="K98" s="260"/>
      <c r="L98" s="62"/>
      <c r="M98" s="64"/>
      <c r="N98" s="65"/>
      <c r="O98" s="65"/>
      <c r="P98" s="65"/>
      <c r="Q98" s="65"/>
      <c r="R98" s="65"/>
      <c r="S98" s="65"/>
      <c r="T98" s="66"/>
      <c r="AT98" s="63" t="s">
        <v>60</v>
      </c>
      <c r="AU98" s="63" t="s">
        <v>18</v>
      </c>
      <c r="AV98" s="10" t="s">
        <v>17</v>
      </c>
      <c r="AW98" s="10" t="s">
        <v>6</v>
      </c>
      <c r="AX98" s="10" t="s">
        <v>14</v>
      </c>
      <c r="AY98" s="63" t="s">
        <v>51</v>
      </c>
    </row>
    <row r="99" spans="2:51" s="11" customFormat="1" ht="12">
      <c r="B99" s="264"/>
      <c r="C99" s="265"/>
      <c r="D99" s="261" t="s">
        <v>60</v>
      </c>
      <c r="E99" s="266" t="s">
        <v>0</v>
      </c>
      <c r="F99" s="267" t="s">
        <v>18</v>
      </c>
      <c r="G99" s="265"/>
      <c r="H99" s="268">
        <v>2</v>
      </c>
      <c r="I99" s="226"/>
      <c r="J99" s="265"/>
      <c r="K99" s="265"/>
      <c r="L99" s="67"/>
      <c r="M99" s="69"/>
      <c r="N99" s="70"/>
      <c r="O99" s="70"/>
      <c r="P99" s="70"/>
      <c r="Q99" s="70"/>
      <c r="R99" s="70"/>
      <c r="S99" s="70"/>
      <c r="T99" s="71"/>
      <c r="AT99" s="68" t="s">
        <v>60</v>
      </c>
      <c r="AU99" s="68" t="s">
        <v>18</v>
      </c>
      <c r="AV99" s="11" t="s">
        <v>18</v>
      </c>
      <c r="AW99" s="11" t="s">
        <v>6</v>
      </c>
      <c r="AX99" s="11" t="s">
        <v>14</v>
      </c>
      <c r="AY99" s="68" t="s">
        <v>51</v>
      </c>
    </row>
    <row r="100" spans="2:51" s="12" customFormat="1" ht="12">
      <c r="B100" s="269"/>
      <c r="C100" s="270"/>
      <c r="D100" s="261" t="s">
        <v>60</v>
      </c>
      <c r="E100" s="271" t="s">
        <v>0</v>
      </c>
      <c r="F100" s="272" t="s">
        <v>64</v>
      </c>
      <c r="G100" s="270"/>
      <c r="H100" s="273">
        <v>2</v>
      </c>
      <c r="I100" s="227"/>
      <c r="J100" s="270"/>
      <c r="K100" s="270"/>
      <c r="L100" s="72"/>
      <c r="M100" s="74"/>
      <c r="N100" s="75"/>
      <c r="O100" s="75"/>
      <c r="P100" s="75"/>
      <c r="Q100" s="75"/>
      <c r="R100" s="75"/>
      <c r="S100" s="75"/>
      <c r="T100" s="76"/>
      <c r="AT100" s="73" t="s">
        <v>60</v>
      </c>
      <c r="AU100" s="73" t="s">
        <v>18</v>
      </c>
      <c r="AV100" s="12" t="s">
        <v>58</v>
      </c>
      <c r="AW100" s="12" t="s">
        <v>6</v>
      </c>
      <c r="AX100" s="12" t="s">
        <v>17</v>
      </c>
      <c r="AY100" s="73" t="s">
        <v>51</v>
      </c>
    </row>
    <row r="101" spans="2:63" s="9" customFormat="1" ht="22.9" customHeight="1">
      <c r="B101" s="246"/>
      <c r="C101" s="247"/>
      <c r="D101" s="248" t="s">
        <v>13</v>
      </c>
      <c r="E101" s="251" t="s">
        <v>163</v>
      </c>
      <c r="F101" s="251" t="s">
        <v>164</v>
      </c>
      <c r="G101" s="247"/>
      <c r="H101" s="247"/>
      <c r="I101" s="228"/>
      <c r="J101" s="252">
        <f>BK101</f>
        <v>0</v>
      </c>
      <c r="K101" s="247"/>
      <c r="L101" s="47"/>
      <c r="M101" s="49"/>
      <c r="N101" s="50"/>
      <c r="O101" s="50"/>
      <c r="P101" s="51">
        <f>SUM(P102:P107)</f>
        <v>1.2675</v>
      </c>
      <c r="Q101" s="50"/>
      <c r="R101" s="51">
        <f>SUM(R102:R107)</f>
        <v>0</v>
      </c>
      <c r="S101" s="50"/>
      <c r="T101" s="52">
        <f>SUM(T102:T107)</f>
        <v>0.010855</v>
      </c>
      <c r="AR101" s="48" t="s">
        <v>18</v>
      </c>
      <c r="AT101" s="53" t="s">
        <v>13</v>
      </c>
      <c r="AU101" s="53" t="s">
        <v>17</v>
      </c>
      <c r="AY101" s="48" t="s">
        <v>51</v>
      </c>
      <c r="BK101" s="54">
        <f>SUM(BK102:BK107)</f>
        <v>0</v>
      </c>
    </row>
    <row r="102" spans="1:65" s="2" customFormat="1" ht="24.2" customHeight="1">
      <c r="A102" s="18"/>
      <c r="B102" s="235"/>
      <c r="C102" s="253" t="s">
        <v>165</v>
      </c>
      <c r="D102" s="253" t="s">
        <v>53</v>
      </c>
      <c r="E102" s="254" t="s">
        <v>166</v>
      </c>
      <c r="F102" s="255" t="s">
        <v>167</v>
      </c>
      <c r="G102" s="256" t="s">
        <v>78</v>
      </c>
      <c r="H102" s="257">
        <v>6.5</v>
      </c>
      <c r="I102" s="55">
        <v>0</v>
      </c>
      <c r="J102" s="258">
        <f>ROUND(I102*H102,2)</f>
        <v>0</v>
      </c>
      <c r="K102" s="255" t="s">
        <v>57</v>
      </c>
      <c r="L102" s="19"/>
      <c r="M102" s="56" t="s">
        <v>0</v>
      </c>
      <c r="N102" s="57" t="s">
        <v>8</v>
      </c>
      <c r="O102" s="58">
        <v>0.195</v>
      </c>
      <c r="P102" s="58">
        <f>O102*H102</f>
        <v>1.2675</v>
      </c>
      <c r="Q102" s="58">
        <v>0</v>
      </c>
      <c r="R102" s="58">
        <f>Q102*H102</f>
        <v>0</v>
      </c>
      <c r="S102" s="58">
        <v>0.00167</v>
      </c>
      <c r="T102" s="59">
        <f>S102*H102</f>
        <v>0.010855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R102" s="60" t="s">
        <v>139</v>
      </c>
      <c r="AT102" s="60" t="s">
        <v>53</v>
      </c>
      <c r="AU102" s="60" t="s">
        <v>18</v>
      </c>
      <c r="AY102" s="13" t="s">
        <v>51</v>
      </c>
      <c r="BE102" s="61">
        <f>IF(N102="základní",J102,0)</f>
        <v>0</v>
      </c>
      <c r="BF102" s="61">
        <f>IF(N102="snížená",J102,0)</f>
        <v>0</v>
      </c>
      <c r="BG102" s="61">
        <f>IF(N102="zákl. přenesená",J102,0)</f>
        <v>0</v>
      </c>
      <c r="BH102" s="61">
        <f>IF(N102="sníž. přenesená",J102,0)</f>
        <v>0</v>
      </c>
      <c r="BI102" s="61">
        <f>IF(N102="nulová",J102,0)</f>
        <v>0</v>
      </c>
      <c r="BJ102" s="13" t="s">
        <v>17</v>
      </c>
      <c r="BK102" s="61">
        <f>ROUND(I102*H102,2)</f>
        <v>0</v>
      </c>
      <c r="BL102" s="13" t="s">
        <v>139</v>
      </c>
      <c r="BM102" s="60" t="s">
        <v>168</v>
      </c>
    </row>
    <row r="103" spans="2:51" s="10" customFormat="1" ht="12">
      <c r="B103" s="259"/>
      <c r="C103" s="260"/>
      <c r="D103" s="261" t="s">
        <v>60</v>
      </c>
      <c r="E103" s="262" t="s">
        <v>0</v>
      </c>
      <c r="F103" s="263" t="s">
        <v>61</v>
      </c>
      <c r="G103" s="260"/>
      <c r="H103" s="262" t="s">
        <v>0</v>
      </c>
      <c r="I103" s="225"/>
      <c r="J103" s="260"/>
      <c r="K103" s="260"/>
      <c r="L103" s="62"/>
      <c r="M103" s="64"/>
      <c r="N103" s="65"/>
      <c r="O103" s="65"/>
      <c r="P103" s="65"/>
      <c r="Q103" s="65"/>
      <c r="R103" s="65"/>
      <c r="S103" s="65"/>
      <c r="T103" s="66"/>
      <c r="AT103" s="63" t="s">
        <v>60</v>
      </c>
      <c r="AU103" s="63" t="s">
        <v>18</v>
      </c>
      <c r="AV103" s="10" t="s">
        <v>17</v>
      </c>
      <c r="AW103" s="10" t="s">
        <v>6</v>
      </c>
      <c r="AX103" s="10" t="s">
        <v>14</v>
      </c>
      <c r="AY103" s="63" t="s">
        <v>51</v>
      </c>
    </row>
    <row r="104" spans="2:51" s="10" customFormat="1" ht="12">
      <c r="B104" s="259"/>
      <c r="C104" s="260"/>
      <c r="D104" s="261" t="s">
        <v>60</v>
      </c>
      <c r="E104" s="262" t="s">
        <v>0</v>
      </c>
      <c r="F104" s="263" t="s">
        <v>169</v>
      </c>
      <c r="G104" s="260"/>
      <c r="H104" s="262" t="s">
        <v>0</v>
      </c>
      <c r="I104" s="225"/>
      <c r="J104" s="260"/>
      <c r="K104" s="260"/>
      <c r="L104" s="62"/>
      <c r="M104" s="64"/>
      <c r="N104" s="65"/>
      <c r="O104" s="65"/>
      <c r="P104" s="65"/>
      <c r="Q104" s="65"/>
      <c r="R104" s="65"/>
      <c r="S104" s="65"/>
      <c r="T104" s="66"/>
      <c r="AT104" s="63" t="s">
        <v>60</v>
      </c>
      <c r="AU104" s="63" t="s">
        <v>18</v>
      </c>
      <c r="AV104" s="10" t="s">
        <v>17</v>
      </c>
      <c r="AW104" s="10" t="s">
        <v>6</v>
      </c>
      <c r="AX104" s="10" t="s">
        <v>14</v>
      </c>
      <c r="AY104" s="63" t="s">
        <v>51</v>
      </c>
    </row>
    <row r="105" spans="2:51" s="10" customFormat="1" ht="12">
      <c r="B105" s="259"/>
      <c r="C105" s="260"/>
      <c r="D105" s="261" t="s">
        <v>60</v>
      </c>
      <c r="E105" s="262" t="s">
        <v>0</v>
      </c>
      <c r="F105" s="263" t="s">
        <v>170</v>
      </c>
      <c r="G105" s="260"/>
      <c r="H105" s="262" t="s">
        <v>0</v>
      </c>
      <c r="I105" s="225"/>
      <c r="J105" s="260"/>
      <c r="K105" s="260"/>
      <c r="L105" s="62"/>
      <c r="M105" s="64"/>
      <c r="N105" s="65"/>
      <c r="O105" s="65"/>
      <c r="P105" s="65"/>
      <c r="Q105" s="65"/>
      <c r="R105" s="65"/>
      <c r="S105" s="65"/>
      <c r="T105" s="66"/>
      <c r="AT105" s="63" t="s">
        <v>60</v>
      </c>
      <c r="AU105" s="63" t="s">
        <v>18</v>
      </c>
      <c r="AV105" s="10" t="s">
        <v>17</v>
      </c>
      <c r="AW105" s="10" t="s">
        <v>6</v>
      </c>
      <c r="AX105" s="10" t="s">
        <v>14</v>
      </c>
      <c r="AY105" s="63" t="s">
        <v>51</v>
      </c>
    </row>
    <row r="106" spans="2:51" s="11" customFormat="1" ht="12">
      <c r="B106" s="264"/>
      <c r="C106" s="265"/>
      <c r="D106" s="261" t="s">
        <v>60</v>
      </c>
      <c r="E106" s="266" t="s">
        <v>0</v>
      </c>
      <c r="F106" s="267" t="s">
        <v>171</v>
      </c>
      <c r="G106" s="265"/>
      <c r="H106" s="268">
        <v>6.5</v>
      </c>
      <c r="I106" s="226"/>
      <c r="J106" s="265"/>
      <c r="K106" s="265"/>
      <c r="L106" s="67"/>
      <c r="M106" s="69"/>
      <c r="N106" s="70"/>
      <c r="O106" s="70"/>
      <c r="P106" s="70"/>
      <c r="Q106" s="70"/>
      <c r="R106" s="70"/>
      <c r="S106" s="70"/>
      <c r="T106" s="71"/>
      <c r="AT106" s="68" t="s">
        <v>60</v>
      </c>
      <c r="AU106" s="68" t="s">
        <v>18</v>
      </c>
      <c r="AV106" s="11" t="s">
        <v>18</v>
      </c>
      <c r="AW106" s="11" t="s">
        <v>6</v>
      </c>
      <c r="AX106" s="11" t="s">
        <v>14</v>
      </c>
      <c r="AY106" s="68" t="s">
        <v>51</v>
      </c>
    </row>
    <row r="107" spans="2:51" s="12" customFormat="1" ht="12">
      <c r="B107" s="269"/>
      <c r="C107" s="270"/>
      <c r="D107" s="261" t="s">
        <v>60</v>
      </c>
      <c r="E107" s="271" t="s">
        <v>0</v>
      </c>
      <c r="F107" s="272" t="s">
        <v>64</v>
      </c>
      <c r="G107" s="270"/>
      <c r="H107" s="273">
        <v>6.5</v>
      </c>
      <c r="I107" s="227"/>
      <c r="J107" s="270"/>
      <c r="K107" s="270"/>
      <c r="L107" s="72"/>
      <c r="M107" s="74"/>
      <c r="N107" s="75"/>
      <c r="O107" s="75"/>
      <c r="P107" s="75"/>
      <c r="Q107" s="75"/>
      <c r="R107" s="75"/>
      <c r="S107" s="75"/>
      <c r="T107" s="76"/>
      <c r="AT107" s="73" t="s">
        <v>60</v>
      </c>
      <c r="AU107" s="73" t="s">
        <v>18</v>
      </c>
      <c r="AV107" s="12" t="s">
        <v>58</v>
      </c>
      <c r="AW107" s="12" t="s">
        <v>6</v>
      </c>
      <c r="AX107" s="12" t="s">
        <v>17</v>
      </c>
      <c r="AY107" s="73" t="s">
        <v>51</v>
      </c>
    </row>
    <row r="108" spans="2:63" s="9" customFormat="1" ht="22.9" customHeight="1">
      <c r="B108" s="246"/>
      <c r="C108" s="247"/>
      <c r="D108" s="248" t="s">
        <v>13</v>
      </c>
      <c r="E108" s="251" t="s">
        <v>172</v>
      </c>
      <c r="F108" s="251" t="s">
        <v>173</v>
      </c>
      <c r="G108" s="247"/>
      <c r="H108" s="247"/>
      <c r="I108" s="228"/>
      <c r="J108" s="252">
        <f>BK108</f>
        <v>0</v>
      </c>
      <c r="K108" s="247"/>
      <c r="L108" s="47"/>
      <c r="M108" s="49"/>
      <c r="N108" s="50"/>
      <c r="O108" s="50"/>
      <c r="P108" s="51">
        <f>SUM(P109:P113)</f>
        <v>1.13925</v>
      </c>
      <c r="Q108" s="50"/>
      <c r="R108" s="51">
        <f>SUM(R109:R113)</f>
        <v>0</v>
      </c>
      <c r="S108" s="50"/>
      <c r="T108" s="52">
        <f>SUM(T109:T113)</f>
        <v>0.004882499999999999</v>
      </c>
      <c r="AR108" s="48" t="s">
        <v>18</v>
      </c>
      <c r="AT108" s="53" t="s">
        <v>13</v>
      </c>
      <c r="AU108" s="53" t="s">
        <v>17</v>
      </c>
      <c r="AY108" s="48" t="s">
        <v>51</v>
      </c>
      <c r="BK108" s="54">
        <f>SUM(BK109:BK113)</f>
        <v>0</v>
      </c>
    </row>
    <row r="109" spans="1:65" s="2" customFormat="1" ht="24.2" customHeight="1">
      <c r="A109" s="18"/>
      <c r="B109" s="235"/>
      <c r="C109" s="253" t="s">
        <v>2</v>
      </c>
      <c r="D109" s="253" t="s">
        <v>53</v>
      </c>
      <c r="E109" s="254" t="s">
        <v>174</v>
      </c>
      <c r="F109" s="255" t="s">
        <v>175</v>
      </c>
      <c r="G109" s="256" t="s">
        <v>56</v>
      </c>
      <c r="H109" s="257">
        <v>32.55</v>
      </c>
      <c r="I109" s="55">
        <v>0</v>
      </c>
      <c r="J109" s="258">
        <f>ROUND(I109*H109,2)</f>
        <v>0</v>
      </c>
      <c r="K109" s="255" t="s">
        <v>57</v>
      </c>
      <c r="L109" s="19"/>
      <c r="M109" s="56" t="s">
        <v>0</v>
      </c>
      <c r="N109" s="57" t="s">
        <v>8</v>
      </c>
      <c r="O109" s="58">
        <v>0.035</v>
      </c>
      <c r="P109" s="58">
        <f>O109*H109</f>
        <v>1.13925</v>
      </c>
      <c r="Q109" s="58">
        <v>0</v>
      </c>
      <c r="R109" s="58">
        <f>Q109*H109</f>
        <v>0</v>
      </c>
      <c r="S109" s="58">
        <v>0.00015</v>
      </c>
      <c r="T109" s="59">
        <f>S109*H109</f>
        <v>0.004882499999999999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R109" s="60" t="s">
        <v>139</v>
      </c>
      <c r="AT109" s="60" t="s">
        <v>53</v>
      </c>
      <c r="AU109" s="60" t="s">
        <v>18</v>
      </c>
      <c r="AY109" s="13" t="s">
        <v>51</v>
      </c>
      <c r="BE109" s="61">
        <f>IF(N109="základní",J109,0)</f>
        <v>0</v>
      </c>
      <c r="BF109" s="61">
        <f>IF(N109="snížená",J109,0)</f>
        <v>0</v>
      </c>
      <c r="BG109" s="61">
        <f>IF(N109="zákl. přenesená",J109,0)</f>
        <v>0</v>
      </c>
      <c r="BH109" s="61">
        <f>IF(N109="sníž. přenesená",J109,0)</f>
        <v>0</v>
      </c>
      <c r="BI109" s="61">
        <f>IF(N109="nulová",J109,0)</f>
        <v>0</v>
      </c>
      <c r="BJ109" s="13" t="s">
        <v>17</v>
      </c>
      <c r="BK109" s="61">
        <f>ROUND(I109*H109,2)</f>
        <v>0</v>
      </c>
      <c r="BL109" s="13" t="s">
        <v>139</v>
      </c>
      <c r="BM109" s="60" t="s">
        <v>176</v>
      </c>
    </row>
    <row r="110" spans="2:51" s="10" customFormat="1" ht="12">
      <c r="B110" s="259"/>
      <c r="C110" s="260"/>
      <c r="D110" s="261" t="s">
        <v>60</v>
      </c>
      <c r="E110" s="262" t="s">
        <v>0</v>
      </c>
      <c r="F110" s="263" t="s">
        <v>61</v>
      </c>
      <c r="G110" s="260"/>
      <c r="H110" s="262" t="s">
        <v>0</v>
      </c>
      <c r="I110" s="225"/>
      <c r="J110" s="260"/>
      <c r="K110" s="260"/>
      <c r="L110" s="62"/>
      <c r="M110" s="64"/>
      <c r="N110" s="65"/>
      <c r="O110" s="65"/>
      <c r="P110" s="65"/>
      <c r="Q110" s="65"/>
      <c r="R110" s="65"/>
      <c r="S110" s="65"/>
      <c r="T110" s="66"/>
      <c r="AT110" s="63" t="s">
        <v>60</v>
      </c>
      <c r="AU110" s="63" t="s">
        <v>18</v>
      </c>
      <c r="AV110" s="10" t="s">
        <v>17</v>
      </c>
      <c r="AW110" s="10" t="s">
        <v>6</v>
      </c>
      <c r="AX110" s="10" t="s">
        <v>14</v>
      </c>
      <c r="AY110" s="63" t="s">
        <v>51</v>
      </c>
    </row>
    <row r="111" spans="2:51" s="10" customFormat="1" ht="12">
      <c r="B111" s="259"/>
      <c r="C111" s="260"/>
      <c r="D111" s="261" t="s">
        <v>60</v>
      </c>
      <c r="E111" s="262" t="s">
        <v>0</v>
      </c>
      <c r="F111" s="263" t="s">
        <v>110</v>
      </c>
      <c r="G111" s="260"/>
      <c r="H111" s="262" t="s">
        <v>0</v>
      </c>
      <c r="I111" s="225"/>
      <c r="J111" s="260"/>
      <c r="K111" s="260"/>
      <c r="L111" s="62"/>
      <c r="M111" s="64"/>
      <c r="N111" s="65"/>
      <c r="O111" s="65"/>
      <c r="P111" s="65"/>
      <c r="Q111" s="65"/>
      <c r="R111" s="65"/>
      <c r="S111" s="65"/>
      <c r="T111" s="66"/>
      <c r="AT111" s="63" t="s">
        <v>60</v>
      </c>
      <c r="AU111" s="63" t="s">
        <v>18</v>
      </c>
      <c r="AV111" s="10" t="s">
        <v>17</v>
      </c>
      <c r="AW111" s="10" t="s">
        <v>6</v>
      </c>
      <c r="AX111" s="10" t="s">
        <v>14</v>
      </c>
      <c r="AY111" s="63" t="s">
        <v>51</v>
      </c>
    </row>
    <row r="112" spans="2:51" s="11" customFormat="1" ht="12">
      <c r="B112" s="264"/>
      <c r="C112" s="265"/>
      <c r="D112" s="261" t="s">
        <v>60</v>
      </c>
      <c r="E112" s="266" t="s">
        <v>0</v>
      </c>
      <c r="F112" s="267" t="s">
        <v>177</v>
      </c>
      <c r="G112" s="265"/>
      <c r="H112" s="268">
        <v>32.55</v>
      </c>
      <c r="I112" s="226"/>
      <c r="J112" s="265"/>
      <c r="K112" s="265"/>
      <c r="L112" s="67"/>
      <c r="M112" s="69"/>
      <c r="N112" s="70"/>
      <c r="O112" s="70"/>
      <c r="P112" s="70"/>
      <c r="Q112" s="70"/>
      <c r="R112" s="70"/>
      <c r="S112" s="70"/>
      <c r="T112" s="71"/>
      <c r="AT112" s="68" t="s">
        <v>60</v>
      </c>
      <c r="AU112" s="68" t="s">
        <v>18</v>
      </c>
      <c r="AV112" s="11" t="s">
        <v>18</v>
      </c>
      <c r="AW112" s="11" t="s">
        <v>6</v>
      </c>
      <c r="AX112" s="11" t="s">
        <v>14</v>
      </c>
      <c r="AY112" s="68" t="s">
        <v>51</v>
      </c>
    </row>
    <row r="113" spans="2:51" s="12" customFormat="1" ht="12">
      <c r="B113" s="269"/>
      <c r="C113" s="270"/>
      <c r="D113" s="261" t="s">
        <v>60</v>
      </c>
      <c r="E113" s="271" t="s">
        <v>0</v>
      </c>
      <c r="F113" s="272" t="s">
        <v>64</v>
      </c>
      <c r="G113" s="270"/>
      <c r="H113" s="273">
        <v>32.55</v>
      </c>
      <c r="I113" s="227"/>
      <c r="J113" s="270"/>
      <c r="K113" s="270"/>
      <c r="L113" s="72"/>
      <c r="M113" s="77"/>
      <c r="N113" s="78"/>
      <c r="O113" s="78"/>
      <c r="P113" s="78"/>
      <c r="Q113" s="78"/>
      <c r="R113" s="78"/>
      <c r="S113" s="78"/>
      <c r="T113" s="79"/>
      <c r="AT113" s="73" t="s">
        <v>60</v>
      </c>
      <c r="AU113" s="73" t="s">
        <v>18</v>
      </c>
      <c r="AV113" s="12" t="s">
        <v>58</v>
      </c>
      <c r="AW113" s="12" t="s">
        <v>6</v>
      </c>
      <c r="AX113" s="12" t="s">
        <v>17</v>
      </c>
      <c r="AY113" s="73" t="s">
        <v>51</v>
      </c>
    </row>
    <row r="114" spans="1:31" s="2" customFormat="1" ht="6.95" customHeight="1">
      <c r="A114" s="18"/>
      <c r="B114" s="274"/>
      <c r="C114" s="275"/>
      <c r="D114" s="275"/>
      <c r="E114" s="275"/>
      <c r="F114" s="275"/>
      <c r="G114" s="275"/>
      <c r="H114" s="275"/>
      <c r="I114" s="229"/>
      <c r="J114" s="275"/>
      <c r="K114" s="275"/>
      <c r="L114" s="19"/>
      <c r="M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</sheetData>
  <sheetProtection algorithmName="SHA-512" hashValue="xMVsCtleGEyc88D5DV733/7s7TGI9FhyeNXb7AEGsez19BwqTzWXmfwjS6eRjBF0R5nVBuG9h0zS9umDJlUfjg==" saltValue="9aZ2L5MC+pev4Uu3xl7xVg==" spinCount="100000" sheet="1" objects="1" scenarios="1"/>
  <autoFilter ref="C29:K113"/>
  <printOptions/>
  <pageMargins left="0.3937007874015748" right="0.3937007874015748" top="0.5905511811023623" bottom="0.5905511811023623" header="0" footer="0.1968503937007874"/>
  <pageSetup blackAndWhite="1" fitToHeight="100" fitToWidth="1" horizontalDpi="600" verticalDpi="600" orientation="portrait" paperSize="9" scale="77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1"/>
  <sheetViews>
    <sheetView showGridLines="0" view="pageBreakPreview" zoomScaleSheetLayoutView="100" workbookViewId="0" topLeftCell="A29">
      <selection activeCell="I45" sqref="I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31" s="2" customFormat="1" ht="6.95" customHeight="1">
      <c r="A1" s="18"/>
      <c r="B1" s="233"/>
      <c r="C1" s="234"/>
      <c r="D1" s="234"/>
      <c r="E1" s="234"/>
      <c r="F1" s="234"/>
      <c r="G1" s="234"/>
      <c r="H1" s="234"/>
      <c r="I1" s="234"/>
      <c r="J1" s="234"/>
      <c r="K1" s="234"/>
      <c r="L1" s="2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2" customFormat="1" ht="24.95" customHeight="1">
      <c r="A2" s="18"/>
      <c r="B2" s="235"/>
      <c r="C2" s="236" t="s">
        <v>23</v>
      </c>
      <c r="D2" s="237"/>
      <c r="E2" s="237"/>
      <c r="F2" s="237"/>
      <c r="G2" s="237"/>
      <c r="H2" s="237"/>
      <c r="I2" s="237"/>
      <c r="J2" s="237"/>
      <c r="K2" s="237"/>
      <c r="L2" s="20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s="2" customFormat="1" ht="6.95" customHeight="1">
      <c r="A3" s="18"/>
      <c r="B3" s="235"/>
      <c r="C3" s="237"/>
      <c r="D3" s="237"/>
      <c r="E3" s="237"/>
      <c r="F3" s="237"/>
      <c r="G3" s="237"/>
      <c r="H3" s="237"/>
      <c r="I3" s="237"/>
      <c r="J3" s="237"/>
      <c r="K3" s="237"/>
      <c r="L3" s="20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2" customFormat="1" ht="14.25" customHeight="1">
      <c r="A4" s="102"/>
      <c r="B4" s="235"/>
      <c r="C4" s="238" t="s">
        <v>4</v>
      </c>
      <c r="D4" s="237"/>
      <c r="E4" s="239" t="str">
        <f>'Rekapitulace stavby'!E7</f>
        <v>ZŠ a MŠ Brno, Antonínská 3, p.o. – sanace obvodové zdi</v>
      </c>
      <c r="F4" s="237"/>
      <c r="G4" s="237"/>
      <c r="H4" s="237"/>
      <c r="I4" s="237"/>
      <c r="J4" s="237"/>
      <c r="K4" s="237"/>
      <c r="L4" s="20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s="2" customFormat="1" ht="14.25" customHeight="1">
      <c r="A5" s="102"/>
      <c r="B5" s="235"/>
      <c r="C5" s="238" t="s">
        <v>457</v>
      </c>
      <c r="D5" s="237"/>
      <c r="E5" s="239" t="s">
        <v>183</v>
      </c>
      <c r="F5" s="237"/>
      <c r="G5" s="237"/>
      <c r="H5" s="237"/>
      <c r="I5" s="237"/>
      <c r="J5" s="237"/>
      <c r="K5" s="237"/>
      <c r="L5" s="20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s="2" customFormat="1" ht="10.35" customHeight="1">
      <c r="A6" s="18"/>
      <c r="B6" s="235"/>
      <c r="C6" s="237"/>
      <c r="D6" s="237"/>
      <c r="E6" s="237"/>
      <c r="F6" s="237"/>
      <c r="G6" s="237"/>
      <c r="H6" s="237"/>
      <c r="I6" s="237"/>
      <c r="J6" s="237"/>
      <c r="K6" s="237"/>
      <c r="L6" s="20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2" customFormat="1" ht="29.25" customHeight="1">
      <c r="A7" s="18"/>
      <c r="B7" s="235"/>
      <c r="C7" s="276" t="s">
        <v>24</v>
      </c>
      <c r="D7" s="277"/>
      <c r="E7" s="277"/>
      <c r="F7" s="277"/>
      <c r="G7" s="277"/>
      <c r="H7" s="277"/>
      <c r="I7" s="277"/>
      <c r="J7" s="278" t="s">
        <v>25</v>
      </c>
      <c r="K7" s="277"/>
      <c r="L7" s="20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" customFormat="1" ht="10.35" customHeight="1">
      <c r="A8" s="18"/>
      <c r="B8" s="235"/>
      <c r="C8" s="237"/>
      <c r="D8" s="237"/>
      <c r="E8" s="237"/>
      <c r="F8" s="237"/>
      <c r="G8" s="237"/>
      <c r="H8" s="237"/>
      <c r="I8" s="237"/>
      <c r="J8" s="237"/>
      <c r="K8" s="237"/>
      <c r="L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7" s="2" customFormat="1" ht="22.9" customHeight="1">
      <c r="A9" s="18"/>
      <c r="B9" s="235"/>
      <c r="C9" s="279" t="s">
        <v>26</v>
      </c>
      <c r="D9" s="237"/>
      <c r="E9" s="237"/>
      <c r="F9" s="237"/>
      <c r="G9" s="237"/>
      <c r="H9" s="237"/>
      <c r="I9" s="237"/>
      <c r="J9" s="280">
        <f>J36</f>
        <v>0</v>
      </c>
      <c r="K9" s="237"/>
      <c r="L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U9" s="13" t="s">
        <v>27</v>
      </c>
    </row>
    <row r="10" spans="2:12" s="6" customFormat="1" ht="24.95" customHeight="1">
      <c r="B10" s="281"/>
      <c r="C10" s="282"/>
      <c r="D10" s="283" t="s">
        <v>28</v>
      </c>
      <c r="E10" s="284"/>
      <c r="F10" s="284"/>
      <c r="G10" s="284"/>
      <c r="H10" s="284"/>
      <c r="I10" s="284"/>
      <c r="J10" s="285">
        <f>J37</f>
        <v>0</v>
      </c>
      <c r="K10" s="282"/>
      <c r="L10" s="36"/>
    </row>
    <row r="11" spans="2:12" s="7" customFormat="1" ht="19.9" customHeight="1">
      <c r="B11" s="286"/>
      <c r="C11" s="287"/>
      <c r="D11" s="288" t="s">
        <v>29</v>
      </c>
      <c r="E11" s="289"/>
      <c r="F11" s="289"/>
      <c r="G11" s="289"/>
      <c r="H11" s="289"/>
      <c r="I11" s="289"/>
      <c r="J11" s="290">
        <f>J38</f>
        <v>0</v>
      </c>
      <c r="K11" s="287"/>
      <c r="L11" s="37"/>
    </row>
    <row r="12" spans="2:12" s="7" customFormat="1" ht="19.9" customHeight="1">
      <c r="B12" s="286"/>
      <c r="C12" s="287"/>
      <c r="D12" s="288" t="s">
        <v>184</v>
      </c>
      <c r="E12" s="289"/>
      <c r="F12" s="289"/>
      <c r="G12" s="289"/>
      <c r="H12" s="289"/>
      <c r="I12" s="289"/>
      <c r="J12" s="290">
        <f>J80</f>
        <v>0</v>
      </c>
      <c r="K12" s="287"/>
      <c r="L12" s="37"/>
    </row>
    <row r="13" spans="2:12" s="7" customFormat="1" ht="19.9" customHeight="1">
      <c r="B13" s="286"/>
      <c r="C13" s="287"/>
      <c r="D13" s="288" t="s">
        <v>185</v>
      </c>
      <c r="E13" s="289"/>
      <c r="F13" s="289"/>
      <c r="G13" s="289"/>
      <c r="H13" s="289"/>
      <c r="I13" s="289"/>
      <c r="J13" s="290">
        <f>J86</f>
        <v>0</v>
      </c>
      <c r="K13" s="287"/>
      <c r="L13" s="37"/>
    </row>
    <row r="14" spans="2:12" s="7" customFormat="1" ht="19.9" customHeight="1">
      <c r="B14" s="286"/>
      <c r="C14" s="287"/>
      <c r="D14" s="288" t="s">
        <v>186</v>
      </c>
      <c r="E14" s="289"/>
      <c r="F14" s="289"/>
      <c r="G14" s="289"/>
      <c r="H14" s="289"/>
      <c r="I14" s="289"/>
      <c r="J14" s="290">
        <f>J92</f>
        <v>0</v>
      </c>
      <c r="K14" s="287"/>
      <c r="L14" s="37"/>
    </row>
    <row r="15" spans="2:12" s="7" customFormat="1" ht="19.9" customHeight="1">
      <c r="B15" s="286"/>
      <c r="C15" s="287"/>
      <c r="D15" s="288" t="s">
        <v>187</v>
      </c>
      <c r="E15" s="289"/>
      <c r="F15" s="289"/>
      <c r="G15" s="289"/>
      <c r="H15" s="289"/>
      <c r="I15" s="289"/>
      <c r="J15" s="290">
        <f>J98</f>
        <v>0</v>
      </c>
      <c r="K15" s="287"/>
      <c r="L15" s="37"/>
    </row>
    <row r="16" spans="2:12" s="7" customFormat="1" ht="19.9" customHeight="1">
      <c r="B16" s="286"/>
      <c r="C16" s="287"/>
      <c r="D16" s="288" t="s">
        <v>30</v>
      </c>
      <c r="E16" s="289"/>
      <c r="F16" s="289"/>
      <c r="G16" s="289"/>
      <c r="H16" s="289"/>
      <c r="I16" s="289"/>
      <c r="J16" s="290">
        <f>J142</f>
        <v>0</v>
      </c>
      <c r="K16" s="287"/>
      <c r="L16" s="37"/>
    </row>
    <row r="17" spans="2:12" s="7" customFormat="1" ht="19.9" customHeight="1">
      <c r="B17" s="286"/>
      <c r="C17" s="287"/>
      <c r="D17" s="288" t="s">
        <v>188</v>
      </c>
      <c r="E17" s="289"/>
      <c r="F17" s="289"/>
      <c r="G17" s="289"/>
      <c r="H17" s="289"/>
      <c r="I17" s="289"/>
      <c r="J17" s="290">
        <f>J148</f>
        <v>0</v>
      </c>
      <c r="K17" s="287"/>
      <c r="L17" s="37"/>
    </row>
    <row r="18" spans="2:12" s="6" customFormat="1" ht="24.95" customHeight="1">
      <c r="B18" s="281"/>
      <c r="C18" s="282"/>
      <c r="D18" s="283" t="s">
        <v>32</v>
      </c>
      <c r="E18" s="284"/>
      <c r="F18" s="284"/>
      <c r="G18" s="284"/>
      <c r="H18" s="284"/>
      <c r="I18" s="284"/>
      <c r="J18" s="285">
        <f>J150</f>
        <v>0</v>
      </c>
      <c r="K18" s="282"/>
      <c r="L18" s="36"/>
    </row>
    <row r="19" spans="2:12" s="7" customFormat="1" ht="19.9" customHeight="1">
      <c r="B19" s="286"/>
      <c r="C19" s="287"/>
      <c r="D19" s="288" t="s">
        <v>189</v>
      </c>
      <c r="E19" s="289"/>
      <c r="F19" s="289"/>
      <c r="G19" s="289"/>
      <c r="H19" s="289"/>
      <c r="I19" s="289"/>
      <c r="J19" s="290">
        <f>J151</f>
        <v>0</v>
      </c>
      <c r="K19" s="287"/>
      <c r="L19" s="37"/>
    </row>
    <row r="20" spans="2:12" s="7" customFormat="1" ht="19.9" customHeight="1">
      <c r="B20" s="286"/>
      <c r="C20" s="287"/>
      <c r="D20" s="288" t="s">
        <v>33</v>
      </c>
      <c r="E20" s="289"/>
      <c r="F20" s="289"/>
      <c r="G20" s="289"/>
      <c r="H20" s="289"/>
      <c r="I20" s="289"/>
      <c r="J20" s="290">
        <f>J169</f>
        <v>0</v>
      </c>
      <c r="K20" s="287"/>
      <c r="L20" s="37"/>
    </row>
    <row r="21" spans="2:12" s="7" customFormat="1" ht="19.9" customHeight="1">
      <c r="B21" s="286"/>
      <c r="C21" s="287"/>
      <c r="D21" s="288" t="s">
        <v>34</v>
      </c>
      <c r="E21" s="289"/>
      <c r="F21" s="289"/>
      <c r="G21" s="289"/>
      <c r="H21" s="289"/>
      <c r="I21" s="289"/>
      <c r="J21" s="290">
        <f>J176</f>
        <v>0</v>
      </c>
      <c r="K21" s="287"/>
      <c r="L21" s="37"/>
    </row>
    <row r="22" spans="2:12" s="7" customFormat="1" ht="19.9" customHeight="1">
      <c r="B22" s="286"/>
      <c r="C22" s="287"/>
      <c r="D22" s="288" t="s">
        <v>190</v>
      </c>
      <c r="E22" s="289"/>
      <c r="F22" s="289"/>
      <c r="G22" s="289"/>
      <c r="H22" s="289"/>
      <c r="I22" s="289"/>
      <c r="J22" s="290">
        <f>J183</f>
        <v>0</v>
      </c>
      <c r="K22" s="287"/>
      <c r="L22" s="37"/>
    </row>
    <row r="23" spans="2:12" s="7" customFormat="1" ht="19.9" customHeight="1">
      <c r="B23" s="286"/>
      <c r="C23" s="287"/>
      <c r="D23" s="288" t="s">
        <v>35</v>
      </c>
      <c r="E23" s="289"/>
      <c r="F23" s="289"/>
      <c r="G23" s="289"/>
      <c r="H23" s="289"/>
      <c r="I23" s="289"/>
      <c r="J23" s="290">
        <f>J199</f>
        <v>0</v>
      </c>
      <c r="K23" s="287"/>
      <c r="L23" s="37"/>
    </row>
    <row r="24" spans="1:31" s="2" customFormat="1" ht="21.75" customHeight="1">
      <c r="A24" s="18"/>
      <c r="B24" s="235"/>
      <c r="C24" s="237"/>
      <c r="D24" s="237"/>
      <c r="E24" s="237"/>
      <c r="F24" s="237"/>
      <c r="G24" s="237"/>
      <c r="H24" s="237"/>
      <c r="I24" s="237"/>
      <c r="J24" s="237"/>
      <c r="K24" s="237"/>
      <c r="L24" s="2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>
      <c r="A25" s="18"/>
      <c r="B25" s="274"/>
      <c r="C25" s="275"/>
      <c r="D25" s="275"/>
      <c r="E25" s="275"/>
      <c r="F25" s="275"/>
      <c r="G25" s="275"/>
      <c r="H25" s="275"/>
      <c r="I25" s="275"/>
      <c r="J25" s="275"/>
      <c r="K25" s="275"/>
      <c r="L25" s="2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2:11" ht="12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2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2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31" s="2" customFormat="1" ht="6.95" customHeight="1">
      <c r="A29" s="18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5" customHeight="1">
      <c r="A30" s="18"/>
      <c r="B30" s="235"/>
      <c r="C30" s="236" t="s">
        <v>36</v>
      </c>
      <c r="D30" s="237"/>
      <c r="E30" s="237"/>
      <c r="F30" s="237"/>
      <c r="G30" s="237"/>
      <c r="H30" s="237"/>
      <c r="I30" s="237"/>
      <c r="J30" s="237"/>
      <c r="K30" s="237"/>
      <c r="L30" s="20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customHeight="1">
      <c r="A31" s="18"/>
      <c r="B31" s="235"/>
      <c r="C31" s="237"/>
      <c r="D31" s="237"/>
      <c r="E31" s="237"/>
      <c r="F31" s="237"/>
      <c r="G31" s="237"/>
      <c r="H31" s="237"/>
      <c r="I31" s="237"/>
      <c r="J31" s="237"/>
      <c r="K31" s="237"/>
      <c r="L31" s="2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25" customHeight="1">
      <c r="A32" s="102"/>
      <c r="B32" s="235"/>
      <c r="C32" s="238" t="s">
        <v>4</v>
      </c>
      <c r="D32" s="237"/>
      <c r="E32" s="239" t="str">
        <f>'Rekapitulace stavby'!E7</f>
        <v>ZŠ a MŠ Brno, Antonínská 3, p.o. – sanace obvodové zdi</v>
      </c>
      <c r="F32" s="237"/>
      <c r="G32" s="237"/>
      <c r="H32" s="237"/>
      <c r="I32" s="237"/>
      <c r="J32" s="237"/>
      <c r="K32" s="237"/>
      <c r="L32" s="20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s="2" customFormat="1" ht="14.25" customHeight="1">
      <c r="A33" s="102"/>
      <c r="B33" s="235"/>
      <c r="C33" s="238" t="s">
        <v>457</v>
      </c>
      <c r="D33" s="237"/>
      <c r="E33" s="239" t="s">
        <v>183</v>
      </c>
      <c r="F33" s="237"/>
      <c r="G33" s="237"/>
      <c r="H33" s="237"/>
      <c r="I33" s="237"/>
      <c r="J33" s="237"/>
      <c r="K33" s="237"/>
      <c r="L33" s="20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s="2" customFormat="1" ht="10.35" customHeight="1">
      <c r="A34" s="18"/>
      <c r="B34" s="235"/>
      <c r="C34" s="237"/>
      <c r="D34" s="237"/>
      <c r="E34" s="237"/>
      <c r="F34" s="237"/>
      <c r="G34" s="237"/>
      <c r="H34" s="237"/>
      <c r="I34" s="237"/>
      <c r="J34" s="237"/>
      <c r="K34" s="237"/>
      <c r="L34" s="20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8" customFormat="1" ht="29.25" customHeight="1">
      <c r="A35" s="38"/>
      <c r="B35" s="240"/>
      <c r="C35" s="241" t="s">
        <v>37</v>
      </c>
      <c r="D35" s="242" t="s">
        <v>11</v>
      </c>
      <c r="E35" s="242" t="s">
        <v>9</v>
      </c>
      <c r="F35" s="242" t="s">
        <v>10</v>
      </c>
      <c r="G35" s="242" t="s">
        <v>38</v>
      </c>
      <c r="H35" s="242" t="s">
        <v>39</v>
      </c>
      <c r="I35" s="242" t="s">
        <v>40</v>
      </c>
      <c r="J35" s="242" t="s">
        <v>25</v>
      </c>
      <c r="K35" s="243" t="s">
        <v>41</v>
      </c>
      <c r="L35" s="43"/>
      <c r="M35" s="27" t="s">
        <v>0</v>
      </c>
      <c r="N35" s="28" t="s">
        <v>7</v>
      </c>
      <c r="O35" s="28" t="s">
        <v>42</v>
      </c>
      <c r="P35" s="28" t="s">
        <v>43</v>
      </c>
      <c r="Q35" s="28" t="s">
        <v>44</v>
      </c>
      <c r="R35" s="28" t="s">
        <v>45</v>
      </c>
      <c r="S35" s="28" t="s">
        <v>46</v>
      </c>
      <c r="T35" s="29" t="s">
        <v>47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63" s="2" customFormat="1" ht="22.9" customHeight="1">
      <c r="A36" s="18"/>
      <c r="B36" s="235"/>
      <c r="C36" s="244" t="s">
        <v>48</v>
      </c>
      <c r="D36" s="237"/>
      <c r="E36" s="237"/>
      <c r="F36" s="237"/>
      <c r="G36" s="237"/>
      <c r="H36" s="237"/>
      <c r="I36" s="237"/>
      <c r="J36" s="245">
        <f>BK36</f>
        <v>0</v>
      </c>
      <c r="K36" s="237"/>
      <c r="L36" s="19"/>
      <c r="M36" s="30"/>
      <c r="N36" s="25"/>
      <c r="O36" s="31"/>
      <c r="P36" s="44">
        <f>P37+P150</f>
        <v>615.1905159999999</v>
      </c>
      <c r="Q36" s="31"/>
      <c r="R36" s="44">
        <f>R37+R150</f>
        <v>24.925178839999997</v>
      </c>
      <c r="S36" s="31"/>
      <c r="T36" s="45">
        <f>T37+T150</f>
        <v>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T36" s="13" t="s">
        <v>13</v>
      </c>
      <c r="AU36" s="13" t="s">
        <v>27</v>
      </c>
      <c r="BK36" s="46">
        <f>BK37+BK150</f>
        <v>0</v>
      </c>
    </row>
    <row r="37" spans="2:63" s="9" customFormat="1" ht="25.9" customHeight="1">
      <c r="B37" s="246"/>
      <c r="C37" s="247"/>
      <c r="D37" s="248" t="s">
        <v>13</v>
      </c>
      <c r="E37" s="249" t="s">
        <v>49</v>
      </c>
      <c r="F37" s="249" t="s">
        <v>50</v>
      </c>
      <c r="G37" s="247"/>
      <c r="H37" s="247"/>
      <c r="I37" s="247"/>
      <c r="J37" s="250">
        <f>BK37</f>
        <v>0</v>
      </c>
      <c r="K37" s="247"/>
      <c r="L37" s="47"/>
      <c r="M37" s="49"/>
      <c r="N37" s="50"/>
      <c r="O37" s="50"/>
      <c r="P37" s="51">
        <f>P38+P80+P86+P92+P98+P142+P148</f>
        <v>555.1657339999999</v>
      </c>
      <c r="Q37" s="50"/>
      <c r="R37" s="51">
        <f>R38+R80+R86+R92+R98+R142+R148</f>
        <v>24.360888239999998</v>
      </c>
      <c r="S37" s="50"/>
      <c r="T37" s="52">
        <f>T38+T80+T86+T92+T98+T142+T148</f>
        <v>0</v>
      </c>
      <c r="AR37" s="48" t="s">
        <v>17</v>
      </c>
      <c r="AT37" s="53" t="s">
        <v>13</v>
      </c>
      <c r="AU37" s="53" t="s">
        <v>14</v>
      </c>
      <c r="AY37" s="48" t="s">
        <v>51</v>
      </c>
      <c r="BK37" s="54">
        <f>BK38+BK80+BK86+BK92+BK98+BK142+BK148</f>
        <v>0</v>
      </c>
    </row>
    <row r="38" spans="2:63" s="9" customFormat="1" ht="22.9" customHeight="1">
      <c r="B38" s="246"/>
      <c r="C38" s="247"/>
      <c r="D38" s="248" t="s">
        <v>13</v>
      </c>
      <c r="E38" s="251" t="s">
        <v>17</v>
      </c>
      <c r="F38" s="251" t="s">
        <v>52</v>
      </c>
      <c r="G38" s="247"/>
      <c r="H38" s="247"/>
      <c r="I38" s="247"/>
      <c r="J38" s="252">
        <f>BK38</f>
        <v>0</v>
      </c>
      <c r="K38" s="247"/>
      <c r="L38" s="47"/>
      <c r="M38" s="49"/>
      <c r="N38" s="50"/>
      <c r="O38" s="50"/>
      <c r="P38" s="51">
        <f>SUM(P39:P79)</f>
        <v>234.57010399999996</v>
      </c>
      <c r="Q38" s="50"/>
      <c r="R38" s="51">
        <f>SUM(R39:R79)</f>
        <v>0.060759999999999995</v>
      </c>
      <c r="S38" s="50"/>
      <c r="T38" s="52">
        <f>SUM(T39:T79)</f>
        <v>0</v>
      </c>
      <c r="AR38" s="48" t="s">
        <v>17</v>
      </c>
      <c r="AT38" s="53" t="s">
        <v>13</v>
      </c>
      <c r="AU38" s="53" t="s">
        <v>17</v>
      </c>
      <c r="AY38" s="48" t="s">
        <v>51</v>
      </c>
      <c r="BK38" s="54">
        <f>SUM(BK39:BK79)</f>
        <v>0</v>
      </c>
    </row>
    <row r="39" spans="1:65" s="2" customFormat="1" ht="49.15" customHeight="1">
      <c r="A39" s="18"/>
      <c r="B39" s="235"/>
      <c r="C39" s="253" t="s">
        <v>17</v>
      </c>
      <c r="D39" s="253" t="s">
        <v>53</v>
      </c>
      <c r="E39" s="254" t="s">
        <v>191</v>
      </c>
      <c r="F39" s="255" t="s">
        <v>192</v>
      </c>
      <c r="G39" s="256" t="s">
        <v>180</v>
      </c>
      <c r="H39" s="257">
        <v>104.16</v>
      </c>
      <c r="I39" s="55">
        <v>0</v>
      </c>
      <c r="J39" s="258">
        <f>ROUND(I39*H39,2)</f>
        <v>0</v>
      </c>
      <c r="K39" s="255" t="s">
        <v>57</v>
      </c>
      <c r="L39" s="19"/>
      <c r="M39" s="56" t="s">
        <v>0</v>
      </c>
      <c r="N39" s="57" t="s">
        <v>8</v>
      </c>
      <c r="O39" s="58">
        <v>0.974</v>
      </c>
      <c r="P39" s="58">
        <f>O39*H39</f>
        <v>101.45183999999999</v>
      </c>
      <c r="Q39" s="58">
        <v>0</v>
      </c>
      <c r="R39" s="58">
        <f>Q39*H39</f>
        <v>0</v>
      </c>
      <c r="S39" s="58">
        <v>0</v>
      </c>
      <c r="T39" s="59">
        <f>S39*H39</f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R39" s="60" t="s">
        <v>58</v>
      </c>
      <c r="AT39" s="60" t="s">
        <v>53</v>
      </c>
      <c r="AU39" s="60" t="s">
        <v>18</v>
      </c>
      <c r="AY39" s="13" t="s">
        <v>51</v>
      </c>
      <c r="BE39" s="61">
        <f>IF(N39="základní",J39,0)</f>
        <v>0</v>
      </c>
      <c r="BF39" s="61">
        <f>IF(N39="snížená",J39,0)</f>
        <v>0</v>
      </c>
      <c r="BG39" s="61">
        <f>IF(N39="zákl. přenesená",J39,0)</f>
        <v>0</v>
      </c>
      <c r="BH39" s="61">
        <f>IF(N39="sníž. přenesená",J39,0)</f>
        <v>0</v>
      </c>
      <c r="BI39" s="61">
        <f>IF(N39="nulová",J39,0)</f>
        <v>0</v>
      </c>
      <c r="BJ39" s="13" t="s">
        <v>17</v>
      </c>
      <c r="BK39" s="61">
        <f>ROUND(I39*H39,2)</f>
        <v>0</v>
      </c>
      <c r="BL39" s="13" t="s">
        <v>58</v>
      </c>
      <c r="BM39" s="60" t="s">
        <v>193</v>
      </c>
    </row>
    <row r="40" spans="2:51" s="10" customFormat="1" ht="12">
      <c r="B40" s="259"/>
      <c r="C40" s="260"/>
      <c r="D40" s="261" t="s">
        <v>60</v>
      </c>
      <c r="E40" s="262" t="s">
        <v>0</v>
      </c>
      <c r="F40" s="263" t="s">
        <v>61</v>
      </c>
      <c r="G40" s="260"/>
      <c r="H40" s="262" t="s">
        <v>0</v>
      </c>
      <c r="I40" s="225"/>
      <c r="J40" s="260"/>
      <c r="K40" s="260"/>
      <c r="L40" s="62"/>
      <c r="M40" s="64"/>
      <c r="N40" s="65"/>
      <c r="O40" s="65"/>
      <c r="P40" s="65"/>
      <c r="Q40" s="65"/>
      <c r="R40" s="65"/>
      <c r="S40" s="65"/>
      <c r="T40" s="66"/>
      <c r="AT40" s="63" t="s">
        <v>60</v>
      </c>
      <c r="AU40" s="63" t="s">
        <v>18</v>
      </c>
      <c r="AV40" s="10" t="s">
        <v>17</v>
      </c>
      <c r="AW40" s="10" t="s">
        <v>6</v>
      </c>
      <c r="AX40" s="10" t="s">
        <v>14</v>
      </c>
      <c r="AY40" s="63" t="s">
        <v>51</v>
      </c>
    </row>
    <row r="41" spans="2:51" s="10" customFormat="1" ht="12">
      <c r="B41" s="259"/>
      <c r="C41" s="260"/>
      <c r="D41" s="261" t="s">
        <v>60</v>
      </c>
      <c r="E41" s="262" t="s">
        <v>0</v>
      </c>
      <c r="F41" s="263" t="s">
        <v>194</v>
      </c>
      <c r="G41" s="260"/>
      <c r="H41" s="262" t="s">
        <v>0</v>
      </c>
      <c r="I41" s="225"/>
      <c r="J41" s="260"/>
      <c r="K41" s="260"/>
      <c r="L41" s="62"/>
      <c r="M41" s="64"/>
      <c r="N41" s="65"/>
      <c r="O41" s="65"/>
      <c r="P41" s="65"/>
      <c r="Q41" s="65"/>
      <c r="R41" s="65"/>
      <c r="S41" s="65"/>
      <c r="T41" s="66"/>
      <c r="AT41" s="63" t="s">
        <v>60</v>
      </c>
      <c r="AU41" s="63" t="s">
        <v>18</v>
      </c>
      <c r="AV41" s="10" t="s">
        <v>17</v>
      </c>
      <c r="AW41" s="10" t="s">
        <v>6</v>
      </c>
      <c r="AX41" s="10" t="s">
        <v>14</v>
      </c>
      <c r="AY41" s="63" t="s">
        <v>51</v>
      </c>
    </row>
    <row r="42" spans="2:51" s="11" customFormat="1" ht="12">
      <c r="B42" s="264"/>
      <c r="C42" s="265"/>
      <c r="D42" s="261" t="s">
        <v>60</v>
      </c>
      <c r="E42" s="266" t="s">
        <v>0</v>
      </c>
      <c r="F42" s="267" t="s">
        <v>195</v>
      </c>
      <c r="G42" s="265"/>
      <c r="H42" s="268">
        <v>104.16</v>
      </c>
      <c r="I42" s="226"/>
      <c r="J42" s="265"/>
      <c r="K42" s="265"/>
      <c r="L42" s="67"/>
      <c r="M42" s="69"/>
      <c r="N42" s="70"/>
      <c r="O42" s="70"/>
      <c r="P42" s="70"/>
      <c r="Q42" s="70"/>
      <c r="R42" s="70"/>
      <c r="S42" s="70"/>
      <c r="T42" s="71"/>
      <c r="AT42" s="68" t="s">
        <v>60</v>
      </c>
      <c r="AU42" s="68" t="s">
        <v>18</v>
      </c>
      <c r="AV42" s="11" t="s">
        <v>18</v>
      </c>
      <c r="AW42" s="11" t="s">
        <v>6</v>
      </c>
      <c r="AX42" s="11" t="s">
        <v>14</v>
      </c>
      <c r="AY42" s="68" t="s">
        <v>51</v>
      </c>
    </row>
    <row r="43" spans="2:51" s="12" customFormat="1" ht="12">
      <c r="B43" s="269"/>
      <c r="C43" s="270"/>
      <c r="D43" s="261" t="s">
        <v>60</v>
      </c>
      <c r="E43" s="271" t="s">
        <v>181</v>
      </c>
      <c r="F43" s="272" t="s">
        <v>64</v>
      </c>
      <c r="G43" s="270"/>
      <c r="H43" s="273">
        <v>104.16</v>
      </c>
      <c r="I43" s="227"/>
      <c r="J43" s="270"/>
      <c r="K43" s="270"/>
      <c r="L43" s="72"/>
      <c r="M43" s="74"/>
      <c r="N43" s="75"/>
      <c r="O43" s="75"/>
      <c r="P43" s="75"/>
      <c r="Q43" s="75"/>
      <c r="R43" s="75"/>
      <c r="S43" s="75"/>
      <c r="T43" s="76"/>
      <c r="AT43" s="73" t="s">
        <v>60</v>
      </c>
      <c r="AU43" s="73" t="s">
        <v>18</v>
      </c>
      <c r="AV43" s="12" t="s">
        <v>58</v>
      </c>
      <c r="AW43" s="12" t="s">
        <v>6</v>
      </c>
      <c r="AX43" s="12" t="s">
        <v>17</v>
      </c>
      <c r="AY43" s="73" t="s">
        <v>51</v>
      </c>
    </row>
    <row r="44" spans="1:65" s="2" customFormat="1" ht="62.65" customHeight="1">
      <c r="A44" s="18"/>
      <c r="B44" s="235"/>
      <c r="C44" s="253" t="s">
        <v>18</v>
      </c>
      <c r="D44" s="253" t="s">
        <v>53</v>
      </c>
      <c r="E44" s="254" t="s">
        <v>196</v>
      </c>
      <c r="F44" s="255" t="s">
        <v>197</v>
      </c>
      <c r="G44" s="256" t="s">
        <v>180</v>
      </c>
      <c r="H44" s="257">
        <v>5</v>
      </c>
      <c r="I44" s="55">
        <v>0</v>
      </c>
      <c r="J44" s="258">
        <f>ROUND(I44*H44,2)</f>
        <v>0</v>
      </c>
      <c r="K44" s="255" t="s">
        <v>57</v>
      </c>
      <c r="L44" s="19"/>
      <c r="M44" s="56" t="s">
        <v>0</v>
      </c>
      <c r="N44" s="57" t="s">
        <v>8</v>
      </c>
      <c r="O44" s="58">
        <v>8.428</v>
      </c>
      <c r="P44" s="58">
        <f>O44*H44</f>
        <v>42.14</v>
      </c>
      <c r="Q44" s="58">
        <v>0</v>
      </c>
      <c r="R44" s="58">
        <f>Q44*H44</f>
        <v>0</v>
      </c>
      <c r="S44" s="58">
        <v>0</v>
      </c>
      <c r="T44" s="59">
        <f>S44*H44</f>
        <v>0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R44" s="60" t="s">
        <v>58</v>
      </c>
      <c r="AT44" s="60" t="s">
        <v>53</v>
      </c>
      <c r="AU44" s="60" t="s">
        <v>18</v>
      </c>
      <c r="AY44" s="13" t="s">
        <v>51</v>
      </c>
      <c r="BE44" s="61">
        <f>IF(N44="základní",J44,0)</f>
        <v>0</v>
      </c>
      <c r="BF44" s="61">
        <f>IF(N44="snížená",J44,0)</f>
        <v>0</v>
      </c>
      <c r="BG44" s="61">
        <f>IF(N44="zákl. přenesená",J44,0)</f>
        <v>0</v>
      </c>
      <c r="BH44" s="61">
        <f>IF(N44="sníž. přenesená",J44,0)</f>
        <v>0</v>
      </c>
      <c r="BI44" s="61">
        <f>IF(N44="nulová",J44,0)</f>
        <v>0</v>
      </c>
      <c r="BJ44" s="13" t="s">
        <v>17</v>
      </c>
      <c r="BK44" s="61">
        <f>ROUND(I44*H44,2)</f>
        <v>0</v>
      </c>
      <c r="BL44" s="13" t="s">
        <v>58</v>
      </c>
      <c r="BM44" s="60" t="s">
        <v>198</v>
      </c>
    </row>
    <row r="45" spans="2:51" s="10" customFormat="1" ht="12">
      <c r="B45" s="259"/>
      <c r="C45" s="260"/>
      <c r="D45" s="261" t="s">
        <v>60</v>
      </c>
      <c r="E45" s="262" t="s">
        <v>0</v>
      </c>
      <c r="F45" s="263" t="s">
        <v>61</v>
      </c>
      <c r="G45" s="260"/>
      <c r="H45" s="262" t="s">
        <v>0</v>
      </c>
      <c r="I45" s="225"/>
      <c r="J45" s="260"/>
      <c r="K45" s="260"/>
      <c r="L45" s="62"/>
      <c r="M45" s="64"/>
      <c r="N45" s="65"/>
      <c r="O45" s="65"/>
      <c r="P45" s="65"/>
      <c r="Q45" s="65"/>
      <c r="R45" s="65"/>
      <c r="S45" s="65"/>
      <c r="T45" s="66"/>
      <c r="AT45" s="63" t="s">
        <v>60</v>
      </c>
      <c r="AU45" s="63" t="s">
        <v>18</v>
      </c>
      <c r="AV45" s="10" t="s">
        <v>17</v>
      </c>
      <c r="AW45" s="10" t="s">
        <v>6</v>
      </c>
      <c r="AX45" s="10" t="s">
        <v>14</v>
      </c>
      <c r="AY45" s="63" t="s">
        <v>51</v>
      </c>
    </row>
    <row r="46" spans="2:51" s="10" customFormat="1" ht="12">
      <c r="B46" s="259"/>
      <c r="C46" s="260"/>
      <c r="D46" s="261" t="s">
        <v>60</v>
      </c>
      <c r="E46" s="262" t="s">
        <v>0</v>
      </c>
      <c r="F46" s="263" t="s">
        <v>199</v>
      </c>
      <c r="G46" s="260"/>
      <c r="H46" s="262" t="s">
        <v>0</v>
      </c>
      <c r="I46" s="225"/>
      <c r="J46" s="260"/>
      <c r="K46" s="260"/>
      <c r="L46" s="62"/>
      <c r="M46" s="64"/>
      <c r="N46" s="65"/>
      <c r="O46" s="65"/>
      <c r="P46" s="65"/>
      <c r="Q46" s="65"/>
      <c r="R46" s="65"/>
      <c r="S46" s="65"/>
      <c r="T46" s="66"/>
      <c r="AT46" s="63" t="s">
        <v>60</v>
      </c>
      <c r="AU46" s="63" t="s">
        <v>18</v>
      </c>
      <c r="AV46" s="10" t="s">
        <v>17</v>
      </c>
      <c r="AW46" s="10" t="s">
        <v>6</v>
      </c>
      <c r="AX46" s="10" t="s">
        <v>14</v>
      </c>
      <c r="AY46" s="63" t="s">
        <v>51</v>
      </c>
    </row>
    <row r="47" spans="2:51" s="11" customFormat="1" ht="12">
      <c r="B47" s="264"/>
      <c r="C47" s="265"/>
      <c r="D47" s="261" t="s">
        <v>60</v>
      </c>
      <c r="E47" s="266" t="s">
        <v>0</v>
      </c>
      <c r="F47" s="267" t="s">
        <v>200</v>
      </c>
      <c r="G47" s="265"/>
      <c r="H47" s="268">
        <v>5</v>
      </c>
      <c r="I47" s="226"/>
      <c r="J47" s="265"/>
      <c r="K47" s="265"/>
      <c r="L47" s="67"/>
      <c r="M47" s="69"/>
      <c r="N47" s="70"/>
      <c r="O47" s="70"/>
      <c r="P47" s="70"/>
      <c r="Q47" s="70"/>
      <c r="R47" s="70"/>
      <c r="S47" s="70"/>
      <c r="T47" s="71"/>
      <c r="AT47" s="68" t="s">
        <v>60</v>
      </c>
      <c r="AU47" s="68" t="s">
        <v>18</v>
      </c>
      <c r="AV47" s="11" t="s">
        <v>18</v>
      </c>
      <c r="AW47" s="11" t="s">
        <v>6</v>
      </c>
      <c r="AX47" s="11" t="s">
        <v>14</v>
      </c>
      <c r="AY47" s="68" t="s">
        <v>51</v>
      </c>
    </row>
    <row r="48" spans="2:51" s="12" customFormat="1" ht="12">
      <c r="B48" s="269"/>
      <c r="C48" s="270"/>
      <c r="D48" s="261" t="s">
        <v>60</v>
      </c>
      <c r="E48" s="271" t="s">
        <v>178</v>
      </c>
      <c r="F48" s="272" t="s">
        <v>64</v>
      </c>
      <c r="G48" s="270"/>
      <c r="H48" s="273">
        <v>5</v>
      </c>
      <c r="I48" s="227"/>
      <c r="J48" s="270"/>
      <c r="K48" s="270"/>
      <c r="L48" s="72"/>
      <c r="M48" s="74"/>
      <c r="N48" s="75"/>
      <c r="O48" s="75"/>
      <c r="P48" s="75"/>
      <c r="Q48" s="75"/>
      <c r="R48" s="75"/>
      <c r="S48" s="75"/>
      <c r="T48" s="76"/>
      <c r="AT48" s="73" t="s">
        <v>60</v>
      </c>
      <c r="AU48" s="73" t="s">
        <v>18</v>
      </c>
      <c r="AV48" s="12" t="s">
        <v>58</v>
      </c>
      <c r="AW48" s="12" t="s">
        <v>6</v>
      </c>
      <c r="AX48" s="12" t="s">
        <v>17</v>
      </c>
      <c r="AY48" s="73" t="s">
        <v>51</v>
      </c>
    </row>
    <row r="49" spans="1:65" s="2" customFormat="1" ht="24.2" customHeight="1">
      <c r="A49" s="18"/>
      <c r="B49" s="235"/>
      <c r="C49" s="253" t="s">
        <v>69</v>
      </c>
      <c r="D49" s="253" t="s">
        <v>53</v>
      </c>
      <c r="E49" s="254" t="s">
        <v>201</v>
      </c>
      <c r="F49" s="255" t="s">
        <v>202</v>
      </c>
      <c r="G49" s="256" t="s">
        <v>56</v>
      </c>
      <c r="H49" s="257">
        <v>86.8</v>
      </c>
      <c r="I49" s="55">
        <v>0</v>
      </c>
      <c r="J49" s="258">
        <f>ROUND(I49*H49,2)</f>
        <v>0</v>
      </c>
      <c r="K49" s="255" t="s">
        <v>57</v>
      </c>
      <c r="L49" s="19"/>
      <c r="M49" s="56" t="s">
        <v>0</v>
      </c>
      <c r="N49" s="57" t="s">
        <v>8</v>
      </c>
      <c r="O49" s="58">
        <v>0.156</v>
      </c>
      <c r="P49" s="58">
        <f>O49*H49</f>
        <v>13.540799999999999</v>
      </c>
      <c r="Q49" s="58">
        <v>0.0007</v>
      </c>
      <c r="R49" s="58">
        <f>Q49*H49</f>
        <v>0.060759999999999995</v>
      </c>
      <c r="S49" s="58">
        <v>0</v>
      </c>
      <c r="T49" s="59">
        <f>S49*H49</f>
        <v>0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R49" s="60" t="s">
        <v>58</v>
      </c>
      <c r="AT49" s="60" t="s">
        <v>53</v>
      </c>
      <c r="AU49" s="60" t="s">
        <v>18</v>
      </c>
      <c r="AY49" s="13" t="s">
        <v>51</v>
      </c>
      <c r="BE49" s="61">
        <f>IF(N49="základní",J49,0)</f>
        <v>0</v>
      </c>
      <c r="BF49" s="61">
        <f>IF(N49="snížená",J49,0)</f>
        <v>0</v>
      </c>
      <c r="BG49" s="61">
        <f>IF(N49="zákl. přenesená",J49,0)</f>
        <v>0</v>
      </c>
      <c r="BH49" s="61">
        <f>IF(N49="sníž. přenesená",J49,0)</f>
        <v>0</v>
      </c>
      <c r="BI49" s="61">
        <f>IF(N49="nulová",J49,0)</f>
        <v>0</v>
      </c>
      <c r="BJ49" s="13" t="s">
        <v>17</v>
      </c>
      <c r="BK49" s="61">
        <f>ROUND(I49*H49,2)</f>
        <v>0</v>
      </c>
      <c r="BL49" s="13" t="s">
        <v>58</v>
      </c>
      <c r="BM49" s="60" t="s">
        <v>203</v>
      </c>
    </row>
    <row r="50" spans="2:51" s="10" customFormat="1" ht="12">
      <c r="B50" s="259"/>
      <c r="C50" s="260"/>
      <c r="D50" s="261" t="s">
        <v>60</v>
      </c>
      <c r="E50" s="262" t="s">
        <v>0</v>
      </c>
      <c r="F50" s="263" t="s">
        <v>61</v>
      </c>
      <c r="G50" s="260"/>
      <c r="H50" s="262" t="s">
        <v>0</v>
      </c>
      <c r="I50" s="225"/>
      <c r="J50" s="260"/>
      <c r="K50" s="260"/>
      <c r="L50" s="62"/>
      <c r="M50" s="64"/>
      <c r="N50" s="65"/>
      <c r="O50" s="65"/>
      <c r="P50" s="65"/>
      <c r="Q50" s="65"/>
      <c r="R50" s="65"/>
      <c r="S50" s="65"/>
      <c r="T50" s="66"/>
      <c r="AT50" s="63" t="s">
        <v>60</v>
      </c>
      <c r="AU50" s="63" t="s">
        <v>18</v>
      </c>
      <c r="AV50" s="10" t="s">
        <v>17</v>
      </c>
      <c r="AW50" s="10" t="s">
        <v>6</v>
      </c>
      <c r="AX50" s="10" t="s">
        <v>14</v>
      </c>
      <c r="AY50" s="63" t="s">
        <v>51</v>
      </c>
    </row>
    <row r="51" spans="2:51" s="10" customFormat="1" ht="12">
      <c r="B51" s="259"/>
      <c r="C51" s="260"/>
      <c r="D51" s="261" t="s">
        <v>60</v>
      </c>
      <c r="E51" s="262" t="s">
        <v>0</v>
      </c>
      <c r="F51" s="263" t="s">
        <v>204</v>
      </c>
      <c r="G51" s="260"/>
      <c r="H51" s="262" t="s">
        <v>0</v>
      </c>
      <c r="I51" s="225"/>
      <c r="J51" s="260"/>
      <c r="K51" s="260"/>
      <c r="L51" s="62"/>
      <c r="M51" s="64"/>
      <c r="N51" s="65"/>
      <c r="O51" s="65"/>
      <c r="P51" s="65"/>
      <c r="Q51" s="65"/>
      <c r="R51" s="65"/>
      <c r="S51" s="65"/>
      <c r="T51" s="66"/>
      <c r="AT51" s="63" t="s">
        <v>60</v>
      </c>
      <c r="AU51" s="63" t="s">
        <v>18</v>
      </c>
      <c r="AV51" s="10" t="s">
        <v>17</v>
      </c>
      <c r="AW51" s="10" t="s">
        <v>6</v>
      </c>
      <c r="AX51" s="10" t="s">
        <v>14</v>
      </c>
      <c r="AY51" s="63" t="s">
        <v>51</v>
      </c>
    </row>
    <row r="52" spans="2:51" s="11" customFormat="1" ht="12">
      <c r="B52" s="264"/>
      <c r="C52" s="265"/>
      <c r="D52" s="261" t="s">
        <v>60</v>
      </c>
      <c r="E52" s="266" t="s">
        <v>0</v>
      </c>
      <c r="F52" s="267" t="s">
        <v>106</v>
      </c>
      <c r="G52" s="265"/>
      <c r="H52" s="268">
        <v>86.8</v>
      </c>
      <c r="I52" s="226"/>
      <c r="J52" s="265"/>
      <c r="K52" s="265"/>
      <c r="L52" s="67"/>
      <c r="M52" s="69"/>
      <c r="N52" s="70"/>
      <c r="O52" s="70"/>
      <c r="P52" s="70"/>
      <c r="Q52" s="70"/>
      <c r="R52" s="70"/>
      <c r="S52" s="70"/>
      <c r="T52" s="71"/>
      <c r="AT52" s="68" t="s">
        <v>60</v>
      </c>
      <c r="AU52" s="68" t="s">
        <v>18</v>
      </c>
      <c r="AV52" s="11" t="s">
        <v>18</v>
      </c>
      <c r="AW52" s="11" t="s">
        <v>6</v>
      </c>
      <c r="AX52" s="11" t="s">
        <v>14</v>
      </c>
      <c r="AY52" s="68" t="s">
        <v>51</v>
      </c>
    </row>
    <row r="53" spans="2:51" s="12" customFormat="1" ht="12">
      <c r="B53" s="269"/>
      <c r="C53" s="270"/>
      <c r="D53" s="261" t="s">
        <v>60</v>
      </c>
      <c r="E53" s="271" t="s">
        <v>0</v>
      </c>
      <c r="F53" s="272" t="s">
        <v>64</v>
      </c>
      <c r="G53" s="270"/>
      <c r="H53" s="273">
        <v>86.8</v>
      </c>
      <c r="I53" s="227"/>
      <c r="J53" s="270"/>
      <c r="K53" s="270"/>
      <c r="L53" s="72"/>
      <c r="M53" s="74"/>
      <c r="N53" s="75"/>
      <c r="O53" s="75"/>
      <c r="P53" s="75"/>
      <c r="Q53" s="75"/>
      <c r="R53" s="75"/>
      <c r="S53" s="75"/>
      <c r="T53" s="76"/>
      <c r="AT53" s="73" t="s">
        <v>60</v>
      </c>
      <c r="AU53" s="73" t="s">
        <v>18</v>
      </c>
      <c r="AV53" s="12" t="s">
        <v>58</v>
      </c>
      <c r="AW53" s="12" t="s">
        <v>6</v>
      </c>
      <c r="AX53" s="12" t="s">
        <v>17</v>
      </c>
      <c r="AY53" s="73" t="s">
        <v>51</v>
      </c>
    </row>
    <row r="54" spans="1:65" s="2" customFormat="1" ht="37.9" customHeight="1">
      <c r="A54" s="18"/>
      <c r="B54" s="235"/>
      <c r="C54" s="253" t="s">
        <v>58</v>
      </c>
      <c r="D54" s="253" t="s">
        <v>53</v>
      </c>
      <c r="E54" s="254" t="s">
        <v>205</v>
      </c>
      <c r="F54" s="255" t="s">
        <v>206</v>
      </c>
      <c r="G54" s="256" t="s">
        <v>56</v>
      </c>
      <c r="H54" s="257">
        <v>86.8</v>
      </c>
      <c r="I54" s="55">
        <v>0</v>
      </c>
      <c r="J54" s="258">
        <f>ROUND(I54*H54,2)</f>
        <v>0</v>
      </c>
      <c r="K54" s="255" t="s">
        <v>57</v>
      </c>
      <c r="L54" s="19"/>
      <c r="M54" s="56" t="s">
        <v>0</v>
      </c>
      <c r="N54" s="57" t="s">
        <v>8</v>
      </c>
      <c r="O54" s="58">
        <v>0.095</v>
      </c>
      <c r="P54" s="58">
        <f>O54*H54</f>
        <v>8.246</v>
      </c>
      <c r="Q54" s="58">
        <v>0</v>
      </c>
      <c r="R54" s="58">
        <f>Q54*H54</f>
        <v>0</v>
      </c>
      <c r="S54" s="58">
        <v>0</v>
      </c>
      <c r="T54" s="59">
        <f>S54*H54</f>
        <v>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R54" s="60" t="s">
        <v>58</v>
      </c>
      <c r="AT54" s="60" t="s">
        <v>53</v>
      </c>
      <c r="AU54" s="60" t="s">
        <v>18</v>
      </c>
      <c r="AY54" s="13" t="s">
        <v>51</v>
      </c>
      <c r="BE54" s="61">
        <f>IF(N54="základní",J54,0)</f>
        <v>0</v>
      </c>
      <c r="BF54" s="61">
        <f>IF(N54="snížená",J54,0)</f>
        <v>0</v>
      </c>
      <c r="BG54" s="61">
        <f>IF(N54="zákl. přenesená",J54,0)</f>
        <v>0</v>
      </c>
      <c r="BH54" s="61">
        <f>IF(N54="sníž. přenesená",J54,0)</f>
        <v>0</v>
      </c>
      <c r="BI54" s="61">
        <f>IF(N54="nulová",J54,0)</f>
        <v>0</v>
      </c>
      <c r="BJ54" s="13" t="s">
        <v>17</v>
      </c>
      <c r="BK54" s="61">
        <f>ROUND(I54*H54,2)</f>
        <v>0</v>
      </c>
      <c r="BL54" s="13" t="s">
        <v>58</v>
      </c>
      <c r="BM54" s="60" t="s">
        <v>207</v>
      </c>
    </row>
    <row r="55" spans="1:65" s="2" customFormat="1" ht="62.65" customHeight="1">
      <c r="A55" s="18"/>
      <c r="B55" s="235"/>
      <c r="C55" s="253" t="s">
        <v>82</v>
      </c>
      <c r="D55" s="253" t="s">
        <v>53</v>
      </c>
      <c r="E55" s="254" t="s">
        <v>208</v>
      </c>
      <c r="F55" s="255" t="s">
        <v>209</v>
      </c>
      <c r="G55" s="256" t="s">
        <v>180</v>
      </c>
      <c r="H55" s="257">
        <v>206.376</v>
      </c>
      <c r="I55" s="55">
        <v>0</v>
      </c>
      <c r="J55" s="258">
        <f>ROUND(I55*H55,2)</f>
        <v>0</v>
      </c>
      <c r="K55" s="255" t="s">
        <v>57</v>
      </c>
      <c r="L55" s="19"/>
      <c r="M55" s="56" t="s">
        <v>0</v>
      </c>
      <c r="N55" s="57" t="s">
        <v>8</v>
      </c>
      <c r="O55" s="58">
        <v>0.08</v>
      </c>
      <c r="P55" s="58">
        <f>O55*H55</f>
        <v>16.510080000000002</v>
      </c>
      <c r="Q55" s="58">
        <v>0</v>
      </c>
      <c r="R55" s="58">
        <f>Q55*H55</f>
        <v>0</v>
      </c>
      <c r="S55" s="58">
        <v>0</v>
      </c>
      <c r="T55" s="59">
        <f>S55*H55</f>
        <v>0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R55" s="60" t="s">
        <v>58</v>
      </c>
      <c r="AT55" s="60" t="s">
        <v>53</v>
      </c>
      <c r="AU55" s="60" t="s">
        <v>18</v>
      </c>
      <c r="AY55" s="13" t="s">
        <v>51</v>
      </c>
      <c r="BE55" s="61">
        <f>IF(N55="základní",J55,0)</f>
        <v>0</v>
      </c>
      <c r="BF55" s="61">
        <f>IF(N55="snížená",J55,0)</f>
        <v>0</v>
      </c>
      <c r="BG55" s="61">
        <f>IF(N55="zákl. přenesená",J55,0)</f>
        <v>0</v>
      </c>
      <c r="BH55" s="61">
        <f>IF(N55="sníž. přenesená",J55,0)</f>
        <v>0</v>
      </c>
      <c r="BI55" s="61">
        <f>IF(N55="nulová",J55,0)</f>
        <v>0</v>
      </c>
      <c r="BJ55" s="13" t="s">
        <v>17</v>
      </c>
      <c r="BK55" s="61">
        <f>ROUND(I55*H55,2)</f>
        <v>0</v>
      </c>
      <c r="BL55" s="13" t="s">
        <v>58</v>
      </c>
      <c r="BM55" s="60" t="s">
        <v>210</v>
      </c>
    </row>
    <row r="56" spans="2:51" s="10" customFormat="1" ht="12">
      <c r="B56" s="259"/>
      <c r="C56" s="260"/>
      <c r="D56" s="261" t="s">
        <v>60</v>
      </c>
      <c r="E56" s="262" t="s">
        <v>0</v>
      </c>
      <c r="F56" s="263" t="s">
        <v>61</v>
      </c>
      <c r="G56" s="260"/>
      <c r="H56" s="262" t="s">
        <v>0</v>
      </c>
      <c r="I56" s="225"/>
      <c r="J56" s="260"/>
      <c r="K56" s="260"/>
      <c r="L56" s="62"/>
      <c r="M56" s="64"/>
      <c r="N56" s="65"/>
      <c r="O56" s="65"/>
      <c r="P56" s="65"/>
      <c r="Q56" s="65"/>
      <c r="R56" s="65"/>
      <c r="S56" s="65"/>
      <c r="T56" s="66"/>
      <c r="AT56" s="63" t="s">
        <v>60</v>
      </c>
      <c r="AU56" s="63" t="s">
        <v>18</v>
      </c>
      <c r="AV56" s="10" t="s">
        <v>17</v>
      </c>
      <c r="AW56" s="10" t="s">
        <v>6</v>
      </c>
      <c r="AX56" s="10" t="s">
        <v>14</v>
      </c>
      <c r="AY56" s="63" t="s">
        <v>51</v>
      </c>
    </row>
    <row r="57" spans="2:51" s="10" customFormat="1" ht="12">
      <c r="B57" s="259"/>
      <c r="C57" s="260"/>
      <c r="D57" s="261" t="s">
        <v>60</v>
      </c>
      <c r="E57" s="262" t="s">
        <v>0</v>
      </c>
      <c r="F57" s="263" t="s">
        <v>211</v>
      </c>
      <c r="G57" s="260"/>
      <c r="H57" s="262" t="s">
        <v>0</v>
      </c>
      <c r="I57" s="225"/>
      <c r="J57" s="260"/>
      <c r="K57" s="260"/>
      <c r="L57" s="62"/>
      <c r="M57" s="64"/>
      <c r="N57" s="65"/>
      <c r="O57" s="65"/>
      <c r="P57" s="65"/>
      <c r="Q57" s="65"/>
      <c r="R57" s="65"/>
      <c r="S57" s="65"/>
      <c r="T57" s="66"/>
      <c r="AT57" s="63" t="s">
        <v>60</v>
      </c>
      <c r="AU57" s="63" t="s">
        <v>18</v>
      </c>
      <c r="AV57" s="10" t="s">
        <v>17</v>
      </c>
      <c r="AW57" s="10" t="s">
        <v>6</v>
      </c>
      <c r="AX57" s="10" t="s">
        <v>14</v>
      </c>
      <c r="AY57" s="63" t="s">
        <v>51</v>
      </c>
    </row>
    <row r="58" spans="2:51" s="11" customFormat="1" ht="12">
      <c r="B58" s="264"/>
      <c r="C58" s="265"/>
      <c r="D58" s="261" t="s">
        <v>60</v>
      </c>
      <c r="E58" s="266" t="s">
        <v>0</v>
      </c>
      <c r="F58" s="267" t="s">
        <v>212</v>
      </c>
      <c r="G58" s="265"/>
      <c r="H58" s="268">
        <v>104.16</v>
      </c>
      <c r="I58" s="226"/>
      <c r="J58" s="265"/>
      <c r="K58" s="265"/>
      <c r="L58" s="67"/>
      <c r="M58" s="69"/>
      <c r="N58" s="70"/>
      <c r="O58" s="70"/>
      <c r="P58" s="70"/>
      <c r="Q58" s="70"/>
      <c r="R58" s="70"/>
      <c r="S58" s="70"/>
      <c r="T58" s="71"/>
      <c r="AT58" s="68" t="s">
        <v>60</v>
      </c>
      <c r="AU58" s="68" t="s">
        <v>18</v>
      </c>
      <c r="AV58" s="11" t="s">
        <v>18</v>
      </c>
      <c r="AW58" s="11" t="s">
        <v>6</v>
      </c>
      <c r="AX58" s="11" t="s">
        <v>14</v>
      </c>
      <c r="AY58" s="68" t="s">
        <v>51</v>
      </c>
    </row>
    <row r="59" spans="2:51" s="11" customFormat="1" ht="12">
      <c r="B59" s="264"/>
      <c r="C59" s="265"/>
      <c r="D59" s="261" t="s">
        <v>60</v>
      </c>
      <c r="E59" s="266" t="s">
        <v>0</v>
      </c>
      <c r="F59" s="267" t="s">
        <v>213</v>
      </c>
      <c r="G59" s="265"/>
      <c r="H59" s="268">
        <v>5</v>
      </c>
      <c r="I59" s="226"/>
      <c r="J59" s="265"/>
      <c r="K59" s="265"/>
      <c r="L59" s="67"/>
      <c r="M59" s="69"/>
      <c r="N59" s="70"/>
      <c r="O59" s="70"/>
      <c r="P59" s="70"/>
      <c r="Q59" s="70"/>
      <c r="R59" s="70"/>
      <c r="S59" s="70"/>
      <c r="T59" s="71"/>
      <c r="AT59" s="68" t="s">
        <v>60</v>
      </c>
      <c r="AU59" s="68" t="s">
        <v>18</v>
      </c>
      <c r="AV59" s="11" t="s">
        <v>18</v>
      </c>
      <c r="AW59" s="11" t="s">
        <v>6</v>
      </c>
      <c r="AX59" s="11" t="s">
        <v>14</v>
      </c>
      <c r="AY59" s="68" t="s">
        <v>51</v>
      </c>
    </row>
    <row r="60" spans="2:51" s="11" customFormat="1" ht="12">
      <c r="B60" s="264"/>
      <c r="C60" s="265"/>
      <c r="D60" s="261" t="s">
        <v>60</v>
      </c>
      <c r="E60" s="266" t="s">
        <v>0</v>
      </c>
      <c r="F60" s="267" t="s">
        <v>214</v>
      </c>
      <c r="G60" s="265"/>
      <c r="H60" s="268">
        <v>97.216</v>
      </c>
      <c r="I60" s="226"/>
      <c r="J60" s="265"/>
      <c r="K60" s="265"/>
      <c r="L60" s="67"/>
      <c r="M60" s="69"/>
      <c r="N60" s="70"/>
      <c r="O60" s="70"/>
      <c r="P60" s="70"/>
      <c r="Q60" s="70"/>
      <c r="R60" s="70"/>
      <c r="S60" s="70"/>
      <c r="T60" s="71"/>
      <c r="AT60" s="68" t="s">
        <v>60</v>
      </c>
      <c r="AU60" s="68" t="s">
        <v>18</v>
      </c>
      <c r="AV60" s="11" t="s">
        <v>18</v>
      </c>
      <c r="AW60" s="11" t="s">
        <v>6</v>
      </c>
      <c r="AX60" s="11" t="s">
        <v>14</v>
      </c>
      <c r="AY60" s="68" t="s">
        <v>51</v>
      </c>
    </row>
    <row r="61" spans="2:51" s="12" customFormat="1" ht="12">
      <c r="B61" s="269"/>
      <c r="C61" s="270"/>
      <c r="D61" s="261" t="s">
        <v>60</v>
      </c>
      <c r="E61" s="271" t="s">
        <v>0</v>
      </c>
      <c r="F61" s="272" t="s">
        <v>64</v>
      </c>
      <c r="G61" s="270"/>
      <c r="H61" s="273">
        <v>206.376</v>
      </c>
      <c r="I61" s="227"/>
      <c r="J61" s="270"/>
      <c r="K61" s="270"/>
      <c r="L61" s="72"/>
      <c r="M61" s="74"/>
      <c r="N61" s="75"/>
      <c r="O61" s="75"/>
      <c r="P61" s="75"/>
      <c r="Q61" s="75"/>
      <c r="R61" s="75"/>
      <c r="S61" s="75"/>
      <c r="T61" s="76"/>
      <c r="AT61" s="73" t="s">
        <v>60</v>
      </c>
      <c r="AU61" s="73" t="s">
        <v>18</v>
      </c>
      <c r="AV61" s="12" t="s">
        <v>58</v>
      </c>
      <c r="AW61" s="12" t="s">
        <v>6</v>
      </c>
      <c r="AX61" s="12" t="s">
        <v>17</v>
      </c>
      <c r="AY61" s="73" t="s">
        <v>51</v>
      </c>
    </row>
    <row r="62" spans="1:65" s="2" customFormat="1" ht="37.9" customHeight="1">
      <c r="A62" s="18"/>
      <c r="B62" s="235"/>
      <c r="C62" s="253" t="s">
        <v>89</v>
      </c>
      <c r="D62" s="253" t="s">
        <v>53</v>
      </c>
      <c r="E62" s="254" t="s">
        <v>215</v>
      </c>
      <c r="F62" s="255" t="s">
        <v>216</v>
      </c>
      <c r="G62" s="256" t="s">
        <v>180</v>
      </c>
      <c r="H62" s="257">
        <v>109.16</v>
      </c>
      <c r="I62" s="55">
        <v>0</v>
      </c>
      <c r="J62" s="258">
        <f>ROUND(I62*H62,2)</f>
        <v>0</v>
      </c>
      <c r="K62" s="255" t="s">
        <v>57</v>
      </c>
      <c r="L62" s="19"/>
      <c r="M62" s="56" t="s">
        <v>0</v>
      </c>
      <c r="N62" s="57" t="s">
        <v>8</v>
      </c>
      <c r="O62" s="58">
        <v>0.009</v>
      </c>
      <c r="P62" s="58">
        <f>O62*H62</f>
        <v>0.9824399999999999</v>
      </c>
      <c r="Q62" s="58">
        <v>0</v>
      </c>
      <c r="R62" s="58">
        <f>Q62*H62</f>
        <v>0</v>
      </c>
      <c r="S62" s="58">
        <v>0</v>
      </c>
      <c r="T62" s="59">
        <f>S62*H62</f>
        <v>0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R62" s="60" t="s">
        <v>58</v>
      </c>
      <c r="AT62" s="60" t="s">
        <v>53</v>
      </c>
      <c r="AU62" s="60" t="s">
        <v>18</v>
      </c>
      <c r="AY62" s="13" t="s">
        <v>51</v>
      </c>
      <c r="BE62" s="61">
        <f>IF(N62="základní",J62,0)</f>
        <v>0</v>
      </c>
      <c r="BF62" s="61">
        <f>IF(N62="snížená",J62,0)</f>
        <v>0</v>
      </c>
      <c r="BG62" s="61">
        <f>IF(N62="zákl. přenesená",J62,0)</f>
        <v>0</v>
      </c>
      <c r="BH62" s="61">
        <f>IF(N62="sníž. přenesená",J62,0)</f>
        <v>0</v>
      </c>
      <c r="BI62" s="61">
        <f>IF(N62="nulová",J62,0)</f>
        <v>0</v>
      </c>
      <c r="BJ62" s="13" t="s">
        <v>17</v>
      </c>
      <c r="BK62" s="61">
        <f>ROUND(I62*H62,2)</f>
        <v>0</v>
      </c>
      <c r="BL62" s="13" t="s">
        <v>58</v>
      </c>
      <c r="BM62" s="60" t="s">
        <v>217</v>
      </c>
    </row>
    <row r="63" spans="2:51" s="10" customFormat="1" ht="12">
      <c r="B63" s="259"/>
      <c r="C63" s="260"/>
      <c r="D63" s="261" t="s">
        <v>60</v>
      </c>
      <c r="E63" s="262" t="s">
        <v>0</v>
      </c>
      <c r="F63" s="263" t="s">
        <v>61</v>
      </c>
      <c r="G63" s="260"/>
      <c r="H63" s="262" t="s">
        <v>0</v>
      </c>
      <c r="I63" s="225"/>
      <c r="J63" s="260"/>
      <c r="K63" s="260"/>
      <c r="L63" s="62"/>
      <c r="M63" s="64"/>
      <c r="N63" s="65"/>
      <c r="O63" s="65"/>
      <c r="P63" s="65"/>
      <c r="Q63" s="65"/>
      <c r="R63" s="65"/>
      <c r="S63" s="65"/>
      <c r="T63" s="66"/>
      <c r="AT63" s="63" t="s">
        <v>60</v>
      </c>
      <c r="AU63" s="63" t="s">
        <v>18</v>
      </c>
      <c r="AV63" s="10" t="s">
        <v>17</v>
      </c>
      <c r="AW63" s="10" t="s">
        <v>6</v>
      </c>
      <c r="AX63" s="10" t="s">
        <v>14</v>
      </c>
      <c r="AY63" s="63" t="s">
        <v>51</v>
      </c>
    </row>
    <row r="64" spans="2:51" s="10" customFormat="1" ht="12">
      <c r="B64" s="259"/>
      <c r="C64" s="260"/>
      <c r="D64" s="261" t="s">
        <v>60</v>
      </c>
      <c r="E64" s="262" t="s">
        <v>0</v>
      </c>
      <c r="F64" s="263" t="s">
        <v>218</v>
      </c>
      <c r="G64" s="260"/>
      <c r="H64" s="262" t="s">
        <v>0</v>
      </c>
      <c r="I64" s="225"/>
      <c r="J64" s="260"/>
      <c r="K64" s="260"/>
      <c r="L64" s="62"/>
      <c r="M64" s="64"/>
      <c r="N64" s="65"/>
      <c r="O64" s="65"/>
      <c r="P64" s="65"/>
      <c r="Q64" s="65"/>
      <c r="R64" s="65"/>
      <c r="S64" s="65"/>
      <c r="T64" s="66"/>
      <c r="AT64" s="63" t="s">
        <v>60</v>
      </c>
      <c r="AU64" s="63" t="s">
        <v>18</v>
      </c>
      <c r="AV64" s="10" t="s">
        <v>17</v>
      </c>
      <c r="AW64" s="10" t="s">
        <v>6</v>
      </c>
      <c r="AX64" s="10" t="s">
        <v>14</v>
      </c>
      <c r="AY64" s="63" t="s">
        <v>51</v>
      </c>
    </row>
    <row r="65" spans="2:51" s="11" customFormat="1" ht="12">
      <c r="B65" s="264"/>
      <c r="C65" s="265"/>
      <c r="D65" s="261" t="s">
        <v>60</v>
      </c>
      <c r="E65" s="266" t="s">
        <v>0</v>
      </c>
      <c r="F65" s="267" t="s">
        <v>212</v>
      </c>
      <c r="G65" s="265"/>
      <c r="H65" s="268">
        <v>104.16</v>
      </c>
      <c r="I65" s="226"/>
      <c r="J65" s="265"/>
      <c r="K65" s="265"/>
      <c r="L65" s="67"/>
      <c r="M65" s="69"/>
      <c r="N65" s="70"/>
      <c r="O65" s="70"/>
      <c r="P65" s="70"/>
      <c r="Q65" s="70"/>
      <c r="R65" s="70"/>
      <c r="S65" s="70"/>
      <c r="T65" s="71"/>
      <c r="AT65" s="68" t="s">
        <v>60</v>
      </c>
      <c r="AU65" s="68" t="s">
        <v>18</v>
      </c>
      <c r="AV65" s="11" t="s">
        <v>18</v>
      </c>
      <c r="AW65" s="11" t="s">
        <v>6</v>
      </c>
      <c r="AX65" s="11" t="s">
        <v>14</v>
      </c>
      <c r="AY65" s="68" t="s">
        <v>51</v>
      </c>
    </row>
    <row r="66" spans="2:51" s="11" customFormat="1" ht="12">
      <c r="B66" s="264"/>
      <c r="C66" s="265"/>
      <c r="D66" s="261" t="s">
        <v>60</v>
      </c>
      <c r="E66" s="266" t="s">
        <v>0</v>
      </c>
      <c r="F66" s="267" t="s">
        <v>213</v>
      </c>
      <c r="G66" s="265"/>
      <c r="H66" s="268">
        <v>5</v>
      </c>
      <c r="I66" s="226"/>
      <c r="J66" s="265"/>
      <c r="K66" s="265"/>
      <c r="L66" s="67"/>
      <c r="M66" s="69"/>
      <c r="N66" s="70"/>
      <c r="O66" s="70"/>
      <c r="P66" s="70"/>
      <c r="Q66" s="70"/>
      <c r="R66" s="70"/>
      <c r="S66" s="70"/>
      <c r="T66" s="71"/>
      <c r="AT66" s="68" t="s">
        <v>60</v>
      </c>
      <c r="AU66" s="68" t="s">
        <v>18</v>
      </c>
      <c r="AV66" s="11" t="s">
        <v>18</v>
      </c>
      <c r="AW66" s="11" t="s">
        <v>6</v>
      </c>
      <c r="AX66" s="11" t="s">
        <v>14</v>
      </c>
      <c r="AY66" s="68" t="s">
        <v>51</v>
      </c>
    </row>
    <row r="67" spans="2:51" s="12" customFormat="1" ht="12">
      <c r="B67" s="269"/>
      <c r="C67" s="270"/>
      <c r="D67" s="261" t="s">
        <v>60</v>
      </c>
      <c r="E67" s="271" t="s">
        <v>0</v>
      </c>
      <c r="F67" s="272" t="s">
        <v>64</v>
      </c>
      <c r="G67" s="270"/>
      <c r="H67" s="273">
        <v>109.16</v>
      </c>
      <c r="I67" s="227"/>
      <c r="J67" s="270"/>
      <c r="K67" s="270"/>
      <c r="L67" s="72"/>
      <c r="M67" s="74"/>
      <c r="N67" s="75"/>
      <c r="O67" s="75"/>
      <c r="P67" s="75"/>
      <c r="Q67" s="75"/>
      <c r="R67" s="75"/>
      <c r="S67" s="75"/>
      <c r="T67" s="76"/>
      <c r="AT67" s="73" t="s">
        <v>60</v>
      </c>
      <c r="AU67" s="73" t="s">
        <v>18</v>
      </c>
      <c r="AV67" s="12" t="s">
        <v>58</v>
      </c>
      <c r="AW67" s="12" t="s">
        <v>6</v>
      </c>
      <c r="AX67" s="12" t="s">
        <v>17</v>
      </c>
      <c r="AY67" s="73" t="s">
        <v>51</v>
      </c>
    </row>
    <row r="68" spans="1:65" s="2" customFormat="1" ht="37.9" customHeight="1">
      <c r="A68" s="18"/>
      <c r="B68" s="235"/>
      <c r="C68" s="253" t="s">
        <v>96</v>
      </c>
      <c r="D68" s="253" t="s">
        <v>53</v>
      </c>
      <c r="E68" s="254" t="s">
        <v>219</v>
      </c>
      <c r="F68" s="255" t="s">
        <v>220</v>
      </c>
      <c r="G68" s="256" t="s">
        <v>180</v>
      </c>
      <c r="H68" s="257">
        <v>206.376</v>
      </c>
      <c r="I68" s="55">
        <v>0</v>
      </c>
      <c r="J68" s="258">
        <f>ROUND(I68*H68,2)</f>
        <v>0</v>
      </c>
      <c r="K68" s="255" t="s">
        <v>57</v>
      </c>
      <c r="L68" s="19"/>
      <c r="M68" s="56" t="s">
        <v>0</v>
      </c>
      <c r="N68" s="57" t="s">
        <v>8</v>
      </c>
      <c r="O68" s="58">
        <v>0.096</v>
      </c>
      <c r="P68" s="58">
        <f>O68*H68</f>
        <v>19.812096</v>
      </c>
      <c r="Q68" s="58">
        <v>0</v>
      </c>
      <c r="R68" s="58">
        <f>Q68*H68</f>
        <v>0</v>
      </c>
      <c r="S68" s="58">
        <v>0</v>
      </c>
      <c r="T68" s="59">
        <f>S68*H68</f>
        <v>0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R68" s="60" t="s">
        <v>58</v>
      </c>
      <c r="AT68" s="60" t="s">
        <v>53</v>
      </c>
      <c r="AU68" s="60" t="s">
        <v>18</v>
      </c>
      <c r="AY68" s="13" t="s">
        <v>51</v>
      </c>
      <c r="BE68" s="61">
        <f>IF(N68="základní",J68,0)</f>
        <v>0</v>
      </c>
      <c r="BF68" s="61">
        <f>IF(N68="snížená",J68,0)</f>
        <v>0</v>
      </c>
      <c r="BG68" s="61">
        <f>IF(N68="zákl. přenesená",J68,0)</f>
        <v>0</v>
      </c>
      <c r="BH68" s="61">
        <f>IF(N68="sníž. přenesená",J68,0)</f>
        <v>0</v>
      </c>
      <c r="BI68" s="61">
        <f>IF(N68="nulová",J68,0)</f>
        <v>0</v>
      </c>
      <c r="BJ68" s="13" t="s">
        <v>17</v>
      </c>
      <c r="BK68" s="61">
        <f>ROUND(I68*H68,2)</f>
        <v>0</v>
      </c>
      <c r="BL68" s="13" t="s">
        <v>58</v>
      </c>
      <c r="BM68" s="60" t="s">
        <v>221</v>
      </c>
    </row>
    <row r="69" spans="2:51" s="10" customFormat="1" ht="12">
      <c r="B69" s="259"/>
      <c r="C69" s="260"/>
      <c r="D69" s="261" t="s">
        <v>60</v>
      </c>
      <c r="E69" s="262" t="s">
        <v>0</v>
      </c>
      <c r="F69" s="263" t="s">
        <v>61</v>
      </c>
      <c r="G69" s="260"/>
      <c r="H69" s="262" t="s">
        <v>0</v>
      </c>
      <c r="I69" s="225"/>
      <c r="J69" s="260"/>
      <c r="K69" s="260"/>
      <c r="L69" s="62"/>
      <c r="M69" s="64"/>
      <c r="N69" s="65"/>
      <c r="O69" s="65"/>
      <c r="P69" s="65"/>
      <c r="Q69" s="65"/>
      <c r="R69" s="65"/>
      <c r="S69" s="65"/>
      <c r="T69" s="66"/>
      <c r="AT69" s="63" t="s">
        <v>60</v>
      </c>
      <c r="AU69" s="63" t="s">
        <v>18</v>
      </c>
      <c r="AV69" s="10" t="s">
        <v>17</v>
      </c>
      <c r="AW69" s="10" t="s">
        <v>6</v>
      </c>
      <c r="AX69" s="10" t="s">
        <v>14</v>
      </c>
      <c r="AY69" s="63" t="s">
        <v>51</v>
      </c>
    </row>
    <row r="70" spans="2:51" s="10" customFormat="1" ht="12">
      <c r="B70" s="259"/>
      <c r="C70" s="260"/>
      <c r="D70" s="261" t="s">
        <v>60</v>
      </c>
      <c r="E70" s="262" t="s">
        <v>0</v>
      </c>
      <c r="F70" s="263" t="s">
        <v>222</v>
      </c>
      <c r="G70" s="260"/>
      <c r="H70" s="262" t="s">
        <v>0</v>
      </c>
      <c r="I70" s="225"/>
      <c r="J70" s="260"/>
      <c r="K70" s="260"/>
      <c r="L70" s="62"/>
      <c r="M70" s="64"/>
      <c r="N70" s="65"/>
      <c r="O70" s="65"/>
      <c r="P70" s="65"/>
      <c r="Q70" s="65"/>
      <c r="R70" s="65"/>
      <c r="S70" s="65"/>
      <c r="T70" s="66"/>
      <c r="AT70" s="63" t="s">
        <v>60</v>
      </c>
      <c r="AU70" s="63" t="s">
        <v>18</v>
      </c>
      <c r="AV70" s="10" t="s">
        <v>17</v>
      </c>
      <c r="AW70" s="10" t="s">
        <v>6</v>
      </c>
      <c r="AX70" s="10" t="s">
        <v>14</v>
      </c>
      <c r="AY70" s="63" t="s">
        <v>51</v>
      </c>
    </row>
    <row r="71" spans="2:51" s="11" customFormat="1" ht="12">
      <c r="B71" s="264"/>
      <c r="C71" s="265"/>
      <c r="D71" s="261" t="s">
        <v>60</v>
      </c>
      <c r="E71" s="266" t="s">
        <v>0</v>
      </c>
      <c r="F71" s="267" t="s">
        <v>212</v>
      </c>
      <c r="G71" s="265"/>
      <c r="H71" s="268">
        <v>104.16</v>
      </c>
      <c r="I71" s="226"/>
      <c r="J71" s="265"/>
      <c r="K71" s="265"/>
      <c r="L71" s="67"/>
      <c r="M71" s="69"/>
      <c r="N71" s="70"/>
      <c r="O71" s="70"/>
      <c r="P71" s="70"/>
      <c r="Q71" s="70"/>
      <c r="R71" s="70"/>
      <c r="S71" s="70"/>
      <c r="T71" s="71"/>
      <c r="AT71" s="68" t="s">
        <v>60</v>
      </c>
      <c r="AU71" s="68" t="s">
        <v>18</v>
      </c>
      <c r="AV71" s="11" t="s">
        <v>18</v>
      </c>
      <c r="AW71" s="11" t="s">
        <v>6</v>
      </c>
      <c r="AX71" s="11" t="s">
        <v>14</v>
      </c>
      <c r="AY71" s="68" t="s">
        <v>51</v>
      </c>
    </row>
    <row r="72" spans="2:51" s="11" customFormat="1" ht="12">
      <c r="B72" s="264"/>
      <c r="C72" s="265"/>
      <c r="D72" s="261" t="s">
        <v>60</v>
      </c>
      <c r="E72" s="266" t="s">
        <v>0</v>
      </c>
      <c r="F72" s="267" t="s">
        <v>213</v>
      </c>
      <c r="G72" s="265"/>
      <c r="H72" s="268">
        <v>5</v>
      </c>
      <c r="I72" s="226"/>
      <c r="J72" s="265"/>
      <c r="K72" s="265"/>
      <c r="L72" s="67"/>
      <c r="M72" s="69"/>
      <c r="N72" s="70"/>
      <c r="O72" s="70"/>
      <c r="P72" s="70"/>
      <c r="Q72" s="70"/>
      <c r="R72" s="70"/>
      <c r="S72" s="70"/>
      <c r="T72" s="71"/>
      <c r="AT72" s="68" t="s">
        <v>60</v>
      </c>
      <c r="AU72" s="68" t="s">
        <v>18</v>
      </c>
      <c r="AV72" s="11" t="s">
        <v>18</v>
      </c>
      <c r="AW72" s="11" t="s">
        <v>6</v>
      </c>
      <c r="AX72" s="11" t="s">
        <v>14</v>
      </c>
      <c r="AY72" s="68" t="s">
        <v>51</v>
      </c>
    </row>
    <row r="73" spans="2:51" s="11" customFormat="1" ht="12">
      <c r="B73" s="264"/>
      <c r="C73" s="265"/>
      <c r="D73" s="261" t="s">
        <v>60</v>
      </c>
      <c r="E73" s="266" t="s">
        <v>0</v>
      </c>
      <c r="F73" s="267" t="s">
        <v>214</v>
      </c>
      <c r="G73" s="265"/>
      <c r="H73" s="268">
        <v>97.216</v>
      </c>
      <c r="I73" s="226"/>
      <c r="J73" s="265"/>
      <c r="K73" s="265"/>
      <c r="L73" s="67"/>
      <c r="M73" s="69"/>
      <c r="N73" s="70"/>
      <c r="O73" s="70"/>
      <c r="P73" s="70"/>
      <c r="Q73" s="70"/>
      <c r="R73" s="70"/>
      <c r="S73" s="70"/>
      <c r="T73" s="71"/>
      <c r="AT73" s="68" t="s">
        <v>60</v>
      </c>
      <c r="AU73" s="68" t="s">
        <v>18</v>
      </c>
      <c r="AV73" s="11" t="s">
        <v>18</v>
      </c>
      <c r="AW73" s="11" t="s">
        <v>6</v>
      </c>
      <c r="AX73" s="11" t="s">
        <v>14</v>
      </c>
      <c r="AY73" s="68" t="s">
        <v>51</v>
      </c>
    </row>
    <row r="74" spans="2:51" s="12" customFormat="1" ht="12">
      <c r="B74" s="269"/>
      <c r="C74" s="270"/>
      <c r="D74" s="261" t="s">
        <v>60</v>
      </c>
      <c r="E74" s="271" t="s">
        <v>0</v>
      </c>
      <c r="F74" s="272" t="s">
        <v>64</v>
      </c>
      <c r="G74" s="270"/>
      <c r="H74" s="273">
        <v>206.376</v>
      </c>
      <c r="I74" s="227"/>
      <c r="J74" s="270"/>
      <c r="K74" s="270"/>
      <c r="L74" s="72"/>
      <c r="M74" s="74"/>
      <c r="N74" s="75"/>
      <c r="O74" s="75"/>
      <c r="P74" s="75"/>
      <c r="Q74" s="75"/>
      <c r="R74" s="75"/>
      <c r="S74" s="75"/>
      <c r="T74" s="76"/>
      <c r="AT74" s="73" t="s">
        <v>60</v>
      </c>
      <c r="AU74" s="73" t="s">
        <v>18</v>
      </c>
      <c r="AV74" s="12" t="s">
        <v>58</v>
      </c>
      <c r="AW74" s="12" t="s">
        <v>6</v>
      </c>
      <c r="AX74" s="12" t="s">
        <v>17</v>
      </c>
      <c r="AY74" s="73" t="s">
        <v>51</v>
      </c>
    </row>
    <row r="75" spans="1:65" s="2" customFormat="1" ht="37.9" customHeight="1">
      <c r="A75" s="18"/>
      <c r="B75" s="235"/>
      <c r="C75" s="253" t="s">
        <v>101</v>
      </c>
      <c r="D75" s="253" t="s">
        <v>53</v>
      </c>
      <c r="E75" s="254" t="s">
        <v>223</v>
      </c>
      <c r="F75" s="255" t="s">
        <v>224</v>
      </c>
      <c r="G75" s="256" t="s">
        <v>180</v>
      </c>
      <c r="H75" s="257">
        <v>97.216</v>
      </c>
      <c r="I75" s="55">
        <v>0</v>
      </c>
      <c r="J75" s="258">
        <f>ROUND(I75*H75,2)</f>
        <v>0</v>
      </c>
      <c r="K75" s="255" t="s">
        <v>57</v>
      </c>
      <c r="L75" s="19"/>
      <c r="M75" s="56" t="s">
        <v>0</v>
      </c>
      <c r="N75" s="57" t="s">
        <v>8</v>
      </c>
      <c r="O75" s="58">
        <v>0.328</v>
      </c>
      <c r="P75" s="58">
        <f>O75*H75</f>
        <v>31.886848</v>
      </c>
      <c r="Q75" s="58">
        <v>0</v>
      </c>
      <c r="R75" s="58">
        <f>Q75*H75</f>
        <v>0</v>
      </c>
      <c r="S75" s="58">
        <v>0</v>
      </c>
      <c r="T75" s="59">
        <f>S75*H75</f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R75" s="60" t="s">
        <v>58</v>
      </c>
      <c r="AT75" s="60" t="s">
        <v>53</v>
      </c>
      <c r="AU75" s="60" t="s">
        <v>18</v>
      </c>
      <c r="AY75" s="13" t="s">
        <v>51</v>
      </c>
      <c r="BE75" s="61">
        <f>IF(N75="základní",J75,0)</f>
        <v>0</v>
      </c>
      <c r="BF75" s="61">
        <f>IF(N75="snížená",J75,0)</f>
        <v>0</v>
      </c>
      <c r="BG75" s="61">
        <f>IF(N75="zákl. přenesená",J75,0)</f>
        <v>0</v>
      </c>
      <c r="BH75" s="61">
        <f>IF(N75="sníž. přenesená",J75,0)</f>
        <v>0</v>
      </c>
      <c r="BI75" s="61">
        <f>IF(N75="nulová",J75,0)</f>
        <v>0</v>
      </c>
      <c r="BJ75" s="13" t="s">
        <v>17</v>
      </c>
      <c r="BK75" s="61">
        <f>ROUND(I75*H75,2)</f>
        <v>0</v>
      </c>
      <c r="BL75" s="13" t="s">
        <v>58</v>
      </c>
      <c r="BM75" s="60" t="s">
        <v>225</v>
      </c>
    </row>
    <row r="76" spans="2:51" s="10" customFormat="1" ht="12">
      <c r="B76" s="259"/>
      <c r="C76" s="260"/>
      <c r="D76" s="261" t="s">
        <v>60</v>
      </c>
      <c r="E76" s="262" t="s">
        <v>0</v>
      </c>
      <c r="F76" s="263" t="s">
        <v>61</v>
      </c>
      <c r="G76" s="260"/>
      <c r="H76" s="262" t="s">
        <v>0</v>
      </c>
      <c r="I76" s="225"/>
      <c r="J76" s="260"/>
      <c r="K76" s="260"/>
      <c r="L76" s="62"/>
      <c r="M76" s="64"/>
      <c r="N76" s="65"/>
      <c r="O76" s="65"/>
      <c r="P76" s="65"/>
      <c r="Q76" s="65"/>
      <c r="R76" s="65"/>
      <c r="S76" s="65"/>
      <c r="T76" s="66"/>
      <c r="AT76" s="63" t="s">
        <v>60</v>
      </c>
      <c r="AU76" s="63" t="s">
        <v>18</v>
      </c>
      <c r="AV76" s="10" t="s">
        <v>17</v>
      </c>
      <c r="AW76" s="10" t="s">
        <v>6</v>
      </c>
      <c r="AX76" s="10" t="s">
        <v>14</v>
      </c>
      <c r="AY76" s="63" t="s">
        <v>51</v>
      </c>
    </row>
    <row r="77" spans="2:51" s="10" customFormat="1" ht="12">
      <c r="B77" s="259"/>
      <c r="C77" s="260"/>
      <c r="D77" s="261" t="s">
        <v>60</v>
      </c>
      <c r="E77" s="262" t="s">
        <v>0</v>
      </c>
      <c r="F77" s="263" t="s">
        <v>226</v>
      </c>
      <c r="G77" s="260"/>
      <c r="H77" s="262" t="s">
        <v>0</v>
      </c>
      <c r="I77" s="225"/>
      <c r="J77" s="260"/>
      <c r="K77" s="260"/>
      <c r="L77" s="62"/>
      <c r="M77" s="64"/>
      <c r="N77" s="65"/>
      <c r="O77" s="65"/>
      <c r="P77" s="65"/>
      <c r="Q77" s="65"/>
      <c r="R77" s="65"/>
      <c r="S77" s="65"/>
      <c r="T77" s="66"/>
      <c r="AT77" s="63" t="s">
        <v>60</v>
      </c>
      <c r="AU77" s="63" t="s">
        <v>18</v>
      </c>
      <c r="AV77" s="10" t="s">
        <v>17</v>
      </c>
      <c r="AW77" s="10" t="s">
        <v>6</v>
      </c>
      <c r="AX77" s="10" t="s">
        <v>14</v>
      </c>
      <c r="AY77" s="63" t="s">
        <v>51</v>
      </c>
    </row>
    <row r="78" spans="2:51" s="11" customFormat="1" ht="12">
      <c r="B78" s="264"/>
      <c r="C78" s="265"/>
      <c r="D78" s="261" t="s">
        <v>60</v>
      </c>
      <c r="E78" s="266" t="s">
        <v>0</v>
      </c>
      <c r="F78" s="267" t="s">
        <v>227</v>
      </c>
      <c r="G78" s="265"/>
      <c r="H78" s="268">
        <v>97.216</v>
      </c>
      <c r="I78" s="226"/>
      <c r="J78" s="265"/>
      <c r="K78" s="265"/>
      <c r="L78" s="67"/>
      <c r="M78" s="69"/>
      <c r="N78" s="70"/>
      <c r="O78" s="70"/>
      <c r="P78" s="70"/>
      <c r="Q78" s="70"/>
      <c r="R78" s="70"/>
      <c r="S78" s="70"/>
      <c r="T78" s="71"/>
      <c r="AT78" s="68" t="s">
        <v>60</v>
      </c>
      <c r="AU78" s="68" t="s">
        <v>18</v>
      </c>
      <c r="AV78" s="11" t="s">
        <v>18</v>
      </c>
      <c r="AW78" s="11" t="s">
        <v>6</v>
      </c>
      <c r="AX78" s="11" t="s">
        <v>14</v>
      </c>
      <c r="AY78" s="68" t="s">
        <v>51</v>
      </c>
    </row>
    <row r="79" spans="2:51" s="12" customFormat="1" ht="12">
      <c r="B79" s="269"/>
      <c r="C79" s="270"/>
      <c r="D79" s="261" t="s">
        <v>60</v>
      </c>
      <c r="E79" s="271" t="s">
        <v>182</v>
      </c>
      <c r="F79" s="272" t="s">
        <v>64</v>
      </c>
      <c r="G79" s="270"/>
      <c r="H79" s="273">
        <v>97.216</v>
      </c>
      <c r="I79" s="227"/>
      <c r="J79" s="270"/>
      <c r="K79" s="270"/>
      <c r="L79" s="72"/>
      <c r="M79" s="74"/>
      <c r="N79" s="75"/>
      <c r="O79" s="75"/>
      <c r="P79" s="75"/>
      <c r="Q79" s="75"/>
      <c r="R79" s="75"/>
      <c r="S79" s="75"/>
      <c r="T79" s="76"/>
      <c r="AT79" s="73" t="s">
        <v>60</v>
      </c>
      <c r="AU79" s="73" t="s">
        <v>18</v>
      </c>
      <c r="AV79" s="12" t="s">
        <v>58</v>
      </c>
      <c r="AW79" s="12" t="s">
        <v>6</v>
      </c>
      <c r="AX79" s="12" t="s">
        <v>17</v>
      </c>
      <c r="AY79" s="73" t="s">
        <v>51</v>
      </c>
    </row>
    <row r="80" spans="2:63" s="9" customFormat="1" ht="22.9" customHeight="1">
      <c r="B80" s="246"/>
      <c r="C80" s="247"/>
      <c r="D80" s="248" t="s">
        <v>13</v>
      </c>
      <c r="E80" s="251" t="s">
        <v>18</v>
      </c>
      <c r="F80" s="251" t="s">
        <v>228</v>
      </c>
      <c r="G80" s="247"/>
      <c r="H80" s="247"/>
      <c r="I80" s="228"/>
      <c r="J80" s="252">
        <f>BK80</f>
        <v>0</v>
      </c>
      <c r="K80" s="247"/>
      <c r="L80" s="47"/>
      <c r="M80" s="49"/>
      <c r="N80" s="50"/>
      <c r="O80" s="50"/>
      <c r="P80" s="51">
        <f>SUM(P81:P85)</f>
        <v>0.47304</v>
      </c>
      <c r="Q80" s="50"/>
      <c r="R80" s="51">
        <f>SUM(R81:R85)</f>
        <v>1.8276354</v>
      </c>
      <c r="S80" s="50"/>
      <c r="T80" s="52">
        <f>SUM(T81:T85)</f>
        <v>0</v>
      </c>
      <c r="AR80" s="48" t="s">
        <v>17</v>
      </c>
      <c r="AT80" s="53" t="s">
        <v>13</v>
      </c>
      <c r="AU80" s="53" t="s">
        <v>17</v>
      </c>
      <c r="AY80" s="48" t="s">
        <v>51</v>
      </c>
      <c r="BK80" s="54">
        <f>SUM(BK81:BK85)</f>
        <v>0</v>
      </c>
    </row>
    <row r="81" spans="1:65" s="2" customFormat="1" ht="24.2" customHeight="1">
      <c r="A81" s="18"/>
      <c r="B81" s="235"/>
      <c r="C81" s="253" t="s">
        <v>74</v>
      </c>
      <c r="D81" s="253" t="s">
        <v>53</v>
      </c>
      <c r="E81" s="254" t="s">
        <v>229</v>
      </c>
      <c r="F81" s="255" t="s">
        <v>230</v>
      </c>
      <c r="G81" s="256" t="s">
        <v>180</v>
      </c>
      <c r="H81" s="257">
        <v>0.81</v>
      </c>
      <c r="I81" s="55">
        <v>0</v>
      </c>
      <c r="J81" s="258">
        <f>ROUND(I81*H81,2)</f>
        <v>0</v>
      </c>
      <c r="K81" s="255" t="s">
        <v>57</v>
      </c>
      <c r="L81" s="19"/>
      <c r="M81" s="56" t="s">
        <v>0</v>
      </c>
      <c r="N81" s="57" t="s">
        <v>8</v>
      </c>
      <c r="O81" s="58">
        <v>0.584</v>
      </c>
      <c r="P81" s="58">
        <f>O81*H81</f>
        <v>0.47304</v>
      </c>
      <c r="Q81" s="58">
        <v>2.25634</v>
      </c>
      <c r="R81" s="58">
        <f>Q81*H81</f>
        <v>1.8276354</v>
      </c>
      <c r="S81" s="58">
        <v>0</v>
      </c>
      <c r="T81" s="59">
        <f>S81*H81</f>
        <v>0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R81" s="60" t="s">
        <v>58</v>
      </c>
      <c r="AT81" s="60" t="s">
        <v>53</v>
      </c>
      <c r="AU81" s="60" t="s">
        <v>18</v>
      </c>
      <c r="AY81" s="13" t="s">
        <v>51</v>
      </c>
      <c r="BE81" s="61">
        <f>IF(N81="základní",J81,0)</f>
        <v>0</v>
      </c>
      <c r="BF81" s="61">
        <f>IF(N81="snížená",J81,0)</f>
        <v>0</v>
      </c>
      <c r="BG81" s="61">
        <f>IF(N81="zákl. přenesená",J81,0)</f>
        <v>0</v>
      </c>
      <c r="BH81" s="61">
        <f>IF(N81="sníž. přenesená",J81,0)</f>
        <v>0</v>
      </c>
      <c r="BI81" s="61">
        <f>IF(N81="nulová",J81,0)</f>
        <v>0</v>
      </c>
      <c r="BJ81" s="13" t="s">
        <v>17</v>
      </c>
      <c r="BK81" s="61">
        <f>ROUND(I81*H81,2)</f>
        <v>0</v>
      </c>
      <c r="BL81" s="13" t="s">
        <v>58</v>
      </c>
      <c r="BM81" s="60" t="s">
        <v>231</v>
      </c>
    </row>
    <row r="82" spans="2:51" s="10" customFormat="1" ht="12">
      <c r="B82" s="259"/>
      <c r="C82" s="260"/>
      <c r="D82" s="261" t="s">
        <v>60</v>
      </c>
      <c r="E82" s="262" t="s">
        <v>0</v>
      </c>
      <c r="F82" s="263" t="s">
        <v>61</v>
      </c>
      <c r="G82" s="260"/>
      <c r="H82" s="262" t="s">
        <v>0</v>
      </c>
      <c r="I82" s="225"/>
      <c r="J82" s="260"/>
      <c r="K82" s="260"/>
      <c r="L82" s="62"/>
      <c r="M82" s="64"/>
      <c r="N82" s="65"/>
      <c r="O82" s="65"/>
      <c r="P82" s="65"/>
      <c r="Q82" s="65"/>
      <c r="R82" s="65"/>
      <c r="S82" s="65"/>
      <c r="T82" s="66"/>
      <c r="AT82" s="63" t="s">
        <v>60</v>
      </c>
      <c r="AU82" s="63" t="s">
        <v>18</v>
      </c>
      <c r="AV82" s="10" t="s">
        <v>17</v>
      </c>
      <c r="AW82" s="10" t="s">
        <v>6</v>
      </c>
      <c r="AX82" s="10" t="s">
        <v>14</v>
      </c>
      <c r="AY82" s="63" t="s">
        <v>51</v>
      </c>
    </row>
    <row r="83" spans="2:51" s="10" customFormat="1" ht="12">
      <c r="B83" s="259"/>
      <c r="C83" s="260"/>
      <c r="D83" s="261" t="s">
        <v>60</v>
      </c>
      <c r="E83" s="262" t="s">
        <v>0</v>
      </c>
      <c r="F83" s="263" t="s">
        <v>232</v>
      </c>
      <c r="G83" s="260"/>
      <c r="H83" s="262" t="s">
        <v>0</v>
      </c>
      <c r="I83" s="225"/>
      <c r="J83" s="260"/>
      <c r="K83" s="260"/>
      <c r="L83" s="62"/>
      <c r="M83" s="64"/>
      <c r="N83" s="65"/>
      <c r="O83" s="65"/>
      <c r="P83" s="65"/>
      <c r="Q83" s="65"/>
      <c r="R83" s="65"/>
      <c r="S83" s="65"/>
      <c r="T83" s="66"/>
      <c r="AT83" s="63" t="s">
        <v>60</v>
      </c>
      <c r="AU83" s="63" t="s">
        <v>18</v>
      </c>
      <c r="AV83" s="10" t="s">
        <v>17</v>
      </c>
      <c r="AW83" s="10" t="s">
        <v>6</v>
      </c>
      <c r="AX83" s="10" t="s">
        <v>14</v>
      </c>
      <c r="AY83" s="63" t="s">
        <v>51</v>
      </c>
    </row>
    <row r="84" spans="2:51" s="11" customFormat="1" ht="12">
      <c r="B84" s="264"/>
      <c r="C84" s="265"/>
      <c r="D84" s="261" t="s">
        <v>60</v>
      </c>
      <c r="E84" s="266" t="s">
        <v>0</v>
      </c>
      <c r="F84" s="267" t="s">
        <v>233</v>
      </c>
      <c r="G84" s="265"/>
      <c r="H84" s="268">
        <v>0.81</v>
      </c>
      <c r="I84" s="226"/>
      <c r="J84" s="265"/>
      <c r="K84" s="265"/>
      <c r="L84" s="67"/>
      <c r="M84" s="69"/>
      <c r="N84" s="70"/>
      <c r="O84" s="70"/>
      <c r="P84" s="70"/>
      <c r="Q84" s="70"/>
      <c r="R84" s="70"/>
      <c r="S84" s="70"/>
      <c r="T84" s="71"/>
      <c r="AT84" s="68" t="s">
        <v>60</v>
      </c>
      <c r="AU84" s="68" t="s">
        <v>18</v>
      </c>
      <c r="AV84" s="11" t="s">
        <v>18</v>
      </c>
      <c r="AW84" s="11" t="s">
        <v>6</v>
      </c>
      <c r="AX84" s="11" t="s">
        <v>14</v>
      </c>
      <c r="AY84" s="68" t="s">
        <v>51</v>
      </c>
    </row>
    <row r="85" spans="2:51" s="12" customFormat="1" ht="12">
      <c r="B85" s="269"/>
      <c r="C85" s="270"/>
      <c r="D85" s="261" t="s">
        <v>60</v>
      </c>
      <c r="E85" s="271" t="s">
        <v>0</v>
      </c>
      <c r="F85" s="272" t="s">
        <v>64</v>
      </c>
      <c r="G85" s="270"/>
      <c r="H85" s="273">
        <v>0.81</v>
      </c>
      <c r="I85" s="227"/>
      <c r="J85" s="270"/>
      <c r="K85" s="270"/>
      <c r="L85" s="72"/>
      <c r="M85" s="74"/>
      <c r="N85" s="75"/>
      <c r="O85" s="75"/>
      <c r="P85" s="75"/>
      <c r="Q85" s="75"/>
      <c r="R85" s="75"/>
      <c r="S85" s="75"/>
      <c r="T85" s="76"/>
      <c r="AT85" s="73" t="s">
        <v>60</v>
      </c>
      <c r="AU85" s="73" t="s">
        <v>18</v>
      </c>
      <c r="AV85" s="12" t="s">
        <v>58</v>
      </c>
      <c r="AW85" s="12" t="s">
        <v>6</v>
      </c>
      <c r="AX85" s="12" t="s">
        <v>17</v>
      </c>
      <c r="AY85" s="73" t="s">
        <v>51</v>
      </c>
    </row>
    <row r="86" spans="2:63" s="9" customFormat="1" ht="22.9" customHeight="1">
      <c r="B86" s="246"/>
      <c r="C86" s="247"/>
      <c r="D86" s="248" t="s">
        <v>13</v>
      </c>
      <c r="E86" s="251" t="s">
        <v>69</v>
      </c>
      <c r="F86" s="251" t="s">
        <v>234</v>
      </c>
      <c r="G86" s="247"/>
      <c r="H86" s="247"/>
      <c r="I86" s="228"/>
      <c r="J86" s="252">
        <f>BK86</f>
        <v>0</v>
      </c>
      <c r="K86" s="247"/>
      <c r="L86" s="47"/>
      <c r="M86" s="49"/>
      <c r="N86" s="50"/>
      <c r="O86" s="50"/>
      <c r="P86" s="51">
        <f>SUM(P87:P91)</f>
        <v>67.8776</v>
      </c>
      <c r="Q86" s="50"/>
      <c r="R86" s="51">
        <f>SUM(R87:R91)</f>
        <v>13.922719999999998</v>
      </c>
      <c r="S86" s="50"/>
      <c r="T86" s="52">
        <f>SUM(T87:T91)</f>
        <v>0</v>
      </c>
      <c r="AR86" s="48" t="s">
        <v>17</v>
      </c>
      <c r="AT86" s="53" t="s">
        <v>13</v>
      </c>
      <c r="AU86" s="53" t="s">
        <v>17</v>
      </c>
      <c r="AY86" s="48" t="s">
        <v>51</v>
      </c>
      <c r="BK86" s="54">
        <f>SUM(BK87:BK91)</f>
        <v>0</v>
      </c>
    </row>
    <row r="87" spans="1:65" s="2" customFormat="1" ht="76.35" customHeight="1">
      <c r="A87" s="18"/>
      <c r="B87" s="235"/>
      <c r="C87" s="253" t="s">
        <v>111</v>
      </c>
      <c r="D87" s="253" t="s">
        <v>53</v>
      </c>
      <c r="E87" s="254" t="s">
        <v>235</v>
      </c>
      <c r="F87" s="255" t="s">
        <v>236</v>
      </c>
      <c r="G87" s="256" t="s">
        <v>56</v>
      </c>
      <c r="H87" s="257">
        <v>86.8</v>
      </c>
      <c r="I87" s="55">
        <v>0</v>
      </c>
      <c r="J87" s="258">
        <f>ROUND(I87*H87,2)</f>
        <v>0</v>
      </c>
      <c r="K87" s="255" t="s">
        <v>0</v>
      </c>
      <c r="L87" s="19"/>
      <c r="M87" s="56" t="s">
        <v>0</v>
      </c>
      <c r="N87" s="57" t="s">
        <v>8</v>
      </c>
      <c r="O87" s="58">
        <v>0.782</v>
      </c>
      <c r="P87" s="58">
        <f>O87*H87</f>
        <v>67.8776</v>
      </c>
      <c r="Q87" s="58">
        <v>0.1604</v>
      </c>
      <c r="R87" s="58">
        <f>Q87*H87</f>
        <v>13.922719999999998</v>
      </c>
      <c r="S87" s="58">
        <v>0</v>
      </c>
      <c r="T87" s="59">
        <f>S87*H87</f>
        <v>0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R87" s="60" t="s">
        <v>58</v>
      </c>
      <c r="AT87" s="60" t="s">
        <v>53</v>
      </c>
      <c r="AU87" s="60" t="s">
        <v>18</v>
      </c>
      <c r="AY87" s="13" t="s">
        <v>51</v>
      </c>
      <c r="BE87" s="61">
        <f>IF(N87="základní",J87,0)</f>
        <v>0</v>
      </c>
      <c r="BF87" s="61">
        <f>IF(N87="snížená",J87,0)</f>
        <v>0</v>
      </c>
      <c r="BG87" s="61">
        <f>IF(N87="zákl. přenesená",J87,0)</f>
        <v>0</v>
      </c>
      <c r="BH87" s="61">
        <f>IF(N87="sníž. přenesená",J87,0)</f>
        <v>0</v>
      </c>
      <c r="BI87" s="61">
        <f>IF(N87="nulová",J87,0)</f>
        <v>0</v>
      </c>
      <c r="BJ87" s="13" t="s">
        <v>17</v>
      </c>
      <c r="BK87" s="61">
        <f>ROUND(I87*H87,2)</f>
        <v>0</v>
      </c>
      <c r="BL87" s="13" t="s">
        <v>58</v>
      </c>
      <c r="BM87" s="60" t="s">
        <v>237</v>
      </c>
    </row>
    <row r="88" spans="2:51" s="10" customFormat="1" ht="12">
      <c r="B88" s="259"/>
      <c r="C88" s="260"/>
      <c r="D88" s="261" t="s">
        <v>60</v>
      </c>
      <c r="E88" s="262" t="s">
        <v>0</v>
      </c>
      <c r="F88" s="263" t="s">
        <v>61</v>
      </c>
      <c r="G88" s="260"/>
      <c r="H88" s="262" t="s">
        <v>0</v>
      </c>
      <c r="I88" s="225"/>
      <c r="J88" s="260"/>
      <c r="K88" s="260"/>
      <c r="L88" s="62"/>
      <c r="M88" s="64"/>
      <c r="N88" s="65"/>
      <c r="O88" s="65"/>
      <c r="P88" s="65"/>
      <c r="Q88" s="65"/>
      <c r="R88" s="65"/>
      <c r="S88" s="65"/>
      <c r="T88" s="66"/>
      <c r="AT88" s="63" t="s">
        <v>60</v>
      </c>
      <c r="AU88" s="63" t="s">
        <v>18</v>
      </c>
      <c r="AV88" s="10" t="s">
        <v>17</v>
      </c>
      <c r="AW88" s="10" t="s">
        <v>6</v>
      </c>
      <c r="AX88" s="10" t="s">
        <v>14</v>
      </c>
      <c r="AY88" s="63" t="s">
        <v>51</v>
      </c>
    </row>
    <row r="89" spans="2:51" s="10" customFormat="1" ht="12">
      <c r="B89" s="259"/>
      <c r="C89" s="260"/>
      <c r="D89" s="261" t="s">
        <v>60</v>
      </c>
      <c r="E89" s="262" t="s">
        <v>0</v>
      </c>
      <c r="F89" s="263" t="s">
        <v>238</v>
      </c>
      <c r="G89" s="260"/>
      <c r="H89" s="262" t="s">
        <v>0</v>
      </c>
      <c r="I89" s="225"/>
      <c r="J89" s="260"/>
      <c r="K89" s="260"/>
      <c r="L89" s="62"/>
      <c r="M89" s="64"/>
      <c r="N89" s="65"/>
      <c r="O89" s="65"/>
      <c r="P89" s="65"/>
      <c r="Q89" s="65"/>
      <c r="R89" s="65"/>
      <c r="S89" s="65"/>
      <c r="T89" s="66"/>
      <c r="AT89" s="63" t="s">
        <v>60</v>
      </c>
      <c r="AU89" s="63" t="s">
        <v>18</v>
      </c>
      <c r="AV89" s="10" t="s">
        <v>17</v>
      </c>
      <c r="AW89" s="10" t="s">
        <v>6</v>
      </c>
      <c r="AX89" s="10" t="s">
        <v>14</v>
      </c>
      <c r="AY89" s="63" t="s">
        <v>51</v>
      </c>
    </row>
    <row r="90" spans="2:51" s="11" customFormat="1" ht="12">
      <c r="B90" s="264"/>
      <c r="C90" s="265"/>
      <c r="D90" s="261" t="s">
        <v>60</v>
      </c>
      <c r="E90" s="266" t="s">
        <v>0</v>
      </c>
      <c r="F90" s="267" t="s">
        <v>106</v>
      </c>
      <c r="G90" s="265"/>
      <c r="H90" s="268">
        <v>86.8</v>
      </c>
      <c r="I90" s="226"/>
      <c r="J90" s="265"/>
      <c r="K90" s="265"/>
      <c r="L90" s="67"/>
      <c r="M90" s="69"/>
      <c r="N90" s="70"/>
      <c r="O90" s="70"/>
      <c r="P90" s="70"/>
      <c r="Q90" s="70"/>
      <c r="R90" s="70"/>
      <c r="S90" s="70"/>
      <c r="T90" s="71"/>
      <c r="AT90" s="68" t="s">
        <v>60</v>
      </c>
      <c r="AU90" s="68" t="s">
        <v>18</v>
      </c>
      <c r="AV90" s="11" t="s">
        <v>18</v>
      </c>
      <c r="AW90" s="11" t="s">
        <v>6</v>
      </c>
      <c r="AX90" s="11" t="s">
        <v>14</v>
      </c>
      <c r="AY90" s="68" t="s">
        <v>51</v>
      </c>
    </row>
    <row r="91" spans="2:51" s="12" customFormat="1" ht="12">
      <c r="B91" s="269"/>
      <c r="C91" s="270"/>
      <c r="D91" s="261" t="s">
        <v>60</v>
      </c>
      <c r="E91" s="271" t="s">
        <v>0</v>
      </c>
      <c r="F91" s="272" t="s">
        <v>64</v>
      </c>
      <c r="G91" s="270"/>
      <c r="H91" s="273">
        <v>86.8</v>
      </c>
      <c r="I91" s="227"/>
      <c r="J91" s="270"/>
      <c r="K91" s="270"/>
      <c r="L91" s="72"/>
      <c r="M91" s="74"/>
      <c r="N91" s="75"/>
      <c r="O91" s="75"/>
      <c r="P91" s="75"/>
      <c r="Q91" s="75"/>
      <c r="R91" s="75"/>
      <c r="S91" s="75"/>
      <c r="T91" s="76"/>
      <c r="AT91" s="73" t="s">
        <v>60</v>
      </c>
      <c r="AU91" s="73" t="s">
        <v>18</v>
      </c>
      <c r="AV91" s="12" t="s">
        <v>58</v>
      </c>
      <c r="AW91" s="12" t="s">
        <v>6</v>
      </c>
      <c r="AX91" s="12" t="s">
        <v>17</v>
      </c>
      <c r="AY91" s="73" t="s">
        <v>51</v>
      </c>
    </row>
    <row r="92" spans="2:63" s="9" customFormat="1" ht="22.9" customHeight="1">
      <c r="B92" s="246"/>
      <c r="C92" s="247"/>
      <c r="D92" s="248" t="s">
        <v>13</v>
      </c>
      <c r="E92" s="251" t="s">
        <v>82</v>
      </c>
      <c r="F92" s="251" t="s">
        <v>239</v>
      </c>
      <c r="G92" s="247"/>
      <c r="H92" s="247"/>
      <c r="I92" s="228"/>
      <c r="J92" s="252">
        <f>BK92</f>
        <v>0</v>
      </c>
      <c r="K92" s="247"/>
      <c r="L92" s="47"/>
      <c r="M92" s="49"/>
      <c r="N92" s="50"/>
      <c r="O92" s="50"/>
      <c r="P92" s="51">
        <f>SUM(P93:P97)</f>
        <v>0.9300000000000002</v>
      </c>
      <c r="Q92" s="50"/>
      <c r="R92" s="51">
        <f>SUM(R93:R97)</f>
        <v>0</v>
      </c>
      <c r="S92" s="50"/>
      <c r="T92" s="52">
        <f>SUM(T93:T97)</f>
        <v>0</v>
      </c>
      <c r="AR92" s="48" t="s">
        <v>17</v>
      </c>
      <c r="AT92" s="53" t="s">
        <v>13</v>
      </c>
      <c r="AU92" s="53" t="s">
        <v>17</v>
      </c>
      <c r="AY92" s="48" t="s">
        <v>51</v>
      </c>
      <c r="BK92" s="54">
        <f>SUM(BK93:BK97)</f>
        <v>0</v>
      </c>
    </row>
    <row r="93" spans="1:65" s="2" customFormat="1" ht="37.9" customHeight="1">
      <c r="A93" s="18"/>
      <c r="B93" s="235"/>
      <c r="C93" s="253" t="s">
        <v>116</v>
      </c>
      <c r="D93" s="253" t="s">
        <v>53</v>
      </c>
      <c r="E93" s="254" t="s">
        <v>240</v>
      </c>
      <c r="F93" s="255" t="s">
        <v>241</v>
      </c>
      <c r="G93" s="256" t="s">
        <v>56</v>
      </c>
      <c r="H93" s="257">
        <v>37.2</v>
      </c>
      <c r="I93" s="55">
        <v>0</v>
      </c>
      <c r="J93" s="258">
        <f>ROUND(I93*H93,2)</f>
        <v>0</v>
      </c>
      <c r="K93" s="255" t="s">
        <v>57</v>
      </c>
      <c r="L93" s="19"/>
      <c r="M93" s="56" t="s">
        <v>0</v>
      </c>
      <c r="N93" s="57" t="s">
        <v>8</v>
      </c>
      <c r="O93" s="58">
        <v>0.025</v>
      </c>
      <c r="P93" s="58">
        <f>O93*H93</f>
        <v>0.9300000000000002</v>
      </c>
      <c r="Q93" s="58">
        <v>0</v>
      </c>
      <c r="R93" s="58">
        <f>Q93*H93</f>
        <v>0</v>
      </c>
      <c r="S93" s="58">
        <v>0</v>
      </c>
      <c r="T93" s="59">
        <f>S93*H93</f>
        <v>0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R93" s="60" t="s">
        <v>58</v>
      </c>
      <c r="AT93" s="60" t="s">
        <v>53</v>
      </c>
      <c r="AU93" s="60" t="s">
        <v>18</v>
      </c>
      <c r="AY93" s="13" t="s">
        <v>51</v>
      </c>
      <c r="BE93" s="61">
        <f>IF(N93="základní",J93,0)</f>
        <v>0</v>
      </c>
      <c r="BF93" s="61">
        <f>IF(N93="snížená",J93,0)</f>
        <v>0</v>
      </c>
      <c r="BG93" s="61">
        <f>IF(N93="zákl. přenesená",J93,0)</f>
        <v>0</v>
      </c>
      <c r="BH93" s="61">
        <f>IF(N93="sníž. přenesená",J93,0)</f>
        <v>0</v>
      </c>
      <c r="BI93" s="61">
        <f>IF(N93="nulová",J93,0)</f>
        <v>0</v>
      </c>
      <c r="BJ93" s="13" t="s">
        <v>17</v>
      </c>
      <c r="BK93" s="61">
        <f>ROUND(I93*H93,2)</f>
        <v>0</v>
      </c>
      <c r="BL93" s="13" t="s">
        <v>58</v>
      </c>
      <c r="BM93" s="60" t="s">
        <v>242</v>
      </c>
    </row>
    <row r="94" spans="2:51" s="10" customFormat="1" ht="12">
      <c r="B94" s="259"/>
      <c r="C94" s="260"/>
      <c r="D94" s="261" t="s">
        <v>60</v>
      </c>
      <c r="E94" s="262" t="s">
        <v>0</v>
      </c>
      <c r="F94" s="263" t="s">
        <v>61</v>
      </c>
      <c r="G94" s="260"/>
      <c r="H94" s="262" t="s">
        <v>0</v>
      </c>
      <c r="I94" s="225"/>
      <c r="J94" s="260"/>
      <c r="K94" s="260"/>
      <c r="L94" s="62"/>
      <c r="M94" s="64"/>
      <c r="N94" s="65"/>
      <c r="O94" s="65"/>
      <c r="P94" s="65"/>
      <c r="Q94" s="65"/>
      <c r="R94" s="65"/>
      <c r="S94" s="65"/>
      <c r="T94" s="66"/>
      <c r="AT94" s="63" t="s">
        <v>60</v>
      </c>
      <c r="AU94" s="63" t="s">
        <v>18</v>
      </c>
      <c r="AV94" s="10" t="s">
        <v>17</v>
      </c>
      <c r="AW94" s="10" t="s">
        <v>6</v>
      </c>
      <c r="AX94" s="10" t="s">
        <v>14</v>
      </c>
      <c r="AY94" s="63" t="s">
        <v>51</v>
      </c>
    </row>
    <row r="95" spans="2:51" s="10" customFormat="1" ht="12">
      <c r="B95" s="259"/>
      <c r="C95" s="260"/>
      <c r="D95" s="261" t="s">
        <v>60</v>
      </c>
      <c r="E95" s="262" t="s">
        <v>0</v>
      </c>
      <c r="F95" s="263" t="s">
        <v>243</v>
      </c>
      <c r="G95" s="260"/>
      <c r="H95" s="262" t="s">
        <v>0</v>
      </c>
      <c r="I95" s="225"/>
      <c r="J95" s="260"/>
      <c r="K95" s="260"/>
      <c r="L95" s="62"/>
      <c r="M95" s="64"/>
      <c r="N95" s="65"/>
      <c r="O95" s="65"/>
      <c r="P95" s="65"/>
      <c r="Q95" s="65"/>
      <c r="R95" s="65"/>
      <c r="S95" s="65"/>
      <c r="T95" s="66"/>
      <c r="AT95" s="63" t="s">
        <v>60</v>
      </c>
      <c r="AU95" s="63" t="s">
        <v>18</v>
      </c>
      <c r="AV95" s="10" t="s">
        <v>17</v>
      </c>
      <c r="AW95" s="10" t="s">
        <v>6</v>
      </c>
      <c r="AX95" s="10" t="s">
        <v>14</v>
      </c>
      <c r="AY95" s="63" t="s">
        <v>51</v>
      </c>
    </row>
    <row r="96" spans="2:51" s="11" customFormat="1" ht="12">
      <c r="B96" s="264"/>
      <c r="C96" s="265"/>
      <c r="D96" s="261" t="s">
        <v>60</v>
      </c>
      <c r="E96" s="266" t="s">
        <v>0</v>
      </c>
      <c r="F96" s="267" t="s">
        <v>63</v>
      </c>
      <c r="G96" s="265"/>
      <c r="H96" s="268">
        <v>37.2</v>
      </c>
      <c r="I96" s="226"/>
      <c r="J96" s="265"/>
      <c r="K96" s="265"/>
      <c r="L96" s="67"/>
      <c r="M96" s="69"/>
      <c r="N96" s="70"/>
      <c r="O96" s="70"/>
      <c r="P96" s="70"/>
      <c r="Q96" s="70"/>
      <c r="R96" s="70"/>
      <c r="S96" s="70"/>
      <c r="T96" s="71"/>
      <c r="AT96" s="68" t="s">
        <v>60</v>
      </c>
      <c r="AU96" s="68" t="s">
        <v>18</v>
      </c>
      <c r="AV96" s="11" t="s">
        <v>18</v>
      </c>
      <c r="AW96" s="11" t="s">
        <v>6</v>
      </c>
      <c r="AX96" s="11" t="s">
        <v>14</v>
      </c>
      <c r="AY96" s="68" t="s">
        <v>51</v>
      </c>
    </row>
    <row r="97" spans="2:51" s="12" customFormat="1" ht="12">
      <c r="B97" s="269"/>
      <c r="C97" s="270"/>
      <c r="D97" s="261" t="s">
        <v>60</v>
      </c>
      <c r="E97" s="271" t="s">
        <v>0</v>
      </c>
      <c r="F97" s="272" t="s">
        <v>64</v>
      </c>
      <c r="G97" s="270"/>
      <c r="H97" s="273">
        <v>37.2</v>
      </c>
      <c r="I97" s="227"/>
      <c r="J97" s="270"/>
      <c r="K97" s="270"/>
      <c r="L97" s="72"/>
      <c r="M97" s="74"/>
      <c r="N97" s="75"/>
      <c r="O97" s="75"/>
      <c r="P97" s="75"/>
      <c r="Q97" s="75"/>
      <c r="R97" s="75"/>
      <c r="S97" s="75"/>
      <c r="T97" s="76"/>
      <c r="AT97" s="73" t="s">
        <v>60</v>
      </c>
      <c r="AU97" s="73" t="s">
        <v>18</v>
      </c>
      <c r="AV97" s="12" t="s">
        <v>58</v>
      </c>
      <c r="AW97" s="12" t="s">
        <v>6</v>
      </c>
      <c r="AX97" s="12" t="s">
        <v>17</v>
      </c>
      <c r="AY97" s="73" t="s">
        <v>51</v>
      </c>
    </row>
    <row r="98" spans="2:63" s="9" customFormat="1" ht="22.9" customHeight="1">
      <c r="B98" s="246"/>
      <c r="C98" s="247"/>
      <c r="D98" s="248" t="s">
        <v>13</v>
      </c>
      <c r="E98" s="251" t="s">
        <v>89</v>
      </c>
      <c r="F98" s="251" t="s">
        <v>244</v>
      </c>
      <c r="G98" s="247"/>
      <c r="H98" s="247"/>
      <c r="I98" s="228"/>
      <c r="J98" s="252">
        <f>BK98</f>
        <v>0</v>
      </c>
      <c r="K98" s="247"/>
      <c r="L98" s="47"/>
      <c r="M98" s="49"/>
      <c r="N98" s="50"/>
      <c r="O98" s="50"/>
      <c r="P98" s="51">
        <f>SUM(P99:P141)</f>
        <v>143.62138</v>
      </c>
      <c r="Q98" s="50"/>
      <c r="R98" s="51">
        <f>SUM(R99:R141)</f>
        <v>8.491324</v>
      </c>
      <c r="S98" s="50"/>
      <c r="T98" s="52">
        <f>SUM(T99:T141)</f>
        <v>0</v>
      </c>
      <c r="AR98" s="48" t="s">
        <v>17</v>
      </c>
      <c r="AT98" s="53" t="s">
        <v>13</v>
      </c>
      <c r="AU98" s="53" t="s">
        <v>17</v>
      </c>
      <c r="AY98" s="48" t="s">
        <v>51</v>
      </c>
      <c r="BK98" s="54">
        <f>SUM(BK99:BK141)</f>
        <v>0</v>
      </c>
    </row>
    <row r="99" spans="1:65" s="2" customFormat="1" ht="37.9" customHeight="1">
      <c r="A99" s="18"/>
      <c r="B99" s="235"/>
      <c r="C99" s="253" t="s">
        <v>123</v>
      </c>
      <c r="D99" s="253" t="s">
        <v>53</v>
      </c>
      <c r="E99" s="254" t="s">
        <v>245</v>
      </c>
      <c r="F99" s="255" t="s">
        <v>246</v>
      </c>
      <c r="G99" s="256" t="s">
        <v>56</v>
      </c>
      <c r="H99" s="257">
        <v>34.81</v>
      </c>
      <c r="I99" s="55">
        <v>0</v>
      </c>
      <c r="J99" s="258">
        <f>ROUND(I99*H99,2)</f>
        <v>0</v>
      </c>
      <c r="K99" s="255" t="s">
        <v>57</v>
      </c>
      <c r="L99" s="19"/>
      <c r="M99" s="56" t="s">
        <v>0</v>
      </c>
      <c r="N99" s="57" t="s">
        <v>8</v>
      </c>
      <c r="O99" s="58">
        <v>0.111</v>
      </c>
      <c r="P99" s="58">
        <f>O99*H99</f>
        <v>3.86391</v>
      </c>
      <c r="Q99" s="58">
        <v>0.0014</v>
      </c>
      <c r="R99" s="58">
        <f>Q99*H99</f>
        <v>0.048734</v>
      </c>
      <c r="S99" s="58">
        <v>0</v>
      </c>
      <c r="T99" s="59">
        <f>S99*H99</f>
        <v>0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R99" s="60" t="s">
        <v>58</v>
      </c>
      <c r="AT99" s="60" t="s">
        <v>53</v>
      </c>
      <c r="AU99" s="60" t="s">
        <v>18</v>
      </c>
      <c r="AY99" s="13" t="s">
        <v>51</v>
      </c>
      <c r="BE99" s="61">
        <f>IF(N99="základní",J99,0)</f>
        <v>0</v>
      </c>
      <c r="BF99" s="61">
        <f>IF(N99="snížená",J99,0)</f>
        <v>0</v>
      </c>
      <c r="BG99" s="61">
        <f>IF(N99="zákl. přenesená",J99,0)</f>
        <v>0</v>
      </c>
      <c r="BH99" s="61">
        <f>IF(N99="sníž. přenesená",J99,0)</f>
        <v>0</v>
      </c>
      <c r="BI99" s="61">
        <f>IF(N99="nulová",J99,0)</f>
        <v>0</v>
      </c>
      <c r="BJ99" s="13" t="s">
        <v>17</v>
      </c>
      <c r="BK99" s="61">
        <f>ROUND(I99*H99,2)</f>
        <v>0</v>
      </c>
      <c r="BL99" s="13" t="s">
        <v>58</v>
      </c>
      <c r="BM99" s="60" t="s">
        <v>247</v>
      </c>
    </row>
    <row r="100" spans="2:51" s="10" customFormat="1" ht="12">
      <c r="B100" s="259"/>
      <c r="C100" s="260"/>
      <c r="D100" s="261" t="s">
        <v>60</v>
      </c>
      <c r="E100" s="262" t="s">
        <v>0</v>
      </c>
      <c r="F100" s="263" t="s">
        <v>61</v>
      </c>
      <c r="G100" s="260"/>
      <c r="H100" s="262" t="s">
        <v>0</v>
      </c>
      <c r="I100" s="225"/>
      <c r="J100" s="260"/>
      <c r="K100" s="260"/>
      <c r="L100" s="62"/>
      <c r="M100" s="64"/>
      <c r="N100" s="65"/>
      <c r="O100" s="65"/>
      <c r="P100" s="65"/>
      <c r="Q100" s="65"/>
      <c r="R100" s="65"/>
      <c r="S100" s="65"/>
      <c r="T100" s="66"/>
      <c r="AT100" s="63" t="s">
        <v>60</v>
      </c>
      <c r="AU100" s="63" t="s">
        <v>18</v>
      </c>
      <c r="AV100" s="10" t="s">
        <v>17</v>
      </c>
      <c r="AW100" s="10" t="s">
        <v>6</v>
      </c>
      <c r="AX100" s="10" t="s">
        <v>14</v>
      </c>
      <c r="AY100" s="63" t="s">
        <v>51</v>
      </c>
    </row>
    <row r="101" spans="2:51" s="10" customFormat="1" ht="12">
      <c r="B101" s="259"/>
      <c r="C101" s="260"/>
      <c r="D101" s="261" t="s">
        <v>60</v>
      </c>
      <c r="E101" s="262" t="s">
        <v>0</v>
      </c>
      <c r="F101" s="263" t="s">
        <v>248</v>
      </c>
      <c r="G101" s="260"/>
      <c r="H101" s="262" t="s">
        <v>0</v>
      </c>
      <c r="I101" s="225"/>
      <c r="J101" s="260"/>
      <c r="K101" s="260"/>
      <c r="L101" s="62"/>
      <c r="M101" s="64"/>
      <c r="N101" s="65"/>
      <c r="O101" s="65"/>
      <c r="P101" s="65"/>
      <c r="Q101" s="65"/>
      <c r="R101" s="65"/>
      <c r="S101" s="65"/>
      <c r="T101" s="66"/>
      <c r="AT101" s="63" t="s">
        <v>60</v>
      </c>
      <c r="AU101" s="63" t="s">
        <v>18</v>
      </c>
      <c r="AV101" s="10" t="s">
        <v>17</v>
      </c>
      <c r="AW101" s="10" t="s">
        <v>6</v>
      </c>
      <c r="AX101" s="10" t="s">
        <v>14</v>
      </c>
      <c r="AY101" s="63" t="s">
        <v>51</v>
      </c>
    </row>
    <row r="102" spans="2:51" s="10" customFormat="1" ht="12">
      <c r="B102" s="259"/>
      <c r="C102" s="260"/>
      <c r="D102" s="261" t="s">
        <v>60</v>
      </c>
      <c r="E102" s="262" t="s">
        <v>0</v>
      </c>
      <c r="F102" s="263" t="s">
        <v>93</v>
      </c>
      <c r="G102" s="260"/>
      <c r="H102" s="262" t="s">
        <v>0</v>
      </c>
      <c r="I102" s="225"/>
      <c r="J102" s="260"/>
      <c r="K102" s="260"/>
      <c r="L102" s="62"/>
      <c r="M102" s="64"/>
      <c r="N102" s="65"/>
      <c r="O102" s="65"/>
      <c r="P102" s="65"/>
      <c r="Q102" s="65"/>
      <c r="R102" s="65"/>
      <c r="S102" s="65"/>
      <c r="T102" s="66"/>
      <c r="AT102" s="63" t="s">
        <v>60</v>
      </c>
      <c r="AU102" s="63" t="s">
        <v>18</v>
      </c>
      <c r="AV102" s="10" t="s">
        <v>17</v>
      </c>
      <c r="AW102" s="10" t="s">
        <v>6</v>
      </c>
      <c r="AX102" s="10" t="s">
        <v>14</v>
      </c>
      <c r="AY102" s="63" t="s">
        <v>51</v>
      </c>
    </row>
    <row r="103" spans="2:51" s="11" customFormat="1" ht="33.75">
      <c r="B103" s="264"/>
      <c r="C103" s="265"/>
      <c r="D103" s="261" t="s">
        <v>60</v>
      </c>
      <c r="E103" s="266" t="s">
        <v>0</v>
      </c>
      <c r="F103" s="267" t="s">
        <v>94</v>
      </c>
      <c r="G103" s="265"/>
      <c r="H103" s="268">
        <v>26.41</v>
      </c>
      <c r="I103" s="226"/>
      <c r="J103" s="265"/>
      <c r="K103" s="265"/>
      <c r="L103" s="67"/>
      <c r="M103" s="69"/>
      <c r="N103" s="70"/>
      <c r="O103" s="70"/>
      <c r="P103" s="70"/>
      <c r="Q103" s="70"/>
      <c r="R103" s="70"/>
      <c r="S103" s="70"/>
      <c r="T103" s="71"/>
      <c r="AT103" s="68" t="s">
        <v>60</v>
      </c>
      <c r="AU103" s="68" t="s">
        <v>18</v>
      </c>
      <c r="AV103" s="11" t="s">
        <v>18</v>
      </c>
      <c r="AW103" s="11" t="s">
        <v>6</v>
      </c>
      <c r="AX103" s="11" t="s">
        <v>14</v>
      </c>
      <c r="AY103" s="68" t="s">
        <v>51</v>
      </c>
    </row>
    <row r="104" spans="2:51" s="11" customFormat="1" ht="12">
      <c r="B104" s="264"/>
      <c r="C104" s="265"/>
      <c r="D104" s="261" t="s">
        <v>60</v>
      </c>
      <c r="E104" s="266" t="s">
        <v>0</v>
      </c>
      <c r="F104" s="267" t="s">
        <v>95</v>
      </c>
      <c r="G104" s="265"/>
      <c r="H104" s="268">
        <v>8.4</v>
      </c>
      <c r="I104" s="226"/>
      <c r="J104" s="265"/>
      <c r="K104" s="265"/>
      <c r="L104" s="67"/>
      <c r="M104" s="69"/>
      <c r="N104" s="70"/>
      <c r="O104" s="70"/>
      <c r="P104" s="70"/>
      <c r="Q104" s="70"/>
      <c r="R104" s="70"/>
      <c r="S104" s="70"/>
      <c r="T104" s="71"/>
      <c r="AT104" s="68" t="s">
        <v>60</v>
      </c>
      <c r="AU104" s="68" t="s">
        <v>18</v>
      </c>
      <c r="AV104" s="11" t="s">
        <v>18</v>
      </c>
      <c r="AW104" s="11" t="s">
        <v>6</v>
      </c>
      <c r="AX104" s="11" t="s">
        <v>14</v>
      </c>
      <c r="AY104" s="68" t="s">
        <v>51</v>
      </c>
    </row>
    <row r="105" spans="2:51" s="12" customFormat="1" ht="12">
      <c r="B105" s="269"/>
      <c r="C105" s="270"/>
      <c r="D105" s="261" t="s">
        <v>60</v>
      </c>
      <c r="E105" s="271" t="s">
        <v>0</v>
      </c>
      <c r="F105" s="272" t="s">
        <v>64</v>
      </c>
      <c r="G105" s="270"/>
      <c r="H105" s="273">
        <v>34.81</v>
      </c>
      <c r="I105" s="227"/>
      <c r="J105" s="270"/>
      <c r="K105" s="270"/>
      <c r="L105" s="72"/>
      <c r="M105" s="74"/>
      <c r="N105" s="75"/>
      <c r="O105" s="75"/>
      <c r="P105" s="75"/>
      <c r="Q105" s="75"/>
      <c r="R105" s="75"/>
      <c r="S105" s="75"/>
      <c r="T105" s="76"/>
      <c r="AT105" s="73" t="s">
        <v>60</v>
      </c>
      <c r="AU105" s="73" t="s">
        <v>18</v>
      </c>
      <c r="AV105" s="12" t="s">
        <v>58</v>
      </c>
      <c r="AW105" s="12" t="s">
        <v>6</v>
      </c>
      <c r="AX105" s="12" t="s">
        <v>17</v>
      </c>
      <c r="AY105" s="73" t="s">
        <v>51</v>
      </c>
    </row>
    <row r="106" spans="1:65" s="2" customFormat="1" ht="24.2" customHeight="1">
      <c r="A106" s="18"/>
      <c r="B106" s="235"/>
      <c r="C106" s="253" t="s">
        <v>128</v>
      </c>
      <c r="D106" s="253" t="s">
        <v>53</v>
      </c>
      <c r="E106" s="254" t="s">
        <v>249</v>
      </c>
      <c r="F106" s="255" t="s">
        <v>250</v>
      </c>
      <c r="G106" s="256" t="s">
        <v>56</v>
      </c>
      <c r="H106" s="257">
        <v>34.81</v>
      </c>
      <c r="I106" s="55">
        <v>0</v>
      </c>
      <c r="J106" s="258">
        <f>ROUND(I106*H106,2)</f>
        <v>0</v>
      </c>
      <c r="K106" s="255" t="s">
        <v>57</v>
      </c>
      <c r="L106" s="19"/>
      <c r="M106" s="56" t="s">
        <v>0</v>
      </c>
      <c r="N106" s="57" t="s">
        <v>8</v>
      </c>
      <c r="O106" s="58">
        <v>0.452</v>
      </c>
      <c r="P106" s="58">
        <f>O106*H106</f>
        <v>15.73412</v>
      </c>
      <c r="Q106" s="58">
        <v>0.016</v>
      </c>
      <c r="R106" s="58">
        <f>Q106*H106</f>
        <v>0.55696</v>
      </c>
      <c r="S106" s="58">
        <v>0</v>
      </c>
      <c r="T106" s="59">
        <f>S106*H106</f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R106" s="60" t="s">
        <v>58</v>
      </c>
      <c r="AT106" s="60" t="s">
        <v>53</v>
      </c>
      <c r="AU106" s="60" t="s">
        <v>18</v>
      </c>
      <c r="AY106" s="13" t="s">
        <v>51</v>
      </c>
      <c r="BE106" s="61">
        <f>IF(N106="základní",J106,0)</f>
        <v>0</v>
      </c>
      <c r="BF106" s="61">
        <f>IF(N106="snížená",J106,0)</f>
        <v>0</v>
      </c>
      <c r="BG106" s="61">
        <f>IF(N106="zákl. přenesená",J106,0)</f>
        <v>0</v>
      </c>
      <c r="BH106" s="61">
        <f>IF(N106="sníž. přenesená",J106,0)</f>
        <v>0</v>
      </c>
      <c r="BI106" s="61">
        <f>IF(N106="nulová",J106,0)</f>
        <v>0</v>
      </c>
      <c r="BJ106" s="13" t="s">
        <v>17</v>
      </c>
      <c r="BK106" s="61">
        <f>ROUND(I106*H106,2)</f>
        <v>0</v>
      </c>
      <c r="BL106" s="13" t="s">
        <v>58</v>
      </c>
      <c r="BM106" s="60" t="s">
        <v>251</v>
      </c>
    </row>
    <row r="107" spans="2:51" s="10" customFormat="1" ht="12">
      <c r="B107" s="259"/>
      <c r="C107" s="260"/>
      <c r="D107" s="261" t="s">
        <v>60</v>
      </c>
      <c r="E107" s="262" t="s">
        <v>0</v>
      </c>
      <c r="F107" s="263" t="s">
        <v>61</v>
      </c>
      <c r="G107" s="260"/>
      <c r="H107" s="262" t="s">
        <v>0</v>
      </c>
      <c r="I107" s="225"/>
      <c r="J107" s="260"/>
      <c r="K107" s="260"/>
      <c r="L107" s="62"/>
      <c r="M107" s="64"/>
      <c r="N107" s="65"/>
      <c r="O107" s="65"/>
      <c r="P107" s="65"/>
      <c r="Q107" s="65"/>
      <c r="R107" s="65"/>
      <c r="S107" s="65"/>
      <c r="T107" s="66"/>
      <c r="AT107" s="63" t="s">
        <v>60</v>
      </c>
      <c r="AU107" s="63" t="s">
        <v>18</v>
      </c>
      <c r="AV107" s="10" t="s">
        <v>17</v>
      </c>
      <c r="AW107" s="10" t="s">
        <v>6</v>
      </c>
      <c r="AX107" s="10" t="s">
        <v>14</v>
      </c>
      <c r="AY107" s="63" t="s">
        <v>51</v>
      </c>
    </row>
    <row r="108" spans="2:51" s="10" customFormat="1" ht="12">
      <c r="B108" s="259"/>
      <c r="C108" s="260"/>
      <c r="D108" s="261" t="s">
        <v>60</v>
      </c>
      <c r="E108" s="262" t="s">
        <v>0</v>
      </c>
      <c r="F108" s="263" t="s">
        <v>252</v>
      </c>
      <c r="G108" s="260"/>
      <c r="H108" s="262" t="s">
        <v>0</v>
      </c>
      <c r="I108" s="225"/>
      <c r="J108" s="260"/>
      <c r="K108" s="260"/>
      <c r="L108" s="62"/>
      <c r="M108" s="64"/>
      <c r="N108" s="65"/>
      <c r="O108" s="65"/>
      <c r="P108" s="65"/>
      <c r="Q108" s="65"/>
      <c r="R108" s="65"/>
      <c r="S108" s="65"/>
      <c r="T108" s="66"/>
      <c r="AT108" s="63" t="s">
        <v>60</v>
      </c>
      <c r="AU108" s="63" t="s">
        <v>18</v>
      </c>
      <c r="AV108" s="10" t="s">
        <v>17</v>
      </c>
      <c r="AW108" s="10" t="s">
        <v>6</v>
      </c>
      <c r="AX108" s="10" t="s">
        <v>14</v>
      </c>
      <c r="AY108" s="63" t="s">
        <v>51</v>
      </c>
    </row>
    <row r="109" spans="2:51" s="10" customFormat="1" ht="12">
      <c r="B109" s="259"/>
      <c r="C109" s="260"/>
      <c r="D109" s="261" t="s">
        <v>60</v>
      </c>
      <c r="E109" s="262" t="s">
        <v>0</v>
      </c>
      <c r="F109" s="263" t="s">
        <v>93</v>
      </c>
      <c r="G109" s="260"/>
      <c r="H109" s="262" t="s">
        <v>0</v>
      </c>
      <c r="I109" s="225"/>
      <c r="J109" s="260"/>
      <c r="K109" s="260"/>
      <c r="L109" s="62"/>
      <c r="M109" s="64"/>
      <c r="N109" s="65"/>
      <c r="O109" s="65"/>
      <c r="P109" s="65"/>
      <c r="Q109" s="65"/>
      <c r="R109" s="65"/>
      <c r="S109" s="65"/>
      <c r="T109" s="66"/>
      <c r="AT109" s="63" t="s">
        <v>60</v>
      </c>
      <c r="AU109" s="63" t="s">
        <v>18</v>
      </c>
      <c r="AV109" s="10" t="s">
        <v>17</v>
      </c>
      <c r="AW109" s="10" t="s">
        <v>6</v>
      </c>
      <c r="AX109" s="10" t="s">
        <v>14</v>
      </c>
      <c r="AY109" s="63" t="s">
        <v>51</v>
      </c>
    </row>
    <row r="110" spans="2:51" s="11" customFormat="1" ht="33.75">
      <c r="B110" s="264"/>
      <c r="C110" s="265"/>
      <c r="D110" s="261" t="s">
        <v>60</v>
      </c>
      <c r="E110" s="266" t="s">
        <v>0</v>
      </c>
      <c r="F110" s="267" t="s">
        <v>94</v>
      </c>
      <c r="G110" s="265"/>
      <c r="H110" s="268">
        <v>26.41</v>
      </c>
      <c r="I110" s="226"/>
      <c r="J110" s="265"/>
      <c r="K110" s="265"/>
      <c r="L110" s="67"/>
      <c r="M110" s="69"/>
      <c r="N110" s="70"/>
      <c r="O110" s="70"/>
      <c r="P110" s="70"/>
      <c r="Q110" s="70"/>
      <c r="R110" s="70"/>
      <c r="S110" s="70"/>
      <c r="T110" s="71"/>
      <c r="AT110" s="68" t="s">
        <v>60</v>
      </c>
      <c r="AU110" s="68" t="s">
        <v>18</v>
      </c>
      <c r="AV110" s="11" t="s">
        <v>18</v>
      </c>
      <c r="AW110" s="11" t="s">
        <v>6</v>
      </c>
      <c r="AX110" s="11" t="s">
        <v>14</v>
      </c>
      <c r="AY110" s="68" t="s">
        <v>51</v>
      </c>
    </row>
    <row r="111" spans="2:51" s="11" customFormat="1" ht="12">
      <c r="B111" s="264"/>
      <c r="C111" s="265"/>
      <c r="D111" s="261" t="s">
        <v>60</v>
      </c>
      <c r="E111" s="266" t="s">
        <v>0</v>
      </c>
      <c r="F111" s="267" t="s">
        <v>95</v>
      </c>
      <c r="G111" s="265"/>
      <c r="H111" s="268">
        <v>8.4</v>
      </c>
      <c r="I111" s="226"/>
      <c r="J111" s="265"/>
      <c r="K111" s="265"/>
      <c r="L111" s="67"/>
      <c r="M111" s="69"/>
      <c r="N111" s="70"/>
      <c r="O111" s="70"/>
      <c r="P111" s="70"/>
      <c r="Q111" s="70"/>
      <c r="R111" s="70"/>
      <c r="S111" s="70"/>
      <c r="T111" s="71"/>
      <c r="AT111" s="68" t="s">
        <v>60</v>
      </c>
      <c r="AU111" s="68" t="s">
        <v>18</v>
      </c>
      <c r="AV111" s="11" t="s">
        <v>18</v>
      </c>
      <c r="AW111" s="11" t="s">
        <v>6</v>
      </c>
      <c r="AX111" s="11" t="s">
        <v>14</v>
      </c>
      <c r="AY111" s="68" t="s">
        <v>51</v>
      </c>
    </row>
    <row r="112" spans="2:51" s="12" customFormat="1" ht="12">
      <c r="B112" s="269"/>
      <c r="C112" s="270"/>
      <c r="D112" s="261" t="s">
        <v>60</v>
      </c>
      <c r="E112" s="271" t="s">
        <v>0</v>
      </c>
      <c r="F112" s="272" t="s">
        <v>64</v>
      </c>
      <c r="G112" s="270"/>
      <c r="H112" s="273">
        <v>34.81</v>
      </c>
      <c r="I112" s="227"/>
      <c r="J112" s="270"/>
      <c r="K112" s="270"/>
      <c r="L112" s="72"/>
      <c r="M112" s="74"/>
      <c r="N112" s="75"/>
      <c r="O112" s="75"/>
      <c r="P112" s="75"/>
      <c r="Q112" s="75"/>
      <c r="R112" s="75"/>
      <c r="S112" s="75"/>
      <c r="T112" s="76"/>
      <c r="AT112" s="73" t="s">
        <v>60</v>
      </c>
      <c r="AU112" s="73" t="s">
        <v>18</v>
      </c>
      <c r="AV112" s="12" t="s">
        <v>58</v>
      </c>
      <c r="AW112" s="12" t="s">
        <v>6</v>
      </c>
      <c r="AX112" s="12" t="s">
        <v>17</v>
      </c>
      <c r="AY112" s="73" t="s">
        <v>51</v>
      </c>
    </row>
    <row r="113" spans="1:65" s="2" customFormat="1" ht="37.9" customHeight="1">
      <c r="A113" s="18"/>
      <c r="B113" s="235"/>
      <c r="C113" s="253" t="s">
        <v>132</v>
      </c>
      <c r="D113" s="253" t="s">
        <v>53</v>
      </c>
      <c r="E113" s="254" t="s">
        <v>253</v>
      </c>
      <c r="F113" s="255" t="s">
        <v>254</v>
      </c>
      <c r="G113" s="256" t="s">
        <v>56</v>
      </c>
      <c r="H113" s="257">
        <v>34.81</v>
      </c>
      <c r="I113" s="55">
        <v>0</v>
      </c>
      <c r="J113" s="258">
        <f>ROUND(I113*H113,2)</f>
        <v>0</v>
      </c>
      <c r="K113" s="255" t="s">
        <v>57</v>
      </c>
      <c r="L113" s="19"/>
      <c r="M113" s="56" t="s">
        <v>0</v>
      </c>
      <c r="N113" s="57" t="s">
        <v>8</v>
      </c>
      <c r="O113" s="58">
        <v>0.69</v>
      </c>
      <c r="P113" s="58">
        <f>O113*H113</f>
        <v>24.0189</v>
      </c>
      <c r="Q113" s="58">
        <v>0.0345</v>
      </c>
      <c r="R113" s="58">
        <f>Q113*H113</f>
        <v>1.2009450000000002</v>
      </c>
      <c r="S113" s="58">
        <v>0</v>
      </c>
      <c r="T113" s="59">
        <f>S113*H113</f>
        <v>0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R113" s="60" t="s">
        <v>58</v>
      </c>
      <c r="AT113" s="60" t="s">
        <v>53</v>
      </c>
      <c r="AU113" s="60" t="s">
        <v>18</v>
      </c>
      <c r="AY113" s="13" t="s">
        <v>51</v>
      </c>
      <c r="BE113" s="61">
        <f>IF(N113="základní",J113,0)</f>
        <v>0</v>
      </c>
      <c r="BF113" s="61">
        <f>IF(N113="snížená",J113,0)</f>
        <v>0</v>
      </c>
      <c r="BG113" s="61">
        <f>IF(N113="zákl. přenesená",J113,0)</f>
        <v>0</v>
      </c>
      <c r="BH113" s="61">
        <f>IF(N113="sníž. přenesená",J113,0)</f>
        <v>0</v>
      </c>
      <c r="BI113" s="61">
        <f>IF(N113="nulová",J113,0)</f>
        <v>0</v>
      </c>
      <c r="BJ113" s="13" t="s">
        <v>17</v>
      </c>
      <c r="BK113" s="61">
        <f>ROUND(I113*H113,2)</f>
        <v>0</v>
      </c>
      <c r="BL113" s="13" t="s">
        <v>58</v>
      </c>
      <c r="BM113" s="60" t="s">
        <v>255</v>
      </c>
    </row>
    <row r="114" spans="2:51" s="10" customFormat="1" ht="12">
      <c r="B114" s="259"/>
      <c r="C114" s="260"/>
      <c r="D114" s="261" t="s">
        <v>60</v>
      </c>
      <c r="E114" s="262" t="s">
        <v>0</v>
      </c>
      <c r="F114" s="263" t="s">
        <v>61</v>
      </c>
      <c r="G114" s="260"/>
      <c r="H114" s="262" t="s">
        <v>0</v>
      </c>
      <c r="I114" s="225"/>
      <c r="J114" s="260"/>
      <c r="K114" s="260"/>
      <c r="L114" s="62"/>
      <c r="M114" s="64"/>
      <c r="N114" s="65"/>
      <c r="O114" s="65"/>
      <c r="P114" s="65"/>
      <c r="Q114" s="65"/>
      <c r="R114" s="65"/>
      <c r="S114" s="65"/>
      <c r="T114" s="66"/>
      <c r="AT114" s="63" t="s">
        <v>60</v>
      </c>
      <c r="AU114" s="63" t="s">
        <v>18</v>
      </c>
      <c r="AV114" s="10" t="s">
        <v>17</v>
      </c>
      <c r="AW114" s="10" t="s">
        <v>6</v>
      </c>
      <c r="AX114" s="10" t="s">
        <v>14</v>
      </c>
      <c r="AY114" s="63" t="s">
        <v>51</v>
      </c>
    </row>
    <row r="115" spans="2:51" s="10" customFormat="1" ht="12">
      <c r="B115" s="259"/>
      <c r="C115" s="260"/>
      <c r="D115" s="261" t="s">
        <v>60</v>
      </c>
      <c r="E115" s="262" t="s">
        <v>0</v>
      </c>
      <c r="F115" s="263" t="s">
        <v>256</v>
      </c>
      <c r="G115" s="260"/>
      <c r="H115" s="262" t="s">
        <v>0</v>
      </c>
      <c r="I115" s="225"/>
      <c r="J115" s="260"/>
      <c r="K115" s="260"/>
      <c r="L115" s="62"/>
      <c r="M115" s="64"/>
      <c r="N115" s="65"/>
      <c r="O115" s="65"/>
      <c r="P115" s="65"/>
      <c r="Q115" s="65"/>
      <c r="R115" s="65"/>
      <c r="S115" s="65"/>
      <c r="T115" s="66"/>
      <c r="AT115" s="63" t="s">
        <v>60</v>
      </c>
      <c r="AU115" s="63" t="s">
        <v>18</v>
      </c>
      <c r="AV115" s="10" t="s">
        <v>17</v>
      </c>
      <c r="AW115" s="10" t="s">
        <v>6</v>
      </c>
      <c r="AX115" s="10" t="s">
        <v>14</v>
      </c>
      <c r="AY115" s="63" t="s">
        <v>51</v>
      </c>
    </row>
    <row r="116" spans="2:51" s="10" customFormat="1" ht="12">
      <c r="B116" s="259"/>
      <c r="C116" s="260"/>
      <c r="D116" s="261" t="s">
        <v>60</v>
      </c>
      <c r="E116" s="262" t="s">
        <v>0</v>
      </c>
      <c r="F116" s="263" t="s">
        <v>93</v>
      </c>
      <c r="G116" s="260"/>
      <c r="H116" s="262" t="s">
        <v>0</v>
      </c>
      <c r="I116" s="225"/>
      <c r="J116" s="260"/>
      <c r="K116" s="260"/>
      <c r="L116" s="62"/>
      <c r="M116" s="64"/>
      <c r="N116" s="65"/>
      <c r="O116" s="65"/>
      <c r="P116" s="65"/>
      <c r="Q116" s="65"/>
      <c r="R116" s="65"/>
      <c r="S116" s="65"/>
      <c r="T116" s="66"/>
      <c r="AT116" s="63" t="s">
        <v>60</v>
      </c>
      <c r="AU116" s="63" t="s">
        <v>18</v>
      </c>
      <c r="AV116" s="10" t="s">
        <v>17</v>
      </c>
      <c r="AW116" s="10" t="s">
        <v>6</v>
      </c>
      <c r="AX116" s="10" t="s">
        <v>14</v>
      </c>
      <c r="AY116" s="63" t="s">
        <v>51</v>
      </c>
    </row>
    <row r="117" spans="2:51" s="11" customFormat="1" ht="33.75">
      <c r="B117" s="264"/>
      <c r="C117" s="265"/>
      <c r="D117" s="261" t="s">
        <v>60</v>
      </c>
      <c r="E117" s="266" t="s">
        <v>0</v>
      </c>
      <c r="F117" s="267" t="s">
        <v>94</v>
      </c>
      <c r="G117" s="265"/>
      <c r="H117" s="268">
        <v>26.41</v>
      </c>
      <c r="I117" s="226"/>
      <c r="J117" s="265"/>
      <c r="K117" s="265"/>
      <c r="L117" s="67"/>
      <c r="M117" s="69"/>
      <c r="N117" s="70"/>
      <c r="O117" s="70"/>
      <c r="P117" s="70"/>
      <c r="Q117" s="70"/>
      <c r="R117" s="70"/>
      <c r="S117" s="70"/>
      <c r="T117" s="71"/>
      <c r="AT117" s="68" t="s">
        <v>60</v>
      </c>
      <c r="AU117" s="68" t="s">
        <v>18</v>
      </c>
      <c r="AV117" s="11" t="s">
        <v>18</v>
      </c>
      <c r="AW117" s="11" t="s">
        <v>6</v>
      </c>
      <c r="AX117" s="11" t="s">
        <v>14</v>
      </c>
      <c r="AY117" s="68" t="s">
        <v>51</v>
      </c>
    </row>
    <row r="118" spans="2:51" s="11" customFormat="1" ht="12">
      <c r="B118" s="264"/>
      <c r="C118" s="265"/>
      <c r="D118" s="261" t="s">
        <v>60</v>
      </c>
      <c r="E118" s="266" t="s">
        <v>0</v>
      </c>
      <c r="F118" s="267" t="s">
        <v>95</v>
      </c>
      <c r="G118" s="265"/>
      <c r="H118" s="268">
        <v>8.4</v>
      </c>
      <c r="I118" s="226"/>
      <c r="J118" s="265"/>
      <c r="K118" s="265"/>
      <c r="L118" s="67"/>
      <c r="M118" s="69"/>
      <c r="N118" s="70"/>
      <c r="O118" s="70"/>
      <c r="P118" s="70"/>
      <c r="Q118" s="70"/>
      <c r="R118" s="70"/>
      <c r="S118" s="70"/>
      <c r="T118" s="71"/>
      <c r="AT118" s="68" t="s">
        <v>60</v>
      </c>
      <c r="AU118" s="68" t="s">
        <v>18</v>
      </c>
      <c r="AV118" s="11" t="s">
        <v>18</v>
      </c>
      <c r="AW118" s="11" t="s">
        <v>6</v>
      </c>
      <c r="AX118" s="11" t="s">
        <v>14</v>
      </c>
      <c r="AY118" s="68" t="s">
        <v>51</v>
      </c>
    </row>
    <row r="119" spans="2:51" s="12" customFormat="1" ht="12">
      <c r="B119" s="269"/>
      <c r="C119" s="270"/>
      <c r="D119" s="261" t="s">
        <v>60</v>
      </c>
      <c r="E119" s="271" t="s">
        <v>0</v>
      </c>
      <c r="F119" s="272" t="s">
        <v>64</v>
      </c>
      <c r="G119" s="270"/>
      <c r="H119" s="273">
        <v>34.81</v>
      </c>
      <c r="I119" s="227"/>
      <c r="J119" s="270"/>
      <c r="K119" s="270"/>
      <c r="L119" s="72"/>
      <c r="M119" s="74"/>
      <c r="N119" s="75"/>
      <c r="O119" s="75"/>
      <c r="P119" s="75"/>
      <c r="Q119" s="75"/>
      <c r="R119" s="75"/>
      <c r="S119" s="75"/>
      <c r="T119" s="76"/>
      <c r="AT119" s="73" t="s">
        <v>60</v>
      </c>
      <c r="AU119" s="73" t="s">
        <v>18</v>
      </c>
      <c r="AV119" s="12" t="s">
        <v>58</v>
      </c>
      <c r="AW119" s="12" t="s">
        <v>6</v>
      </c>
      <c r="AX119" s="12" t="s">
        <v>17</v>
      </c>
      <c r="AY119" s="73" t="s">
        <v>51</v>
      </c>
    </row>
    <row r="120" spans="1:65" s="2" customFormat="1" ht="37.9" customHeight="1">
      <c r="A120" s="18"/>
      <c r="B120" s="235"/>
      <c r="C120" s="253" t="s">
        <v>3</v>
      </c>
      <c r="D120" s="253" t="s">
        <v>53</v>
      </c>
      <c r="E120" s="254" t="s">
        <v>257</v>
      </c>
      <c r="F120" s="255" t="s">
        <v>258</v>
      </c>
      <c r="G120" s="256" t="s">
        <v>56</v>
      </c>
      <c r="H120" s="257">
        <v>86.8</v>
      </c>
      <c r="I120" s="55">
        <v>0</v>
      </c>
      <c r="J120" s="258">
        <f>ROUND(I120*H120,2)</f>
        <v>0</v>
      </c>
      <c r="K120" s="255" t="s">
        <v>57</v>
      </c>
      <c r="L120" s="19"/>
      <c r="M120" s="56" t="s">
        <v>0</v>
      </c>
      <c r="N120" s="57" t="s">
        <v>8</v>
      </c>
      <c r="O120" s="58">
        <v>0.081</v>
      </c>
      <c r="P120" s="58">
        <f>O120*H120</f>
        <v>7.0308</v>
      </c>
      <c r="Q120" s="58">
        <v>0.0014</v>
      </c>
      <c r="R120" s="58">
        <f>Q120*H120</f>
        <v>0.12151999999999999</v>
      </c>
      <c r="S120" s="58">
        <v>0</v>
      </c>
      <c r="T120" s="59">
        <f>S120*H120</f>
        <v>0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R120" s="60" t="s">
        <v>58</v>
      </c>
      <c r="AT120" s="60" t="s">
        <v>53</v>
      </c>
      <c r="AU120" s="60" t="s">
        <v>18</v>
      </c>
      <c r="AY120" s="13" t="s">
        <v>51</v>
      </c>
      <c r="BE120" s="61">
        <f>IF(N120="základní",J120,0)</f>
        <v>0</v>
      </c>
      <c r="BF120" s="61">
        <f>IF(N120="snížená",J120,0)</f>
        <v>0</v>
      </c>
      <c r="BG120" s="61">
        <f>IF(N120="zákl. přenesená",J120,0)</f>
        <v>0</v>
      </c>
      <c r="BH120" s="61">
        <f>IF(N120="sníž. přenesená",J120,0)</f>
        <v>0</v>
      </c>
      <c r="BI120" s="61">
        <f>IF(N120="nulová",J120,0)</f>
        <v>0</v>
      </c>
      <c r="BJ120" s="13" t="s">
        <v>17</v>
      </c>
      <c r="BK120" s="61">
        <f>ROUND(I120*H120,2)</f>
        <v>0</v>
      </c>
      <c r="BL120" s="13" t="s">
        <v>58</v>
      </c>
      <c r="BM120" s="60" t="s">
        <v>259</v>
      </c>
    </row>
    <row r="121" spans="2:51" s="10" customFormat="1" ht="12">
      <c r="B121" s="259"/>
      <c r="C121" s="260"/>
      <c r="D121" s="261" t="s">
        <v>60</v>
      </c>
      <c r="E121" s="262" t="s">
        <v>0</v>
      </c>
      <c r="F121" s="263" t="s">
        <v>61</v>
      </c>
      <c r="G121" s="260"/>
      <c r="H121" s="262" t="s">
        <v>0</v>
      </c>
      <c r="I121" s="225"/>
      <c r="J121" s="260"/>
      <c r="K121" s="260"/>
      <c r="L121" s="62"/>
      <c r="M121" s="64"/>
      <c r="N121" s="65"/>
      <c r="O121" s="65"/>
      <c r="P121" s="65"/>
      <c r="Q121" s="65"/>
      <c r="R121" s="65"/>
      <c r="S121" s="65"/>
      <c r="T121" s="66"/>
      <c r="AT121" s="63" t="s">
        <v>60</v>
      </c>
      <c r="AU121" s="63" t="s">
        <v>18</v>
      </c>
      <c r="AV121" s="10" t="s">
        <v>17</v>
      </c>
      <c r="AW121" s="10" t="s">
        <v>6</v>
      </c>
      <c r="AX121" s="10" t="s">
        <v>14</v>
      </c>
      <c r="AY121" s="63" t="s">
        <v>51</v>
      </c>
    </row>
    <row r="122" spans="2:51" s="10" customFormat="1" ht="12">
      <c r="B122" s="259"/>
      <c r="C122" s="260"/>
      <c r="D122" s="261" t="s">
        <v>60</v>
      </c>
      <c r="E122" s="262" t="s">
        <v>0</v>
      </c>
      <c r="F122" s="263" t="s">
        <v>248</v>
      </c>
      <c r="G122" s="260"/>
      <c r="H122" s="262" t="s">
        <v>0</v>
      </c>
      <c r="I122" s="225"/>
      <c r="J122" s="260"/>
      <c r="K122" s="260"/>
      <c r="L122" s="62"/>
      <c r="M122" s="64"/>
      <c r="N122" s="65"/>
      <c r="O122" s="65"/>
      <c r="P122" s="65"/>
      <c r="Q122" s="65"/>
      <c r="R122" s="65"/>
      <c r="S122" s="65"/>
      <c r="T122" s="66"/>
      <c r="AT122" s="63" t="s">
        <v>60</v>
      </c>
      <c r="AU122" s="63" t="s">
        <v>18</v>
      </c>
      <c r="AV122" s="10" t="s">
        <v>17</v>
      </c>
      <c r="AW122" s="10" t="s">
        <v>6</v>
      </c>
      <c r="AX122" s="10" t="s">
        <v>14</v>
      </c>
      <c r="AY122" s="63" t="s">
        <v>51</v>
      </c>
    </row>
    <row r="123" spans="2:51" s="11" customFormat="1" ht="12">
      <c r="B123" s="264"/>
      <c r="C123" s="265"/>
      <c r="D123" s="261" t="s">
        <v>60</v>
      </c>
      <c r="E123" s="266" t="s">
        <v>0</v>
      </c>
      <c r="F123" s="267" t="s">
        <v>106</v>
      </c>
      <c r="G123" s="265"/>
      <c r="H123" s="268">
        <v>86.8</v>
      </c>
      <c r="I123" s="226"/>
      <c r="J123" s="265"/>
      <c r="K123" s="265"/>
      <c r="L123" s="67"/>
      <c r="M123" s="69"/>
      <c r="N123" s="70"/>
      <c r="O123" s="70"/>
      <c r="P123" s="70"/>
      <c r="Q123" s="70"/>
      <c r="R123" s="70"/>
      <c r="S123" s="70"/>
      <c r="T123" s="71"/>
      <c r="AT123" s="68" t="s">
        <v>60</v>
      </c>
      <c r="AU123" s="68" t="s">
        <v>18</v>
      </c>
      <c r="AV123" s="11" t="s">
        <v>18</v>
      </c>
      <c r="AW123" s="11" t="s">
        <v>6</v>
      </c>
      <c r="AX123" s="11" t="s">
        <v>14</v>
      </c>
      <c r="AY123" s="68" t="s">
        <v>51</v>
      </c>
    </row>
    <row r="124" spans="2:51" s="12" customFormat="1" ht="12">
      <c r="B124" s="269"/>
      <c r="C124" s="270"/>
      <c r="D124" s="261" t="s">
        <v>60</v>
      </c>
      <c r="E124" s="271" t="s">
        <v>0</v>
      </c>
      <c r="F124" s="272" t="s">
        <v>64</v>
      </c>
      <c r="G124" s="270"/>
      <c r="H124" s="273">
        <v>86.8</v>
      </c>
      <c r="I124" s="227"/>
      <c r="J124" s="270"/>
      <c r="K124" s="270"/>
      <c r="L124" s="72"/>
      <c r="M124" s="74"/>
      <c r="N124" s="75"/>
      <c r="O124" s="75"/>
      <c r="P124" s="75"/>
      <c r="Q124" s="75"/>
      <c r="R124" s="75"/>
      <c r="S124" s="75"/>
      <c r="T124" s="76"/>
      <c r="AT124" s="73" t="s">
        <v>60</v>
      </c>
      <c r="AU124" s="73" t="s">
        <v>18</v>
      </c>
      <c r="AV124" s="12" t="s">
        <v>58</v>
      </c>
      <c r="AW124" s="12" t="s">
        <v>6</v>
      </c>
      <c r="AX124" s="12" t="s">
        <v>17</v>
      </c>
      <c r="AY124" s="73" t="s">
        <v>51</v>
      </c>
    </row>
    <row r="125" spans="1:65" s="2" customFormat="1" ht="24.2" customHeight="1">
      <c r="A125" s="18"/>
      <c r="B125" s="235"/>
      <c r="C125" s="253" t="s">
        <v>139</v>
      </c>
      <c r="D125" s="253" t="s">
        <v>53</v>
      </c>
      <c r="E125" s="254" t="s">
        <v>260</v>
      </c>
      <c r="F125" s="255" t="s">
        <v>261</v>
      </c>
      <c r="G125" s="256" t="s">
        <v>56</v>
      </c>
      <c r="H125" s="257">
        <v>86.8</v>
      </c>
      <c r="I125" s="55">
        <v>0</v>
      </c>
      <c r="J125" s="258">
        <f>ROUND(I125*H125,2)</f>
        <v>0</v>
      </c>
      <c r="K125" s="255" t="s">
        <v>57</v>
      </c>
      <c r="L125" s="19"/>
      <c r="M125" s="56" t="s">
        <v>0</v>
      </c>
      <c r="N125" s="57" t="s">
        <v>8</v>
      </c>
      <c r="O125" s="58">
        <v>0.51</v>
      </c>
      <c r="P125" s="58">
        <f>O125*H125</f>
        <v>44.268</v>
      </c>
      <c r="Q125" s="58">
        <v>0.0273</v>
      </c>
      <c r="R125" s="58">
        <f>Q125*H125</f>
        <v>2.36964</v>
      </c>
      <c r="S125" s="58">
        <v>0</v>
      </c>
      <c r="T125" s="59">
        <f>S125*H125</f>
        <v>0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R125" s="60" t="s">
        <v>58</v>
      </c>
      <c r="AT125" s="60" t="s">
        <v>53</v>
      </c>
      <c r="AU125" s="60" t="s">
        <v>18</v>
      </c>
      <c r="AY125" s="13" t="s">
        <v>51</v>
      </c>
      <c r="BE125" s="61">
        <f>IF(N125="základní",J125,0)</f>
        <v>0</v>
      </c>
      <c r="BF125" s="61">
        <f>IF(N125="snížená",J125,0)</f>
        <v>0</v>
      </c>
      <c r="BG125" s="61">
        <f>IF(N125="zákl. přenesená",J125,0)</f>
        <v>0</v>
      </c>
      <c r="BH125" s="61">
        <f>IF(N125="sníž. přenesená",J125,0)</f>
        <v>0</v>
      </c>
      <c r="BI125" s="61">
        <f>IF(N125="nulová",J125,0)</f>
        <v>0</v>
      </c>
      <c r="BJ125" s="13" t="s">
        <v>17</v>
      </c>
      <c r="BK125" s="61">
        <f>ROUND(I125*H125,2)</f>
        <v>0</v>
      </c>
      <c r="BL125" s="13" t="s">
        <v>58</v>
      </c>
      <c r="BM125" s="60" t="s">
        <v>262</v>
      </c>
    </row>
    <row r="126" spans="2:51" s="10" customFormat="1" ht="12">
      <c r="B126" s="259"/>
      <c r="C126" s="260"/>
      <c r="D126" s="261" t="s">
        <v>60</v>
      </c>
      <c r="E126" s="262" t="s">
        <v>0</v>
      </c>
      <c r="F126" s="263" t="s">
        <v>61</v>
      </c>
      <c r="G126" s="260"/>
      <c r="H126" s="262" t="s">
        <v>0</v>
      </c>
      <c r="I126" s="225"/>
      <c r="J126" s="260"/>
      <c r="K126" s="260"/>
      <c r="L126" s="62"/>
      <c r="M126" s="64"/>
      <c r="N126" s="65"/>
      <c r="O126" s="65"/>
      <c r="P126" s="65"/>
      <c r="Q126" s="65"/>
      <c r="R126" s="65"/>
      <c r="S126" s="65"/>
      <c r="T126" s="66"/>
      <c r="AT126" s="63" t="s">
        <v>60</v>
      </c>
      <c r="AU126" s="63" t="s">
        <v>18</v>
      </c>
      <c r="AV126" s="10" t="s">
        <v>17</v>
      </c>
      <c r="AW126" s="10" t="s">
        <v>6</v>
      </c>
      <c r="AX126" s="10" t="s">
        <v>14</v>
      </c>
      <c r="AY126" s="63" t="s">
        <v>51</v>
      </c>
    </row>
    <row r="127" spans="2:51" s="10" customFormat="1" ht="12">
      <c r="B127" s="259"/>
      <c r="C127" s="260"/>
      <c r="D127" s="261" t="s">
        <v>60</v>
      </c>
      <c r="E127" s="262" t="s">
        <v>0</v>
      </c>
      <c r="F127" s="263" t="s">
        <v>252</v>
      </c>
      <c r="G127" s="260"/>
      <c r="H127" s="262" t="s">
        <v>0</v>
      </c>
      <c r="I127" s="225"/>
      <c r="J127" s="260"/>
      <c r="K127" s="260"/>
      <c r="L127" s="62"/>
      <c r="M127" s="64"/>
      <c r="N127" s="65"/>
      <c r="O127" s="65"/>
      <c r="P127" s="65"/>
      <c r="Q127" s="65"/>
      <c r="R127" s="65"/>
      <c r="S127" s="65"/>
      <c r="T127" s="66"/>
      <c r="AT127" s="63" t="s">
        <v>60</v>
      </c>
      <c r="AU127" s="63" t="s">
        <v>18</v>
      </c>
      <c r="AV127" s="10" t="s">
        <v>17</v>
      </c>
      <c r="AW127" s="10" t="s">
        <v>6</v>
      </c>
      <c r="AX127" s="10" t="s">
        <v>14</v>
      </c>
      <c r="AY127" s="63" t="s">
        <v>51</v>
      </c>
    </row>
    <row r="128" spans="2:51" s="11" customFormat="1" ht="12">
      <c r="B128" s="264"/>
      <c r="C128" s="265"/>
      <c r="D128" s="261" t="s">
        <v>60</v>
      </c>
      <c r="E128" s="266" t="s">
        <v>0</v>
      </c>
      <c r="F128" s="267" t="s">
        <v>106</v>
      </c>
      <c r="G128" s="265"/>
      <c r="H128" s="268">
        <v>86.8</v>
      </c>
      <c r="I128" s="226"/>
      <c r="J128" s="265"/>
      <c r="K128" s="265"/>
      <c r="L128" s="67"/>
      <c r="M128" s="69"/>
      <c r="N128" s="70"/>
      <c r="O128" s="70"/>
      <c r="P128" s="70"/>
      <c r="Q128" s="70"/>
      <c r="R128" s="70"/>
      <c r="S128" s="70"/>
      <c r="T128" s="71"/>
      <c r="AT128" s="68" t="s">
        <v>60</v>
      </c>
      <c r="AU128" s="68" t="s">
        <v>18</v>
      </c>
      <c r="AV128" s="11" t="s">
        <v>18</v>
      </c>
      <c r="AW128" s="11" t="s">
        <v>6</v>
      </c>
      <c r="AX128" s="11" t="s">
        <v>14</v>
      </c>
      <c r="AY128" s="68" t="s">
        <v>51</v>
      </c>
    </row>
    <row r="129" spans="2:51" s="12" customFormat="1" ht="12">
      <c r="B129" s="269"/>
      <c r="C129" s="270"/>
      <c r="D129" s="261" t="s">
        <v>60</v>
      </c>
      <c r="E129" s="271" t="s">
        <v>0</v>
      </c>
      <c r="F129" s="272" t="s">
        <v>64</v>
      </c>
      <c r="G129" s="270"/>
      <c r="H129" s="273">
        <v>86.8</v>
      </c>
      <c r="I129" s="227"/>
      <c r="J129" s="270"/>
      <c r="K129" s="270"/>
      <c r="L129" s="72"/>
      <c r="M129" s="74"/>
      <c r="N129" s="75"/>
      <c r="O129" s="75"/>
      <c r="P129" s="75"/>
      <c r="Q129" s="75"/>
      <c r="R129" s="75"/>
      <c r="S129" s="75"/>
      <c r="T129" s="76"/>
      <c r="AT129" s="73" t="s">
        <v>60</v>
      </c>
      <c r="AU129" s="73" t="s">
        <v>18</v>
      </c>
      <c r="AV129" s="12" t="s">
        <v>58</v>
      </c>
      <c r="AW129" s="12" t="s">
        <v>6</v>
      </c>
      <c r="AX129" s="12" t="s">
        <v>17</v>
      </c>
      <c r="AY129" s="73" t="s">
        <v>51</v>
      </c>
    </row>
    <row r="130" spans="1:65" s="2" customFormat="1" ht="49.15" customHeight="1">
      <c r="A130" s="18"/>
      <c r="B130" s="235"/>
      <c r="C130" s="253" t="s">
        <v>144</v>
      </c>
      <c r="D130" s="253" t="s">
        <v>53</v>
      </c>
      <c r="E130" s="254" t="s">
        <v>263</v>
      </c>
      <c r="F130" s="255" t="s">
        <v>264</v>
      </c>
      <c r="G130" s="256" t="s">
        <v>56</v>
      </c>
      <c r="H130" s="257">
        <v>347.2</v>
      </c>
      <c r="I130" s="55">
        <v>0</v>
      </c>
      <c r="J130" s="258">
        <f>ROUND(I130*H130,2)</f>
        <v>0</v>
      </c>
      <c r="K130" s="255" t="s">
        <v>57</v>
      </c>
      <c r="L130" s="19"/>
      <c r="M130" s="56" t="s">
        <v>0</v>
      </c>
      <c r="N130" s="57" t="s">
        <v>8</v>
      </c>
      <c r="O130" s="58">
        <v>0.11</v>
      </c>
      <c r="P130" s="58">
        <f>O130*H130</f>
        <v>38.192</v>
      </c>
      <c r="Q130" s="58">
        <v>0.0105</v>
      </c>
      <c r="R130" s="58">
        <f>Q130*H130</f>
        <v>3.6456</v>
      </c>
      <c r="S130" s="58">
        <v>0</v>
      </c>
      <c r="T130" s="59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60" t="s">
        <v>58</v>
      </c>
      <c r="AT130" s="60" t="s">
        <v>53</v>
      </c>
      <c r="AU130" s="60" t="s">
        <v>18</v>
      </c>
      <c r="AY130" s="13" t="s">
        <v>51</v>
      </c>
      <c r="BE130" s="61">
        <f>IF(N130="základní",J130,0)</f>
        <v>0</v>
      </c>
      <c r="BF130" s="61">
        <f>IF(N130="snížená",J130,0)</f>
        <v>0</v>
      </c>
      <c r="BG130" s="61">
        <f>IF(N130="zákl. přenesená",J130,0)</f>
        <v>0</v>
      </c>
      <c r="BH130" s="61">
        <f>IF(N130="sníž. přenesená",J130,0)</f>
        <v>0</v>
      </c>
      <c r="BI130" s="61">
        <f>IF(N130="nulová",J130,0)</f>
        <v>0</v>
      </c>
      <c r="BJ130" s="13" t="s">
        <v>17</v>
      </c>
      <c r="BK130" s="61">
        <f>ROUND(I130*H130,2)</f>
        <v>0</v>
      </c>
      <c r="BL130" s="13" t="s">
        <v>58</v>
      </c>
      <c r="BM130" s="60" t="s">
        <v>265</v>
      </c>
    </row>
    <row r="131" spans="2:51" s="11" customFormat="1" ht="12">
      <c r="B131" s="264"/>
      <c r="C131" s="265"/>
      <c r="D131" s="261" t="s">
        <v>60</v>
      </c>
      <c r="E131" s="265"/>
      <c r="F131" s="267" t="s">
        <v>266</v>
      </c>
      <c r="G131" s="265"/>
      <c r="H131" s="268">
        <v>347.2</v>
      </c>
      <c r="I131" s="226"/>
      <c r="J131" s="265"/>
      <c r="K131" s="265"/>
      <c r="L131" s="67"/>
      <c r="M131" s="69"/>
      <c r="N131" s="70"/>
      <c r="O131" s="70"/>
      <c r="P131" s="70"/>
      <c r="Q131" s="70"/>
      <c r="R131" s="70"/>
      <c r="S131" s="70"/>
      <c r="T131" s="71"/>
      <c r="AT131" s="68" t="s">
        <v>60</v>
      </c>
      <c r="AU131" s="68" t="s">
        <v>18</v>
      </c>
      <c r="AV131" s="11" t="s">
        <v>18</v>
      </c>
      <c r="AW131" s="11" t="s">
        <v>1</v>
      </c>
      <c r="AX131" s="11" t="s">
        <v>17</v>
      </c>
      <c r="AY131" s="68" t="s">
        <v>51</v>
      </c>
    </row>
    <row r="132" spans="1:65" s="2" customFormat="1" ht="24.2" customHeight="1">
      <c r="A132" s="18"/>
      <c r="B132" s="235"/>
      <c r="C132" s="253" t="s">
        <v>152</v>
      </c>
      <c r="D132" s="253" t="s">
        <v>53</v>
      </c>
      <c r="E132" s="254" t="s">
        <v>267</v>
      </c>
      <c r="F132" s="255" t="s">
        <v>268</v>
      </c>
      <c r="G132" s="256" t="s">
        <v>56</v>
      </c>
      <c r="H132" s="257">
        <v>10.85</v>
      </c>
      <c r="I132" s="55">
        <v>0</v>
      </c>
      <c r="J132" s="258">
        <f>ROUND(I132*H132,2)</f>
        <v>0</v>
      </c>
      <c r="K132" s="255" t="s">
        <v>57</v>
      </c>
      <c r="L132" s="19"/>
      <c r="M132" s="56" t="s">
        <v>0</v>
      </c>
      <c r="N132" s="57" t="s">
        <v>8</v>
      </c>
      <c r="O132" s="58">
        <v>0.376</v>
      </c>
      <c r="P132" s="58">
        <f>O132*H132</f>
        <v>4.0796</v>
      </c>
      <c r="Q132" s="58">
        <v>0.016</v>
      </c>
      <c r="R132" s="58">
        <f>Q132*H132</f>
        <v>0.1736</v>
      </c>
      <c r="S132" s="58">
        <v>0</v>
      </c>
      <c r="T132" s="59">
        <f>S132*H132</f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60" t="s">
        <v>58</v>
      </c>
      <c r="AT132" s="60" t="s">
        <v>53</v>
      </c>
      <c r="AU132" s="60" t="s">
        <v>18</v>
      </c>
      <c r="AY132" s="13" t="s">
        <v>51</v>
      </c>
      <c r="BE132" s="61">
        <f>IF(N132="základní",J132,0)</f>
        <v>0</v>
      </c>
      <c r="BF132" s="61">
        <f>IF(N132="snížená",J132,0)</f>
        <v>0</v>
      </c>
      <c r="BG132" s="61">
        <f>IF(N132="zákl. přenesená",J132,0)</f>
        <v>0</v>
      </c>
      <c r="BH132" s="61">
        <f>IF(N132="sníž. přenesená",J132,0)</f>
        <v>0</v>
      </c>
      <c r="BI132" s="61">
        <f>IF(N132="nulová",J132,0)</f>
        <v>0</v>
      </c>
      <c r="BJ132" s="13" t="s">
        <v>17</v>
      </c>
      <c r="BK132" s="61">
        <f>ROUND(I132*H132,2)</f>
        <v>0</v>
      </c>
      <c r="BL132" s="13" t="s">
        <v>58</v>
      </c>
      <c r="BM132" s="60" t="s">
        <v>269</v>
      </c>
    </row>
    <row r="133" spans="2:51" s="10" customFormat="1" ht="12">
      <c r="B133" s="259"/>
      <c r="C133" s="260"/>
      <c r="D133" s="261" t="s">
        <v>60</v>
      </c>
      <c r="E133" s="262" t="s">
        <v>0</v>
      </c>
      <c r="F133" s="263" t="s">
        <v>61</v>
      </c>
      <c r="G133" s="260"/>
      <c r="H133" s="262" t="s">
        <v>0</v>
      </c>
      <c r="I133" s="225"/>
      <c r="J133" s="260"/>
      <c r="K133" s="260"/>
      <c r="L133" s="62"/>
      <c r="M133" s="64"/>
      <c r="N133" s="65"/>
      <c r="O133" s="65"/>
      <c r="P133" s="65"/>
      <c r="Q133" s="65"/>
      <c r="R133" s="65"/>
      <c r="S133" s="65"/>
      <c r="T133" s="66"/>
      <c r="AT133" s="63" t="s">
        <v>60</v>
      </c>
      <c r="AU133" s="63" t="s">
        <v>18</v>
      </c>
      <c r="AV133" s="10" t="s">
        <v>17</v>
      </c>
      <c r="AW133" s="10" t="s">
        <v>6</v>
      </c>
      <c r="AX133" s="10" t="s">
        <v>14</v>
      </c>
      <c r="AY133" s="63" t="s">
        <v>51</v>
      </c>
    </row>
    <row r="134" spans="2:51" s="10" customFormat="1" ht="12">
      <c r="B134" s="259"/>
      <c r="C134" s="260"/>
      <c r="D134" s="261" t="s">
        <v>60</v>
      </c>
      <c r="E134" s="262" t="s">
        <v>0</v>
      </c>
      <c r="F134" s="263" t="s">
        <v>252</v>
      </c>
      <c r="G134" s="260"/>
      <c r="H134" s="262" t="s">
        <v>0</v>
      </c>
      <c r="I134" s="225"/>
      <c r="J134" s="260"/>
      <c r="K134" s="260"/>
      <c r="L134" s="62"/>
      <c r="M134" s="64"/>
      <c r="N134" s="65"/>
      <c r="O134" s="65"/>
      <c r="P134" s="65"/>
      <c r="Q134" s="65"/>
      <c r="R134" s="65"/>
      <c r="S134" s="65"/>
      <c r="T134" s="66"/>
      <c r="AT134" s="63" t="s">
        <v>60</v>
      </c>
      <c r="AU134" s="63" t="s">
        <v>18</v>
      </c>
      <c r="AV134" s="10" t="s">
        <v>17</v>
      </c>
      <c r="AW134" s="10" t="s">
        <v>6</v>
      </c>
      <c r="AX134" s="10" t="s">
        <v>14</v>
      </c>
      <c r="AY134" s="63" t="s">
        <v>51</v>
      </c>
    </row>
    <row r="135" spans="2:51" s="11" customFormat="1" ht="12">
      <c r="B135" s="264"/>
      <c r="C135" s="265"/>
      <c r="D135" s="261" t="s">
        <v>60</v>
      </c>
      <c r="E135" s="266" t="s">
        <v>0</v>
      </c>
      <c r="F135" s="267" t="s">
        <v>100</v>
      </c>
      <c r="G135" s="265"/>
      <c r="H135" s="268">
        <v>10.85</v>
      </c>
      <c r="I135" s="226"/>
      <c r="J135" s="265"/>
      <c r="K135" s="265"/>
      <c r="L135" s="67"/>
      <c r="M135" s="69"/>
      <c r="N135" s="70"/>
      <c r="O135" s="70"/>
      <c r="P135" s="70"/>
      <c r="Q135" s="70"/>
      <c r="R135" s="70"/>
      <c r="S135" s="70"/>
      <c r="T135" s="71"/>
      <c r="AT135" s="68" t="s">
        <v>60</v>
      </c>
      <c r="AU135" s="68" t="s">
        <v>18</v>
      </c>
      <c r="AV135" s="11" t="s">
        <v>18</v>
      </c>
      <c r="AW135" s="11" t="s">
        <v>6</v>
      </c>
      <c r="AX135" s="11" t="s">
        <v>14</v>
      </c>
      <c r="AY135" s="68" t="s">
        <v>51</v>
      </c>
    </row>
    <row r="136" spans="2:51" s="12" customFormat="1" ht="12">
      <c r="B136" s="269"/>
      <c r="C136" s="270"/>
      <c r="D136" s="261" t="s">
        <v>60</v>
      </c>
      <c r="E136" s="271" t="s">
        <v>0</v>
      </c>
      <c r="F136" s="272" t="s">
        <v>64</v>
      </c>
      <c r="G136" s="270"/>
      <c r="H136" s="273">
        <v>10.85</v>
      </c>
      <c r="I136" s="227"/>
      <c r="J136" s="270"/>
      <c r="K136" s="270"/>
      <c r="L136" s="72"/>
      <c r="M136" s="74"/>
      <c r="N136" s="75"/>
      <c r="O136" s="75"/>
      <c r="P136" s="75"/>
      <c r="Q136" s="75"/>
      <c r="R136" s="75"/>
      <c r="S136" s="75"/>
      <c r="T136" s="76"/>
      <c r="AT136" s="73" t="s">
        <v>60</v>
      </c>
      <c r="AU136" s="73" t="s">
        <v>18</v>
      </c>
      <c r="AV136" s="12" t="s">
        <v>58</v>
      </c>
      <c r="AW136" s="12" t="s">
        <v>6</v>
      </c>
      <c r="AX136" s="12" t="s">
        <v>17</v>
      </c>
      <c r="AY136" s="73" t="s">
        <v>51</v>
      </c>
    </row>
    <row r="137" spans="1:65" s="2" customFormat="1" ht="37.9" customHeight="1">
      <c r="A137" s="18"/>
      <c r="B137" s="235"/>
      <c r="C137" s="253" t="s">
        <v>156</v>
      </c>
      <c r="D137" s="253" t="s">
        <v>53</v>
      </c>
      <c r="E137" s="254" t="s">
        <v>270</v>
      </c>
      <c r="F137" s="255" t="s">
        <v>271</v>
      </c>
      <c r="G137" s="256" t="s">
        <v>56</v>
      </c>
      <c r="H137" s="257">
        <v>10.85</v>
      </c>
      <c r="I137" s="55">
        <v>0</v>
      </c>
      <c r="J137" s="258">
        <f>ROUND(I137*H137,2)</f>
        <v>0</v>
      </c>
      <c r="K137" s="255" t="s">
        <v>57</v>
      </c>
      <c r="L137" s="19"/>
      <c r="M137" s="56" t="s">
        <v>0</v>
      </c>
      <c r="N137" s="57" t="s">
        <v>8</v>
      </c>
      <c r="O137" s="58">
        <v>0.593</v>
      </c>
      <c r="P137" s="58">
        <f>O137*H137</f>
        <v>6.434049999999999</v>
      </c>
      <c r="Q137" s="58">
        <v>0.0345</v>
      </c>
      <c r="R137" s="58">
        <f>Q137*H137</f>
        <v>0.374325</v>
      </c>
      <c r="S137" s="58">
        <v>0</v>
      </c>
      <c r="T137" s="59">
        <f>S137*H137</f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60" t="s">
        <v>58</v>
      </c>
      <c r="AT137" s="60" t="s">
        <v>53</v>
      </c>
      <c r="AU137" s="60" t="s">
        <v>18</v>
      </c>
      <c r="AY137" s="13" t="s">
        <v>51</v>
      </c>
      <c r="BE137" s="61">
        <f>IF(N137="základní",J137,0)</f>
        <v>0</v>
      </c>
      <c r="BF137" s="61">
        <f>IF(N137="snížená",J137,0)</f>
        <v>0</v>
      </c>
      <c r="BG137" s="61">
        <f>IF(N137="zákl. přenesená",J137,0)</f>
        <v>0</v>
      </c>
      <c r="BH137" s="61">
        <f>IF(N137="sníž. přenesená",J137,0)</f>
        <v>0</v>
      </c>
      <c r="BI137" s="61">
        <f>IF(N137="nulová",J137,0)</f>
        <v>0</v>
      </c>
      <c r="BJ137" s="13" t="s">
        <v>17</v>
      </c>
      <c r="BK137" s="61">
        <f>ROUND(I137*H137,2)</f>
        <v>0</v>
      </c>
      <c r="BL137" s="13" t="s">
        <v>58</v>
      </c>
      <c r="BM137" s="60" t="s">
        <v>272</v>
      </c>
    </row>
    <row r="138" spans="2:51" s="10" customFormat="1" ht="12">
      <c r="B138" s="259"/>
      <c r="C138" s="260"/>
      <c r="D138" s="261" t="s">
        <v>60</v>
      </c>
      <c r="E138" s="262" t="s">
        <v>0</v>
      </c>
      <c r="F138" s="263" t="s">
        <v>61</v>
      </c>
      <c r="G138" s="260"/>
      <c r="H138" s="262" t="s">
        <v>0</v>
      </c>
      <c r="I138" s="225"/>
      <c r="J138" s="260"/>
      <c r="K138" s="260"/>
      <c r="L138" s="62"/>
      <c r="M138" s="64"/>
      <c r="N138" s="65"/>
      <c r="O138" s="65"/>
      <c r="P138" s="65"/>
      <c r="Q138" s="65"/>
      <c r="R138" s="65"/>
      <c r="S138" s="65"/>
      <c r="T138" s="66"/>
      <c r="AT138" s="63" t="s">
        <v>60</v>
      </c>
      <c r="AU138" s="63" t="s">
        <v>18</v>
      </c>
      <c r="AV138" s="10" t="s">
        <v>17</v>
      </c>
      <c r="AW138" s="10" t="s">
        <v>6</v>
      </c>
      <c r="AX138" s="10" t="s">
        <v>14</v>
      </c>
      <c r="AY138" s="63" t="s">
        <v>51</v>
      </c>
    </row>
    <row r="139" spans="2:51" s="10" customFormat="1" ht="12">
      <c r="B139" s="259"/>
      <c r="C139" s="260"/>
      <c r="D139" s="261" t="s">
        <v>60</v>
      </c>
      <c r="E139" s="262" t="s">
        <v>0</v>
      </c>
      <c r="F139" s="263" t="s">
        <v>256</v>
      </c>
      <c r="G139" s="260"/>
      <c r="H139" s="262" t="s">
        <v>0</v>
      </c>
      <c r="I139" s="225"/>
      <c r="J139" s="260"/>
      <c r="K139" s="260"/>
      <c r="L139" s="62"/>
      <c r="M139" s="64"/>
      <c r="N139" s="65"/>
      <c r="O139" s="65"/>
      <c r="P139" s="65"/>
      <c r="Q139" s="65"/>
      <c r="R139" s="65"/>
      <c r="S139" s="65"/>
      <c r="T139" s="66"/>
      <c r="AT139" s="63" t="s">
        <v>60</v>
      </c>
      <c r="AU139" s="63" t="s">
        <v>18</v>
      </c>
      <c r="AV139" s="10" t="s">
        <v>17</v>
      </c>
      <c r="AW139" s="10" t="s">
        <v>6</v>
      </c>
      <c r="AX139" s="10" t="s">
        <v>14</v>
      </c>
      <c r="AY139" s="63" t="s">
        <v>51</v>
      </c>
    </row>
    <row r="140" spans="2:51" s="11" customFormat="1" ht="12">
      <c r="B140" s="264"/>
      <c r="C140" s="265"/>
      <c r="D140" s="261" t="s">
        <v>60</v>
      </c>
      <c r="E140" s="266" t="s">
        <v>0</v>
      </c>
      <c r="F140" s="267" t="s">
        <v>100</v>
      </c>
      <c r="G140" s="265"/>
      <c r="H140" s="268">
        <v>10.85</v>
      </c>
      <c r="I140" s="226"/>
      <c r="J140" s="265"/>
      <c r="K140" s="265"/>
      <c r="L140" s="67"/>
      <c r="M140" s="69"/>
      <c r="N140" s="70"/>
      <c r="O140" s="70"/>
      <c r="P140" s="70"/>
      <c r="Q140" s="70"/>
      <c r="R140" s="70"/>
      <c r="S140" s="70"/>
      <c r="T140" s="71"/>
      <c r="AT140" s="68" t="s">
        <v>60</v>
      </c>
      <c r="AU140" s="68" t="s">
        <v>18</v>
      </c>
      <c r="AV140" s="11" t="s">
        <v>18</v>
      </c>
      <c r="AW140" s="11" t="s">
        <v>6</v>
      </c>
      <c r="AX140" s="11" t="s">
        <v>14</v>
      </c>
      <c r="AY140" s="68" t="s">
        <v>51</v>
      </c>
    </row>
    <row r="141" spans="2:51" s="12" customFormat="1" ht="12">
      <c r="B141" s="269"/>
      <c r="C141" s="270"/>
      <c r="D141" s="261" t="s">
        <v>60</v>
      </c>
      <c r="E141" s="271" t="s">
        <v>0</v>
      </c>
      <c r="F141" s="272" t="s">
        <v>64</v>
      </c>
      <c r="G141" s="270"/>
      <c r="H141" s="273">
        <v>10.85</v>
      </c>
      <c r="I141" s="227"/>
      <c r="J141" s="270"/>
      <c r="K141" s="270"/>
      <c r="L141" s="72"/>
      <c r="M141" s="74"/>
      <c r="N141" s="75"/>
      <c r="O141" s="75"/>
      <c r="P141" s="75"/>
      <c r="Q141" s="75"/>
      <c r="R141" s="75"/>
      <c r="S141" s="75"/>
      <c r="T141" s="76"/>
      <c r="AT141" s="73" t="s">
        <v>60</v>
      </c>
      <c r="AU141" s="73" t="s">
        <v>18</v>
      </c>
      <c r="AV141" s="12" t="s">
        <v>58</v>
      </c>
      <c r="AW141" s="12" t="s">
        <v>6</v>
      </c>
      <c r="AX141" s="12" t="s">
        <v>17</v>
      </c>
      <c r="AY141" s="73" t="s">
        <v>51</v>
      </c>
    </row>
    <row r="142" spans="2:63" s="9" customFormat="1" ht="22.9" customHeight="1">
      <c r="B142" s="246"/>
      <c r="C142" s="247"/>
      <c r="D142" s="248" t="s">
        <v>13</v>
      </c>
      <c r="E142" s="251" t="s">
        <v>74</v>
      </c>
      <c r="F142" s="251" t="s">
        <v>75</v>
      </c>
      <c r="G142" s="247"/>
      <c r="H142" s="247"/>
      <c r="I142" s="228"/>
      <c r="J142" s="252">
        <f>BK142</f>
        <v>0</v>
      </c>
      <c r="K142" s="247"/>
      <c r="L142" s="47"/>
      <c r="M142" s="49"/>
      <c r="N142" s="50"/>
      <c r="O142" s="50"/>
      <c r="P142" s="51">
        <f>SUM(P143:P147)</f>
        <v>9.27517</v>
      </c>
      <c r="Q142" s="50"/>
      <c r="R142" s="51">
        <f>SUM(R143:R147)</f>
        <v>0.05844884</v>
      </c>
      <c r="S142" s="50"/>
      <c r="T142" s="52">
        <f>SUM(T143:T147)</f>
        <v>0</v>
      </c>
      <c r="AR142" s="48" t="s">
        <v>17</v>
      </c>
      <c r="AT142" s="53" t="s">
        <v>13</v>
      </c>
      <c r="AU142" s="53" t="s">
        <v>17</v>
      </c>
      <c r="AY142" s="48" t="s">
        <v>51</v>
      </c>
      <c r="BK142" s="54">
        <f>SUM(BK143:BK147)</f>
        <v>0</v>
      </c>
    </row>
    <row r="143" spans="1:65" s="2" customFormat="1" ht="14.45" customHeight="1">
      <c r="A143" s="18"/>
      <c r="B143" s="235"/>
      <c r="C143" s="253" t="s">
        <v>165</v>
      </c>
      <c r="D143" s="253" t="s">
        <v>53</v>
      </c>
      <c r="E143" s="254" t="s">
        <v>273</v>
      </c>
      <c r="F143" s="255" t="s">
        <v>274</v>
      </c>
      <c r="G143" s="256" t="s">
        <v>180</v>
      </c>
      <c r="H143" s="257">
        <v>0.026</v>
      </c>
      <c r="I143" s="55">
        <v>0</v>
      </c>
      <c r="J143" s="258">
        <f>ROUND(I143*H143,2)</f>
        <v>0</v>
      </c>
      <c r="K143" s="255" t="s">
        <v>57</v>
      </c>
      <c r="L143" s="19"/>
      <c r="M143" s="56" t="s">
        <v>0</v>
      </c>
      <c r="N143" s="57" t="s">
        <v>8</v>
      </c>
      <c r="O143" s="58">
        <v>26.545</v>
      </c>
      <c r="P143" s="58">
        <f>O143*H143</f>
        <v>0.6901700000000001</v>
      </c>
      <c r="Q143" s="58">
        <v>0.54034</v>
      </c>
      <c r="R143" s="58">
        <f>Q143*H143</f>
        <v>0.01404884</v>
      </c>
      <c r="S143" s="58">
        <v>0</v>
      </c>
      <c r="T143" s="59">
        <f>S143*H143</f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60" t="s">
        <v>58</v>
      </c>
      <c r="AT143" s="60" t="s">
        <v>53</v>
      </c>
      <c r="AU143" s="60" t="s">
        <v>18</v>
      </c>
      <c r="AY143" s="13" t="s">
        <v>51</v>
      </c>
      <c r="BE143" s="61">
        <f>IF(N143="základní",J143,0)</f>
        <v>0</v>
      </c>
      <c r="BF143" s="61">
        <f>IF(N143="snížená",J143,0)</f>
        <v>0</v>
      </c>
      <c r="BG143" s="61">
        <f>IF(N143="zákl. přenesená",J143,0)</f>
        <v>0</v>
      </c>
      <c r="BH143" s="61">
        <f>IF(N143="sníž. přenesená",J143,0)</f>
        <v>0</v>
      </c>
      <c r="BI143" s="61">
        <f>IF(N143="nulová",J143,0)</f>
        <v>0</v>
      </c>
      <c r="BJ143" s="13" t="s">
        <v>17</v>
      </c>
      <c r="BK143" s="61">
        <f>ROUND(I143*H143,2)</f>
        <v>0</v>
      </c>
      <c r="BL143" s="13" t="s">
        <v>58</v>
      </c>
      <c r="BM143" s="60" t="s">
        <v>275</v>
      </c>
    </row>
    <row r="144" spans="1:65" s="2" customFormat="1" ht="24.2" customHeight="1">
      <c r="A144" s="18"/>
      <c r="B144" s="235"/>
      <c r="C144" s="253" t="s">
        <v>2</v>
      </c>
      <c r="D144" s="253" t="s">
        <v>53</v>
      </c>
      <c r="E144" s="254" t="s">
        <v>276</v>
      </c>
      <c r="F144" s="255" t="s">
        <v>277</v>
      </c>
      <c r="G144" s="256" t="s">
        <v>180</v>
      </c>
      <c r="H144" s="257">
        <v>0.026</v>
      </c>
      <c r="I144" s="55">
        <v>0</v>
      </c>
      <c r="J144" s="258">
        <f>ROUND(I144*H144,2)</f>
        <v>0</v>
      </c>
      <c r="K144" s="255" t="s">
        <v>57</v>
      </c>
      <c r="L144" s="19"/>
      <c r="M144" s="56" t="s">
        <v>0</v>
      </c>
      <c r="N144" s="57" t="s">
        <v>8</v>
      </c>
      <c r="O144" s="58">
        <v>12.5</v>
      </c>
      <c r="P144" s="58">
        <f>O144*H144</f>
        <v>0.325</v>
      </c>
      <c r="Q144" s="58">
        <v>0</v>
      </c>
      <c r="R144" s="58">
        <f>Q144*H144</f>
        <v>0</v>
      </c>
      <c r="S144" s="58">
        <v>0</v>
      </c>
      <c r="T144" s="59">
        <f>S144*H144</f>
        <v>0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60" t="s">
        <v>58</v>
      </c>
      <c r="AT144" s="60" t="s">
        <v>53</v>
      </c>
      <c r="AU144" s="60" t="s">
        <v>18</v>
      </c>
      <c r="AY144" s="13" t="s">
        <v>51</v>
      </c>
      <c r="BE144" s="61">
        <f>IF(N144="základní",J144,0)</f>
        <v>0</v>
      </c>
      <c r="BF144" s="61">
        <f>IF(N144="snížená",J144,0)</f>
        <v>0</v>
      </c>
      <c r="BG144" s="61">
        <f>IF(N144="zákl. přenesená",J144,0)</f>
        <v>0</v>
      </c>
      <c r="BH144" s="61">
        <f>IF(N144="sníž. přenesená",J144,0)</f>
        <v>0</v>
      </c>
      <c r="BI144" s="61">
        <f>IF(N144="nulová",J144,0)</f>
        <v>0</v>
      </c>
      <c r="BJ144" s="13" t="s">
        <v>17</v>
      </c>
      <c r="BK144" s="61">
        <f>ROUND(I144*H144,2)</f>
        <v>0</v>
      </c>
      <c r="BL144" s="13" t="s">
        <v>58</v>
      </c>
      <c r="BM144" s="60" t="s">
        <v>278</v>
      </c>
    </row>
    <row r="145" spans="1:65" s="2" customFormat="1" ht="14.45" customHeight="1">
      <c r="A145" s="18"/>
      <c r="B145" s="235"/>
      <c r="C145" s="291" t="s">
        <v>279</v>
      </c>
      <c r="D145" s="291" t="s">
        <v>280</v>
      </c>
      <c r="E145" s="292" t="s">
        <v>281</v>
      </c>
      <c r="F145" s="293" t="s">
        <v>282</v>
      </c>
      <c r="G145" s="294" t="s">
        <v>159</v>
      </c>
      <c r="H145" s="295">
        <v>10</v>
      </c>
      <c r="I145" s="55">
        <v>0</v>
      </c>
      <c r="J145" s="296">
        <f>ROUND(I145*H145,2)</f>
        <v>0</v>
      </c>
      <c r="K145" s="293" t="s">
        <v>0</v>
      </c>
      <c r="L145" s="80"/>
      <c r="M145" s="81" t="s">
        <v>0</v>
      </c>
      <c r="N145" s="82" t="s">
        <v>8</v>
      </c>
      <c r="O145" s="58">
        <v>0</v>
      </c>
      <c r="P145" s="58">
        <f>O145*H145</f>
        <v>0</v>
      </c>
      <c r="Q145" s="58">
        <v>0.0041</v>
      </c>
      <c r="R145" s="58">
        <f>Q145*H145</f>
        <v>0.041</v>
      </c>
      <c r="S145" s="58">
        <v>0</v>
      </c>
      <c r="T145" s="59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60" t="s">
        <v>101</v>
      </c>
      <c r="AT145" s="60" t="s">
        <v>280</v>
      </c>
      <c r="AU145" s="60" t="s">
        <v>18</v>
      </c>
      <c r="AY145" s="13" t="s">
        <v>51</v>
      </c>
      <c r="BE145" s="61">
        <f>IF(N145="základní",J145,0)</f>
        <v>0</v>
      </c>
      <c r="BF145" s="61">
        <f>IF(N145="snížená",J145,0)</f>
        <v>0</v>
      </c>
      <c r="BG145" s="61">
        <f>IF(N145="zákl. přenesená",J145,0)</f>
        <v>0</v>
      </c>
      <c r="BH145" s="61">
        <f>IF(N145="sníž. přenesená",J145,0)</f>
        <v>0</v>
      </c>
      <c r="BI145" s="61">
        <f>IF(N145="nulová",J145,0)</f>
        <v>0</v>
      </c>
      <c r="BJ145" s="13" t="s">
        <v>17</v>
      </c>
      <c r="BK145" s="61">
        <f>ROUND(I145*H145,2)</f>
        <v>0</v>
      </c>
      <c r="BL145" s="13" t="s">
        <v>58</v>
      </c>
      <c r="BM145" s="60" t="s">
        <v>283</v>
      </c>
    </row>
    <row r="146" spans="1:65" s="2" customFormat="1" ht="37.9" customHeight="1">
      <c r="A146" s="18"/>
      <c r="B146" s="235"/>
      <c r="C146" s="253" t="s">
        <v>284</v>
      </c>
      <c r="D146" s="253" t="s">
        <v>53</v>
      </c>
      <c r="E146" s="254" t="s">
        <v>285</v>
      </c>
      <c r="F146" s="255" t="s">
        <v>286</v>
      </c>
      <c r="G146" s="256" t="s">
        <v>56</v>
      </c>
      <c r="H146" s="257">
        <v>20</v>
      </c>
      <c r="I146" s="55">
        <v>0</v>
      </c>
      <c r="J146" s="258">
        <f>ROUND(I146*H146,2)</f>
        <v>0</v>
      </c>
      <c r="K146" s="255" t="s">
        <v>57</v>
      </c>
      <c r="L146" s="19"/>
      <c r="M146" s="56" t="s">
        <v>0</v>
      </c>
      <c r="N146" s="57" t="s">
        <v>8</v>
      </c>
      <c r="O146" s="58">
        <v>0.105</v>
      </c>
      <c r="P146" s="58">
        <f>O146*H146</f>
        <v>2.1</v>
      </c>
      <c r="Q146" s="58">
        <v>0.00013</v>
      </c>
      <c r="R146" s="58">
        <f>Q146*H146</f>
        <v>0.0026</v>
      </c>
      <c r="S146" s="58">
        <v>0</v>
      </c>
      <c r="T146" s="59">
        <f>S146*H146</f>
        <v>0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R146" s="60" t="s">
        <v>58</v>
      </c>
      <c r="AT146" s="60" t="s">
        <v>53</v>
      </c>
      <c r="AU146" s="60" t="s">
        <v>18</v>
      </c>
      <c r="AY146" s="13" t="s">
        <v>51</v>
      </c>
      <c r="BE146" s="61">
        <f>IF(N146="základní",J146,0)</f>
        <v>0</v>
      </c>
      <c r="BF146" s="61">
        <f>IF(N146="snížená",J146,0)</f>
        <v>0</v>
      </c>
      <c r="BG146" s="61">
        <f>IF(N146="zákl. přenesená",J146,0)</f>
        <v>0</v>
      </c>
      <c r="BH146" s="61">
        <f>IF(N146="sníž. přenesená",J146,0)</f>
        <v>0</v>
      </c>
      <c r="BI146" s="61">
        <f>IF(N146="nulová",J146,0)</f>
        <v>0</v>
      </c>
      <c r="BJ146" s="13" t="s">
        <v>17</v>
      </c>
      <c r="BK146" s="61">
        <f>ROUND(I146*H146,2)</f>
        <v>0</v>
      </c>
      <c r="BL146" s="13" t="s">
        <v>58</v>
      </c>
      <c r="BM146" s="60" t="s">
        <v>287</v>
      </c>
    </row>
    <row r="147" spans="1:65" s="2" customFormat="1" ht="37.9" customHeight="1">
      <c r="A147" s="18"/>
      <c r="B147" s="235"/>
      <c r="C147" s="253" t="s">
        <v>288</v>
      </c>
      <c r="D147" s="253" t="s">
        <v>53</v>
      </c>
      <c r="E147" s="254" t="s">
        <v>289</v>
      </c>
      <c r="F147" s="255" t="s">
        <v>290</v>
      </c>
      <c r="G147" s="256" t="s">
        <v>56</v>
      </c>
      <c r="H147" s="257">
        <v>20</v>
      </c>
      <c r="I147" s="55">
        <v>0</v>
      </c>
      <c r="J147" s="258">
        <f>ROUND(I147*H147,2)</f>
        <v>0</v>
      </c>
      <c r="K147" s="255" t="s">
        <v>57</v>
      </c>
      <c r="L147" s="19"/>
      <c r="M147" s="56" t="s">
        <v>0</v>
      </c>
      <c r="N147" s="57" t="s">
        <v>8</v>
      </c>
      <c r="O147" s="58">
        <v>0.308</v>
      </c>
      <c r="P147" s="58">
        <f>O147*H147</f>
        <v>6.16</v>
      </c>
      <c r="Q147" s="58">
        <v>4E-05</v>
      </c>
      <c r="R147" s="58">
        <f>Q147*H147</f>
        <v>0.0008</v>
      </c>
      <c r="S147" s="58">
        <v>0</v>
      </c>
      <c r="T147" s="59">
        <f>S147*H147</f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60" t="s">
        <v>58</v>
      </c>
      <c r="AT147" s="60" t="s">
        <v>53</v>
      </c>
      <c r="AU147" s="60" t="s">
        <v>18</v>
      </c>
      <c r="AY147" s="13" t="s">
        <v>51</v>
      </c>
      <c r="BE147" s="61">
        <f>IF(N147="základní",J147,0)</f>
        <v>0</v>
      </c>
      <c r="BF147" s="61">
        <f>IF(N147="snížená",J147,0)</f>
        <v>0</v>
      </c>
      <c r="BG147" s="61">
        <f>IF(N147="zákl. přenesená",J147,0)</f>
        <v>0</v>
      </c>
      <c r="BH147" s="61">
        <f>IF(N147="sníž. přenesená",J147,0)</f>
        <v>0</v>
      </c>
      <c r="BI147" s="61">
        <f>IF(N147="nulová",J147,0)</f>
        <v>0</v>
      </c>
      <c r="BJ147" s="13" t="s">
        <v>17</v>
      </c>
      <c r="BK147" s="61">
        <f>ROUND(I147*H147,2)</f>
        <v>0</v>
      </c>
      <c r="BL147" s="13" t="s">
        <v>58</v>
      </c>
      <c r="BM147" s="60" t="s">
        <v>291</v>
      </c>
    </row>
    <row r="148" spans="2:63" s="9" customFormat="1" ht="22.9" customHeight="1">
      <c r="B148" s="246"/>
      <c r="C148" s="247"/>
      <c r="D148" s="248" t="s">
        <v>13</v>
      </c>
      <c r="E148" s="251" t="s">
        <v>292</v>
      </c>
      <c r="F148" s="251" t="s">
        <v>293</v>
      </c>
      <c r="G148" s="247"/>
      <c r="H148" s="247"/>
      <c r="I148" s="228"/>
      <c r="J148" s="252">
        <f>BK148</f>
        <v>0</v>
      </c>
      <c r="K148" s="247"/>
      <c r="L148" s="47"/>
      <c r="M148" s="49"/>
      <c r="N148" s="50"/>
      <c r="O148" s="50"/>
      <c r="P148" s="51">
        <f>P149</f>
        <v>98.41844</v>
      </c>
      <c r="Q148" s="50"/>
      <c r="R148" s="51">
        <f>R149</f>
        <v>0</v>
      </c>
      <c r="S148" s="50"/>
      <c r="T148" s="52">
        <f>T149</f>
        <v>0</v>
      </c>
      <c r="AR148" s="48" t="s">
        <v>17</v>
      </c>
      <c r="AT148" s="53" t="s">
        <v>13</v>
      </c>
      <c r="AU148" s="53" t="s">
        <v>17</v>
      </c>
      <c r="AY148" s="48" t="s">
        <v>51</v>
      </c>
      <c r="BK148" s="54">
        <f>BK149</f>
        <v>0</v>
      </c>
    </row>
    <row r="149" spans="1:65" s="2" customFormat="1" ht="49.15" customHeight="1">
      <c r="A149" s="18"/>
      <c r="B149" s="235"/>
      <c r="C149" s="253" t="s">
        <v>294</v>
      </c>
      <c r="D149" s="253" t="s">
        <v>53</v>
      </c>
      <c r="E149" s="254" t="s">
        <v>295</v>
      </c>
      <c r="F149" s="255" t="s">
        <v>296</v>
      </c>
      <c r="G149" s="256" t="s">
        <v>126</v>
      </c>
      <c r="H149" s="257">
        <v>24.361</v>
      </c>
      <c r="I149" s="55">
        <v>0</v>
      </c>
      <c r="J149" s="258">
        <f>ROUND(I149*H149,2)</f>
        <v>0</v>
      </c>
      <c r="K149" s="255" t="s">
        <v>57</v>
      </c>
      <c r="L149" s="19"/>
      <c r="M149" s="56" t="s">
        <v>0</v>
      </c>
      <c r="N149" s="57" t="s">
        <v>8</v>
      </c>
      <c r="O149" s="58">
        <v>4.04</v>
      </c>
      <c r="P149" s="58">
        <f>O149*H149</f>
        <v>98.41844</v>
      </c>
      <c r="Q149" s="58">
        <v>0</v>
      </c>
      <c r="R149" s="58">
        <f>Q149*H149</f>
        <v>0</v>
      </c>
      <c r="S149" s="58">
        <v>0</v>
      </c>
      <c r="T149" s="59">
        <f>S149*H149</f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60" t="s">
        <v>58</v>
      </c>
      <c r="AT149" s="60" t="s">
        <v>53</v>
      </c>
      <c r="AU149" s="60" t="s">
        <v>18</v>
      </c>
      <c r="AY149" s="13" t="s">
        <v>51</v>
      </c>
      <c r="BE149" s="61">
        <f>IF(N149="základní",J149,0)</f>
        <v>0</v>
      </c>
      <c r="BF149" s="61">
        <f>IF(N149="snížená",J149,0)</f>
        <v>0</v>
      </c>
      <c r="BG149" s="61">
        <f>IF(N149="zákl. přenesená",J149,0)</f>
        <v>0</v>
      </c>
      <c r="BH149" s="61">
        <f>IF(N149="sníž. přenesená",J149,0)</f>
        <v>0</v>
      </c>
      <c r="BI149" s="61">
        <f>IF(N149="nulová",J149,0)</f>
        <v>0</v>
      </c>
      <c r="BJ149" s="13" t="s">
        <v>17</v>
      </c>
      <c r="BK149" s="61">
        <f>ROUND(I149*H149,2)</f>
        <v>0</v>
      </c>
      <c r="BL149" s="13" t="s">
        <v>58</v>
      </c>
      <c r="BM149" s="60" t="s">
        <v>297</v>
      </c>
    </row>
    <row r="150" spans="2:63" s="9" customFormat="1" ht="25.9" customHeight="1">
      <c r="B150" s="246"/>
      <c r="C150" s="247"/>
      <c r="D150" s="248" t="s">
        <v>13</v>
      </c>
      <c r="E150" s="249" t="s">
        <v>148</v>
      </c>
      <c r="F150" s="249" t="s">
        <v>149</v>
      </c>
      <c r="G150" s="247"/>
      <c r="H150" s="247"/>
      <c r="I150" s="228"/>
      <c r="J150" s="250">
        <f>BK150</f>
        <v>0</v>
      </c>
      <c r="K150" s="247"/>
      <c r="L150" s="47"/>
      <c r="M150" s="49"/>
      <c r="N150" s="50"/>
      <c r="O150" s="50"/>
      <c r="P150" s="51">
        <f>P151+P169+P176+P183+P199</f>
        <v>60.024781999999995</v>
      </c>
      <c r="Q150" s="50"/>
      <c r="R150" s="51">
        <f>R151+R169+R176+R183+R199</f>
        <v>0.5642906000000001</v>
      </c>
      <c r="S150" s="50"/>
      <c r="T150" s="52">
        <f>T151+T169+T176+T183+T199</f>
        <v>0</v>
      </c>
      <c r="AR150" s="48" t="s">
        <v>18</v>
      </c>
      <c r="AT150" s="53" t="s">
        <v>13</v>
      </c>
      <c r="AU150" s="53" t="s">
        <v>14</v>
      </c>
      <c r="AY150" s="48" t="s">
        <v>51</v>
      </c>
      <c r="BK150" s="54">
        <f>BK151+BK169+BK176+BK183+BK199</f>
        <v>0</v>
      </c>
    </row>
    <row r="151" spans="2:63" s="9" customFormat="1" ht="22.9" customHeight="1">
      <c r="B151" s="246"/>
      <c r="C151" s="247"/>
      <c r="D151" s="248" t="s">
        <v>13</v>
      </c>
      <c r="E151" s="251" t="s">
        <v>298</v>
      </c>
      <c r="F151" s="251" t="s">
        <v>299</v>
      </c>
      <c r="G151" s="247"/>
      <c r="H151" s="247"/>
      <c r="I151" s="228"/>
      <c r="J151" s="252">
        <f>BK151</f>
        <v>0</v>
      </c>
      <c r="K151" s="247"/>
      <c r="L151" s="47"/>
      <c r="M151" s="49"/>
      <c r="N151" s="50"/>
      <c r="O151" s="50"/>
      <c r="P151" s="51">
        <f>SUM(P152:P168)</f>
        <v>27.174236</v>
      </c>
      <c r="Q151" s="50"/>
      <c r="R151" s="51">
        <f>SUM(R152:R168)</f>
        <v>0.467635</v>
      </c>
      <c r="S151" s="50"/>
      <c r="T151" s="52">
        <f>SUM(T152:T168)</f>
        <v>0</v>
      </c>
      <c r="AR151" s="48" t="s">
        <v>18</v>
      </c>
      <c r="AT151" s="53" t="s">
        <v>13</v>
      </c>
      <c r="AU151" s="53" t="s">
        <v>17</v>
      </c>
      <c r="AY151" s="48" t="s">
        <v>51</v>
      </c>
      <c r="BK151" s="54">
        <f>SUM(BK152:BK168)</f>
        <v>0</v>
      </c>
    </row>
    <row r="152" spans="1:65" s="2" customFormat="1" ht="14.45" customHeight="1">
      <c r="A152" s="18"/>
      <c r="B152" s="235"/>
      <c r="C152" s="253" t="s">
        <v>300</v>
      </c>
      <c r="D152" s="253" t="s">
        <v>53</v>
      </c>
      <c r="E152" s="254" t="s">
        <v>301</v>
      </c>
      <c r="F152" s="255" t="s">
        <v>302</v>
      </c>
      <c r="G152" s="256" t="s">
        <v>56</v>
      </c>
      <c r="H152" s="257">
        <v>31</v>
      </c>
      <c r="I152" s="55">
        <v>0</v>
      </c>
      <c r="J152" s="258">
        <f>ROUND(I152*H152,2)</f>
        <v>0</v>
      </c>
      <c r="K152" s="255" t="s">
        <v>0</v>
      </c>
      <c r="L152" s="19"/>
      <c r="M152" s="56" t="s">
        <v>0</v>
      </c>
      <c r="N152" s="57" t="s">
        <v>8</v>
      </c>
      <c r="O152" s="58">
        <v>0</v>
      </c>
      <c r="P152" s="58">
        <f>O152*H152</f>
        <v>0</v>
      </c>
      <c r="Q152" s="58">
        <v>0</v>
      </c>
      <c r="R152" s="58">
        <f>Q152*H152</f>
        <v>0</v>
      </c>
      <c r="S152" s="58">
        <v>0</v>
      </c>
      <c r="T152" s="59">
        <f>S152*H152</f>
        <v>0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60" t="s">
        <v>58</v>
      </c>
      <c r="AT152" s="60" t="s">
        <v>53</v>
      </c>
      <c r="AU152" s="60" t="s">
        <v>18</v>
      </c>
      <c r="AY152" s="13" t="s">
        <v>51</v>
      </c>
      <c r="BE152" s="61">
        <f>IF(N152="základní",J152,0)</f>
        <v>0</v>
      </c>
      <c r="BF152" s="61">
        <f>IF(N152="snížená",J152,0)</f>
        <v>0</v>
      </c>
      <c r="BG152" s="61">
        <f>IF(N152="zákl. přenesená",J152,0)</f>
        <v>0</v>
      </c>
      <c r="BH152" s="61">
        <f>IF(N152="sníž. přenesená",J152,0)</f>
        <v>0</v>
      </c>
      <c r="BI152" s="61">
        <f>IF(N152="nulová",J152,0)</f>
        <v>0</v>
      </c>
      <c r="BJ152" s="13" t="s">
        <v>17</v>
      </c>
      <c r="BK152" s="61">
        <f>ROUND(I152*H152,2)</f>
        <v>0</v>
      </c>
      <c r="BL152" s="13" t="s">
        <v>58</v>
      </c>
      <c r="BM152" s="60" t="s">
        <v>303</v>
      </c>
    </row>
    <row r="153" spans="1:65" s="2" customFormat="1" ht="14.45" customHeight="1">
      <c r="A153" s="18"/>
      <c r="B153" s="235"/>
      <c r="C153" s="253" t="s">
        <v>304</v>
      </c>
      <c r="D153" s="253" t="s">
        <v>53</v>
      </c>
      <c r="E153" s="254" t="s">
        <v>305</v>
      </c>
      <c r="F153" s="255" t="s">
        <v>306</v>
      </c>
      <c r="G153" s="256" t="s">
        <v>56</v>
      </c>
      <c r="H153" s="257">
        <v>11</v>
      </c>
      <c r="I153" s="55">
        <v>0</v>
      </c>
      <c r="J153" s="258">
        <f>ROUND(I153*H153,2)</f>
        <v>0</v>
      </c>
      <c r="K153" s="255" t="s">
        <v>0</v>
      </c>
      <c r="L153" s="19"/>
      <c r="M153" s="56" t="s">
        <v>0</v>
      </c>
      <c r="N153" s="57" t="s">
        <v>8</v>
      </c>
      <c r="O153" s="58">
        <v>0</v>
      </c>
      <c r="P153" s="58">
        <f>O153*H153</f>
        <v>0</v>
      </c>
      <c r="Q153" s="58">
        <v>0</v>
      </c>
      <c r="R153" s="58">
        <f>Q153*H153</f>
        <v>0</v>
      </c>
      <c r="S153" s="58">
        <v>0</v>
      </c>
      <c r="T153" s="59">
        <f>S153*H153</f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60" t="s">
        <v>58</v>
      </c>
      <c r="AT153" s="60" t="s">
        <v>53</v>
      </c>
      <c r="AU153" s="60" t="s">
        <v>18</v>
      </c>
      <c r="AY153" s="13" t="s">
        <v>51</v>
      </c>
      <c r="BE153" s="61">
        <f>IF(N153="základní",J153,0)</f>
        <v>0</v>
      </c>
      <c r="BF153" s="61">
        <f>IF(N153="snížená",J153,0)</f>
        <v>0</v>
      </c>
      <c r="BG153" s="61">
        <f>IF(N153="zákl. přenesená",J153,0)</f>
        <v>0</v>
      </c>
      <c r="BH153" s="61">
        <f>IF(N153="sníž. přenesená",J153,0)</f>
        <v>0</v>
      </c>
      <c r="BI153" s="61">
        <f>IF(N153="nulová",J153,0)</f>
        <v>0</v>
      </c>
      <c r="BJ153" s="13" t="s">
        <v>17</v>
      </c>
      <c r="BK153" s="61">
        <f>ROUND(I153*H153,2)</f>
        <v>0</v>
      </c>
      <c r="BL153" s="13" t="s">
        <v>58</v>
      </c>
      <c r="BM153" s="60" t="s">
        <v>307</v>
      </c>
    </row>
    <row r="154" spans="1:65" s="2" customFormat="1" ht="14.45" customHeight="1">
      <c r="A154" s="18"/>
      <c r="B154" s="235"/>
      <c r="C154" s="253" t="s">
        <v>308</v>
      </c>
      <c r="D154" s="253" t="s">
        <v>53</v>
      </c>
      <c r="E154" s="254" t="s">
        <v>309</v>
      </c>
      <c r="F154" s="255" t="s">
        <v>310</v>
      </c>
      <c r="G154" s="256" t="s">
        <v>56</v>
      </c>
      <c r="H154" s="257">
        <v>11</v>
      </c>
      <c r="I154" s="55">
        <v>0</v>
      </c>
      <c r="J154" s="258">
        <f>ROUND(I154*H154,2)</f>
        <v>0</v>
      </c>
      <c r="K154" s="255" t="s">
        <v>0</v>
      </c>
      <c r="L154" s="19"/>
      <c r="M154" s="56" t="s">
        <v>0</v>
      </c>
      <c r="N154" s="57" t="s">
        <v>8</v>
      </c>
      <c r="O154" s="58">
        <v>0</v>
      </c>
      <c r="P154" s="58">
        <f>O154*H154</f>
        <v>0</v>
      </c>
      <c r="Q154" s="58">
        <v>0</v>
      </c>
      <c r="R154" s="58">
        <f>Q154*H154</f>
        <v>0</v>
      </c>
      <c r="S154" s="58">
        <v>0</v>
      </c>
      <c r="T154" s="59">
        <f>S154*H154</f>
        <v>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60" t="s">
        <v>58</v>
      </c>
      <c r="AT154" s="60" t="s">
        <v>53</v>
      </c>
      <c r="AU154" s="60" t="s">
        <v>18</v>
      </c>
      <c r="AY154" s="13" t="s">
        <v>51</v>
      </c>
      <c r="BE154" s="61">
        <f>IF(N154="základní",J154,0)</f>
        <v>0</v>
      </c>
      <c r="BF154" s="61">
        <f>IF(N154="snížená",J154,0)</f>
        <v>0</v>
      </c>
      <c r="BG154" s="61">
        <f>IF(N154="zákl. přenesená",J154,0)</f>
        <v>0</v>
      </c>
      <c r="BH154" s="61">
        <f>IF(N154="sníž. přenesená",J154,0)</f>
        <v>0</v>
      </c>
      <c r="BI154" s="61">
        <f>IF(N154="nulová",J154,0)</f>
        <v>0</v>
      </c>
      <c r="BJ154" s="13" t="s">
        <v>17</v>
      </c>
      <c r="BK154" s="61">
        <f>ROUND(I154*H154,2)</f>
        <v>0</v>
      </c>
      <c r="BL154" s="13" t="s">
        <v>58</v>
      </c>
      <c r="BM154" s="60" t="s">
        <v>311</v>
      </c>
    </row>
    <row r="155" spans="1:65" s="2" customFormat="1" ht="37.9" customHeight="1">
      <c r="A155" s="18"/>
      <c r="B155" s="235"/>
      <c r="C155" s="253" t="s">
        <v>312</v>
      </c>
      <c r="D155" s="253" t="s">
        <v>53</v>
      </c>
      <c r="E155" s="254" t="s">
        <v>313</v>
      </c>
      <c r="F155" s="255" t="s">
        <v>314</v>
      </c>
      <c r="G155" s="256" t="s">
        <v>56</v>
      </c>
      <c r="H155" s="257">
        <v>96.1</v>
      </c>
      <c r="I155" s="55">
        <v>0</v>
      </c>
      <c r="J155" s="258">
        <f>ROUND(I155*H155,2)</f>
        <v>0</v>
      </c>
      <c r="K155" s="255" t="s">
        <v>57</v>
      </c>
      <c r="L155" s="19"/>
      <c r="M155" s="56" t="s">
        <v>0</v>
      </c>
      <c r="N155" s="57" t="s">
        <v>8</v>
      </c>
      <c r="O155" s="58">
        <v>0.054</v>
      </c>
      <c r="P155" s="58">
        <f>O155*H155</f>
        <v>5.1894</v>
      </c>
      <c r="Q155" s="58">
        <v>0</v>
      </c>
      <c r="R155" s="58">
        <f>Q155*H155</f>
        <v>0</v>
      </c>
      <c r="S155" s="58">
        <v>0</v>
      </c>
      <c r="T155" s="59">
        <f>S155*H155</f>
        <v>0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R155" s="60" t="s">
        <v>139</v>
      </c>
      <c r="AT155" s="60" t="s">
        <v>53</v>
      </c>
      <c r="AU155" s="60" t="s">
        <v>18</v>
      </c>
      <c r="AY155" s="13" t="s">
        <v>51</v>
      </c>
      <c r="BE155" s="61">
        <f>IF(N155="základní",J155,0)</f>
        <v>0</v>
      </c>
      <c r="BF155" s="61">
        <f>IF(N155="snížená",J155,0)</f>
        <v>0</v>
      </c>
      <c r="BG155" s="61">
        <f>IF(N155="zákl. přenesená",J155,0)</f>
        <v>0</v>
      </c>
      <c r="BH155" s="61">
        <f>IF(N155="sníž. přenesená",J155,0)</f>
        <v>0</v>
      </c>
      <c r="BI155" s="61">
        <f>IF(N155="nulová",J155,0)</f>
        <v>0</v>
      </c>
      <c r="BJ155" s="13" t="s">
        <v>17</v>
      </c>
      <c r="BK155" s="61">
        <f>ROUND(I155*H155,2)</f>
        <v>0</v>
      </c>
      <c r="BL155" s="13" t="s">
        <v>139</v>
      </c>
      <c r="BM155" s="60" t="s">
        <v>315</v>
      </c>
    </row>
    <row r="156" spans="2:51" s="10" customFormat="1" ht="12">
      <c r="B156" s="259"/>
      <c r="C156" s="260"/>
      <c r="D156" s="261" t="s">
        <v>60</v>
      </c>
      <c r="E156" s="262" t="s">
        <v>0</v>
      </c>
      <c r="F156" s="263" t="s">
        <v>61</v>
      </c>
      <c r="G156" s="260"/>
      <c r="H156" s="262" t="s">
        <v>0</v>
      </c>
      <c r="I156" s="225"/>
      <c r="J156" s="260"/>
      <c r="K156" s="260"/>
      <c r="L156" s="62"/>
      <c r="M156" s="64"/>
      <c r="N156" s="65"/>
      <c r="O156" s="65"/>
      <c r="P156" s="65"/>
      <c r="Q156" s="65"/>
      <c r="R156" s="65"/>
      <c r="S156" s="65"/>
      <c r="T156" s="66"/>
      <c r="AT156" s="63" t="s">
        <v>60</v>
      </c>
      <c r="AU156" s="63" t="s">
        <v>18</v>
      </c>
      <c r="AV156" s="10" t="s">
        <v>17</v>
      </c>
      <c r="AW156" s="10" t="s">
        <v>6</v>
      </c>
      <c r="AX156" s="10" t="s">
        <v>14</v>
      </c>
      <c r="AY156" s="63" t="s">
        <v>51</v>
      </c>
    </row>
    <row r="157" spans="2:51" s="10" customFormat="1" ht="12">
      <c r="B157" s="259"/>
      <c r="C157" s="260"/>
      <c r="D157" s="261" t="s">
        <v>60</v>
      </c>
      <c r="E157" s="262" t="s">
        <v>0</v>
      </c>
      <c r="F157" s="263" t="s">
        <v>316</v>
      </c>
      <c r="G157" s="260"/>
      <c r="H157" s="262" t="s">
        <v>0</v>
      </c>
      <c r="I157" s="225"/>
      <c r="J157" s="260"/>
      <c r="K157" s="260"/>
      <c r="L157" s="62"/>
      <c r="M157" s="64"/>
      <c r="N157" s="65"/>
      <c r="O157" s="65"/>
      <c r="P157" s="65"/>
      <c r="Q157" s="65"/>
      <c r="R157" s="65"/>
      <c r="S157" s="65"/>
      <c r="T157" s="66"/>
      <c r="AT157" s="63" t="s">
        <v>60</v>
      </c>
      <c r="AU157" s="63" t="s">
        <v>18</v>
      </c>
      <c r="AV157" s="10" t="s">
        <v>17</v>
      </c>
      <c r="AW157" s="10" t="s">
        <v>6</v>
      </c>
      <c r="AX157" s="10" t="s">
        <v>14</v>
      </c>
      <c r="AY157" s="63" t="s">
        <v>51</v>
      </c>
    </row>
    <row r="158" spans="2:51" s="11" customFormat="1" ht="12">
      <c r="B158" s="264"/>
      <c r="C158" s="265"/>
      <c r="D158" s="261" t="s">
        <v>60</v>
      </c>
      <c r="E158" s="266" t="s">
        <v>0</v>
      </c>
      <c r="F158" s="267" t="s">
        <v>317</v>
      </c>
      <c r="G158" s="265"/>
      <c r="H158" s="268">
        <v>96.1</v>
      </c>
      <c r="I158" s="226"/>
      <c r="J158" s="265"/>
      <c r="K158" s="265"/>
      <c r="L158" s="67"/>
      <c r="M158" s="69"/>
      <c r="N158" s="70"/>
      <c r="O158" s="70"/>
      <c r="P158" s="70"/>
      <c r="Q158" s="70"/>
      <c r="R158" s="70"/>
      <c r="S158" s="70"/>
      <c r="T158" s="71"/>
      <c r="AT158" s="68" t="s">
        <v>60</v>
      </c>
      <c r="AU158" s="68" t="s">
        <v>18</v>
      </c>
      <c r="AV158" s="11" t="s">
        <v>18</v>
      </c>
      <c r="AW158" s="11" t="s">
        <v>6</v>
      </c>
      <c r="AX158" s="11" t="s">
        <v>14</v>
      </c>
      <c r="AY158" s="68" t="s">
        <v>51</v>
      </c>
    </row>
    <row r="159" spans="2:51" s="12" customFormat="1" ht="12">
      <c r="B159" s="269"/>
      <c r="C159" s="270"/>
      <c r="D159" s="261" t="s">
        <v>60</v>
      </c>
      <c r="E159" s="271" t="s">
        <v>0</v>
      </c>
      <c r="F159" s="272" t="s">
        <v>64</v>
      </c>
      <c r="G159" s="270"/>
      <c r="H159" s="273">
        <v>96.1</v>
      </c>
      <c r="I159" s="227"/>
      <c r="J159" s="270"/>
      <c r="K159" s="270"/>
      <c r="L159" s="72"/>
      <c r="M159" s="74"/>
      <c r="N159" s="75"/>
      <c r="O159" s="75"/>
      <c r="P159" s="75"/>
      <c r="Q159" s="75"/>
      <c r="R159" s="75"/>
      <c r="S159" s="75"/>
      <c r="T159" s="76"/>
      <c r="AT159" s="73" t="s">
        <v>60</v>
      </c>
      <c r="AU159" s="73" t="s">
        <v>18</v>
      </c>
      <c r="AV159" s="12" t="s">
        <v>58</v>
      </c>
      <c r="AW159" s="12" t="s">
        <v>6</v>
      </c>
      <c r="AX159" s="12" t="s">
        <v>17</v>
      </c>
      <c r="AY159" s="73" t="s">
        <v>51</v>
      </c>
    </row>
    <row r="160" spans="1:65" s="2" customFormat="1" ht="14.45" customHeight="1">
      <c r="A160" s="18"/>
      <c r="B160" s="235"/>
      <c r="C160" s="291" t="s">
        <v>318</v>
      </c>
      <c r="D160" s="291" t="s">
        <v>280</v>
      </c>
      <c r="E160" s="292" t="s">
        <v>319</v>
      </c>
      <c r="F160" s="293" t="s">
        <v>320</v>
      </c>
      <c r="G160" s="294" t="s">
        <v>321</v>
      </c>
      <c r="H160" s="295">
        <v>33.635</v>
      </c>
      <c r="I160" s="55">
        <v>0</v>
      </c>
      <c r="J160" s="296">
        <f>ROUND(I160*H160,2)</f>
        <v>0</v>
      </c>
      <c r="K160" s="293" t="s">
        <v>57</v>
      </c>
      <c r="L160" s="80"/>
      <c r="M160" s="81" t="s">
        <v>0</v>
      </c>
      <c r="N160" s="82" t="s">
        <v>8</v>
      </c>
      <c r="O160" s="58">
        <v>0</v>
      </c>
      <c r="P160" s="58">
        <f>O160*H160</f>
        <v>0</v>
      </c>
      <c r="Q160" s="58">
        <v>0.001</v>
      </c>
      <c r="R160" s="58">
        <f>Q160*H160</f>
        <v>0.033635</v>
      </c>
      <c r="S160" s="58">
        <v>0</v>
      </c>
      <c r="T160" s="59">
        <f>S160*H160</f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R160" s="60" t="s">
        <v>322</v>
      </c>
      <c r="AT160" s="60" t="s">
        <v>280</v>
      </c>
      <c r="AU160" s="60" t="s">
        <v>18</v>
      </c>
      <c r="AY160" s="13" t="s">
        <v>51</v>
      </c>
      <c r="BE160" s="61">
        <f>IF(N160="základní",J160,0)</f>
        <v>0</v>
      </c>
      <c r="BF160" s="61">
        <f>IF(N160="snížená",J160,0)</f>
        <v>0</v>
      </c>
      <c r="BG160" s="61">
        <f>IF(N160="zákl. přenesená",J160,0)</f>
        <v>0</v>
      </c>
      <c r="BH160" s="61">
        <f>IF(N160="sníž. přenesená",J160,0)</f>
        <v>0</v>
      </c>
      <c r="BI160" s="61">
        <f>IF(N160="nulová",J160,0)</f>
        <v>0</v>
      </c>
      <c r="BJ160" s="13" t="s">
        <v>17</v>
      </c>
      <c r="BK160" s="61">
        <f>ROUND(I160*H160,2)</f>
        <v>0</v>
      </c>
      <c r="BL160" s="13" t="s">
        <v>139</v>
      </c>
      <c r="BM160" s="60" t="s">
        <v>323</v>
      </c>
    </row>
    <row r="161" spans="2:51" s="11" customFormat="1" ht="12">
      <c r="B161" s="264"/>
      <c r="C161" s="265"/>
      <c r="D161" s="261" t="s">
        <v>60</v>
      </c>
      <c r="E161" s="265"/>
      <c r="F161" s="267" t="s">
        <v>324</v>
      </c>
      <c r="G161" s="265"/>
      <c r="H161" s="268">
        <v>33.635</v>
      </c>
      <c r="I161" s="226"/>
      <c r="J161" s="265"/>
      <c r="K161" s="265"/>
      <c r="L161" s="67"/>
      <c r="M161" s="69"/>
      <c r="N161" s="70"/>
      <c r="O161" s="70"/>
      <c r="P161" s="70"/>
      <c r="Q161" s="70"/>
      <c r="R161" s="70"/>
      <c r="S161" s="70"/>
      <c r="T161" s="71"/>
      <c r="AT161" s="68" t="s">
        <v>60</v>
      </c>
      <c r="AU161" s="68" t="s">
        <v>18</v>
      </c>
      <c r="AV161" s="11" t="s">
        <v>18</v>
      </c>
      <c r="AW161" s="11" t="s">
        <v>1</v>
      </c>
      <c r="AX161" s="11" t="s">
        <v>17</v>
      </c>
      <c r="AY161" s="68" t="s">
        <v>51</v>
      </c>
    </row>
    <row r="162" spans="1:65" s="2" customFormat="1" ht="37.9" customHeight="1">
      <c r="A162" s="18"/>
      <c r="B162" s="235"/>
      <c r="C162" s="253" t="s">
        <v>325</v>
      </c>
      <c r="D162" s="253" t="s">
        <v>53</v>
      </c>
      <c r="E162" s="254" t="s">
        <v>326</v>
      </c>
      <c r="F162" s="255" t="s">
        <v>327</v>
      </c>
      <c r="G162" s="256" t="s">
        <v>56</v>
      </c>
      <c r="H162" s="257">
        <v>108.5</v>
      </c>
      <c r="I162" s="55">
        <v>0</v>
      </c>
      <c r="J162" s="258">
        <f>ROUND(I162*H162,2)</f>
        <v>0</v>
      </c>
      <c r="K162" s="255" t="s">
        <v>57</v>
      </c>
      <c r="L162" s="19"/>
      <c r="M162" s="56" t="s">
        <v>0</v>
      </c>
      <c r="N162" s="57" t="s">
        <v>8</v>
      </c>
      <c r="O162" s="58">
        <v>0.19</v>
      </c>
      <c r="P162" s="58">
        <f>O162*H162</f>
        <v>20.615000000000002</v>
      </c>
      <c r="Q162" s="58">
        <v>0.004</v>
      </c>
      <c r="R162" s="58">
        <f>Q162*H162</f>
        <v>0.434</v>
      </c>
      <c r="S162" s="58">
        <v>0</v>
      </c>
      <c r="T162" s="59">
        <f>S162*H162</f>
        <v>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60" t="s">
        <v>139</v>
      </c>
      <c r="AT162" s="60" t="s">
        <v>53</v>
      </c>
      <c r="AU162" s="60" t="s">
        <v>18</v>
      </c>
      <c r="AY162" s="13" t="s">
        <v>51</v>
      </c>
      <c r="BE162" s="61">
        <f>IF(N162="základní",J162,0)</f>
        <v>0</v>
      </c>
      <c r="BF162" s="61">
        <f>IF(N162="snížená",J162,0)</f>
        <v>0</v>
      </c>
      <c r="BG162" s="61">
        <f>IF(N162="zákl. přenesená",J162,0)</f>
        <v>0</v>
      </c>
      <c r="BH162" s="61">
        <f>IF(N162="sníž. přenesená",J162,0)</f>
        <v>0</v>
      </c>
      <c r="BI162" s="61">
        <f>IF(N162="nulová",J162,0)</f>
        <v>0</v>
      </c>
      <c r="BJ162" s="13" t="s">
        <v>17</v>
      </c>
      <c r="BK162" s="61">
        <f>ROUND(I162*H162,2)</f>
        <v>0</v>
      </c>
      <c r="BL162" s="13" t="s">
        <v>139</v>
      </c>
      <c r="BM162" s="60" t="s">
        <v>328</v>
      </c>
    </row>
    <row r="163" spans="2:51" s="10" customFormat="1" ht="12">
      <c r="B163" s="259"/>
      <c r="C163" s="260"/>
      <c r="D163" s="261" t="s">
        <v>60</v>
      </c>
      <c r="E163" s="262" t="s">
        <v>0</v>
      </c>
      <c r="F163" s="263" t="s">
        <v>61</v>
      </c>
      <c r="G163" s="260"/>
      <c r="H163" s="262" t="s">
        <v>0</v>
      </c>
      <c r="I163" s="225"/>
      <c r="J163" s="260"/>
      <c r="K163" s="260"/>
      <c r="L163" s="62"/>
      <c r="M163" s="64"/>
      <c r="N163" s="65"/>
      <c r="O163" s="65"/>
      <c r="P163" s="65"/>
      <c r="Q163" s="65"/>
      <c r="R163" s="65"/>
      <c r="S163" s="65"/>
      <c r="T163" s="66"/>
      <c r="AT163" s="63" t="s">
        <v>60</v>
      </c>
      <c r="AU163" s="63" t="s">
        <v>18</v>
      </c>
      <c r="AV163" s="10" t="s">
        <v>17</v>
      </c>
      <c r="AW163" s="10" t="s">
        <v>6</v>
      </c>
      <c r="AX163" s="10" t="s">
        <v>14</v>
      </c>
      <c r="AY163" s="63" t="s">
        <v>51</v>
      </c>
    </row>
    <row r="164" spans="2:51" s="10" customFormat="1" ht="12">
      <c r="B164" s="259"/>
      <c r="C164" s="260"/>
      <c r="D164" s="261" t="s">
        <v>60</v>
      </c>
      <c r="E164" s="262" t="s">
        <v>0</v>
      </c>
      <c r="F164" s="263" t="s">
        <v>329</v>
      </c>
      <c r="G164" s="260"/>
      <c r="H164" s="262" t="s">
        <v>0</v>
      </c>
      <c r="I164" s="225"/>
      <c r="J164" s="260"/>
      <c r="K164" s="260"/>
      <c r="L164" s="62"/>
      <c r="M164" s="64"/>
      <c r="N164" s="65"/>
      <c r="O164" s="65"/>
      <c r="P164" s="65"/>
      <c r="Q164" s="65"/>
      <c r="R164" s="65"/>
      <c r="S164" s="65"/>
      <c r="T164" s="66"/>
      <c r="AT164" s="63" t="s">
        <v>60</v>
      </c>
      <c r="AU164" s="63" t="s">
        <v>18</v>
      </c>
      <c r="AV164" s="10" t="s">
        <v>17</v>
      </c>
      <c r="AW164" s="10" t="s">
        <v>6</v>
      </c>
      <c r="AX164" s="10" t="s">
        <v>14</v>
      </c>
      <c r="AY164" s="63" t="s">
        <v>51</v>
      </c>
    </row>
    <row r="165" spans="2:51" s="11" customFormat="1" ht="12">
      <c r="B165" s="264"/>
      <c r="C165" s="265"/>
      <c r="D165" s="261" t="s">
        <v>60</v>
      </c>
      <c r="E165" s="266" t="s">
        <v>0</v>
      </c>
      <c r="F165" s="267" t="s">
        <v>330</v>
      </c>
      <c r="G165" s="265"/>
      <c r="H165" s="268">
        <v>108.5</v>
      </c>
      <c r="I165" s="226"/>
      <c r="J165" s="265"/>
      <c r="K165" s="265"/>
      <c r="L165" s="67"/>
      <c r="M165" s="69"/>
      <c r="N165" s="70"/>
      <c r="O165" s="70"/>
      <c r="P165" s="70"/>
      <c r="Q165" s="70"/>
      <c r="R165" s="70"/>
      <c r="S165" s="70"/>
      <c r="T165" s="71"/>
      <c r="AT165" s="68" t="s">
        <v>60</v>
      </c>
      <c r="AU165" s="68" t="s">
        <v>18</v>
      </c>
      <c r="AV165" s="11" t="s">
        <v>18</v>
      </c>
      <c r="AW165" s="11" t="s">
        <v>6</v>
      </c>
      <c r="AX165" s="11" t="s">
        <v>14</v>
      </c>
      <c r="AY165" s="68" t="s">
        <v>51</v>
      </c>
    </row>
    <row r="166" spans="2:51" s="12" customFormat="1" ht="12">
      <c r="B166" s="269"/>
      <c r="C166" s="270"/>
      <c r="D166" s="261" t="s">
        <v>60</v>
      </c>
      <c r="E166" s="271" t="s">
        <v>0</v>
      </c>
      <c r="F166" s="272" t="s">
        <v>64</v>
      </c>
      <c r="G166" s="270"/>
      <c r="H166" s="273">
        <v>108.5</v>
      </c>
      <c r="I166" s="227"/>
      <c r="J166" s="270"/>
      <c r="K166" s="270"/>
      <c r="L166" s="72"/>
      <c r="M166" s="74"/>
      <c r="N166" s="75"/>
      <c r="O166" s="75"/>
      <c r="P166" s="75"/>
      <c r="Q166" s="75"/>
      <c r="R166" s="75"/>
      <c r="S166" s="75"/>
      <c r="T166" s="76"/>
      <c r="AT166" s="73" t="s">
        <v>60</v>
      </c>
      <c r="AU166" s="73" t="s">
        <v>18</v>
      </c>
      <c r="AV166" s="12" t="s">
        <v>58</v>
      </c>
      <c r="AW166" s="12" t="s">
        <v>6</v>
      </c>
      <c r="AX166" s="12" t="s">
        <v>17</v>
      </c>
      <c r="AY166" s="73" t="s">
        <v>51</v>
      </c>
    </row>
    <row r="167" spans="1:65" s="2" customFormat="1" ht="49.15" customHeight="1">
      <c r="A167" s="18"/>
      <c r="B167" s="235"/>
      <c r="C167" s="253" t="s">
        <v>322</v>
      </c>
      <c r="D167" s="253" t="s">
        <v>53</v>
      </c>
      <c r="E167" s="254" t="s">
        <v>331</v>
      </c>
      <c r="F167" s="255" t="s">
        <v>332</v>
      </c>
      <c r="G167" s="256" t="s">
        <v>126</v>
      </c>
      <c r="H167" s="257">
        <v>0.468</v>
      </c>
      <c r="I167" s="55">
        <v>0</v>
      </c>
      <c r="J167" s="258">
        <f>ROUND(I167*H167,2)</f>
        <v>0</v>
      </c>
      <c r="K167" s="255" t="s">
        <v>57</v>
      </c>
      <c r="L167" s="19"/>
      <c r="M167" s="56" t="s">
        <v>0</v>
      </c>
      <c r="N167" s="57" t="s">
        <v>8</v>
      </c>
      <c r="O167" s="58">
        <v>1.567</v>
      </c>
      <c r="P167" s="58">
        <f>O167*H167</f>
        <v>0.733356</v>
      </c>
      <c r="Q167" s="58">
        <v>0</v>
      </c>
      <c r="R167" s="58">
        <f>Q167*H167</f>
        <v>0</v>
      </c>
      <c r="S167" s="58">
        <v>0</v>
      </c>
      <c r="T167" s="59">
        <f>S167*H167</f>
        <v>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R167" s="60" t="s">
        <v>139</v>
      </c>
      <c r="AT167" s="60" t="s">
        <v>53</v>
      </c>
      <c r="AU167" s="60" t="s">
        <v>18</v>
      </c>
      <c r="AY167" s="13" t="s">
        <v>51</v>
      </c>
      <c r="BE167" s="61">
        <f>IF(N167="základní",J167,0)</f>
        <v>0</v>
      </c>
      <c r="BF167" s="61">
        <f>IF(N167="snížená",J167,0)</f>
        <v>0</v>
      </c>
      <c r="BG167" s="61">
        <f>IF(N167="zákl. přenesená",J167,0)</f>
        <v>0</v>
      </c>
      <c r="BH167" s="61">
        <f>IF(N167="sníž. přenesená",J167,0)</f>
        <v>0</v>
      </c>
      <c r="BI167" s="61">
        <f>IF(N167="nulová",J167,0)</f>
        <v>0</v>
      </c>
      <c r="BJ167" s="13" t="s">
        <v>17</v>
      </c>
      <c r="BK167" s="61">
        <f>ROUND(I167*H167,2)</f>
        <v>0</v>
      </c>
      <c r="BL167" s="13" t="s">
        <v>139</v>
      </c>
      <c r="BM167" s="60" t="s">
        <v>333</v>
      </c>
    </row>
    <row r="168" spans="1:65" s="2" customFormat="1" ht="49.15" customHeight="1">
      <c r="A168" s="18"/>
      <c r="B168" s="235"/>
      <c r="C168" s="253" t="s">
        <v>334</v>
      </c>
      <c r="D168" s="253" t="s">
        <v>53</v>
      </c>
      <c r="E168" s="254" t="s">
        <v>335</v>
      </c>
      <c r="F168" s="255" t="s">
        <v>336</v>
      </c>
      <c r="G168" s="256" t="s">
        <v>126</v>
      </c>
      <c r="H168" s="257">
        <v>0.468</v>
      </c>
      <c r="I168" s="55">
        <v>0</v>
      </c>
      <c r="J168" s="258">
        <f>ROUND(I168*H168,2)</f>
        <v>0</v>
      </c>
      <c r="K168" s="255" t="s">
        <v>57</v>
      </c>
      <c r="L168" s="19"/>
      <c r="M168" s="56" t="s">
        <v>0</v>
      </c>
      <c r="N168" s="57" t="s">
        <v>8</v>
      </c>
      <c r="O168" s="58">
        <v>1.36</v>
      </c>
      <c r="P168" s="58">
        <f>O168*H168</f>
        <v>0.63648</v>
      </c>
      <c r="Q168" s="58">
        <v>0</v>
      </c>
      <c r="R168" s="58">
        <f>Q168*H168</f>
        <v>0</v>
      </c>
      <c r="S168" s="58">
        <v>0</v>
      </c>
      <c r="T168" s="59">
        <f>S168*H168</f>
        <v>0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R168" s="60" t="s">
        <v>139</v>
      </c>
      <c r="AT168" s="60" t="s">
        <v>53</v>
      </c>
      <c r="AU168" s="60" t="s">
        <v>18</v>
      </c>
      <c r="AY168" s="13" t="s">
        <v>51</v>
      </c>
      <c r="BE168" s="61">
        <f>IF(N168="základní",J168,0)</f>
        <v>0</v>
      </c>
      <c r="BF168" s="61">
        <f>IF(N168="snížená",J168,0)</f>
        <v>0</v>
      </c>
      <c r="BG168" s="61">
        <f>IF(N168="zákl. přenesená",J168,0)</f>
        <v>0</v>
      </c>
      <c r="BH168" s="61">
        <f>IF(N168="sníž. přenesená",J168,0)</f>
        <v>0</v>
      </c>
      <c r="BI168" s="61">
        <f>IF(N168="nulová",J168,0)</f>
        <v>0</v>
      </c>
      <c r="BJ168" s="13" t="s">
        <v>17</v>
      </c>
      <c r="BK168" s="61">
        <f>ROUND(I168*H168,2)</f>
        <v>0</v>
      </c>
      <c r="BL168" s="13" t="s">
        <v>139</v>
      </c>
      <c r="BM168" s="60" t="s">
        <v>337</v>
      </c>
    </row>
    <row r="169" spans="2:63" s="9" customFormat="1" ht="22.9" customHeight="1">
      <c r="B169" s="246"/>
      <c r="C169" s="247"/>
      <c r="D169" s="248" t="s">
        <v>13</v>
      </c>
      <c r="E169" s="251" t="s">
        <v>150</v>
      </c>
      <c r="F169" s="251" t="s">
        <v>151</v>
      </c>
      <c r="G169" s="247"/>
      <c r="H169" s="247"/>
      <c r="I169" s="228"/>
      <c r="J169" s="252">
        <f>BK169</f>
        <v>0</v>
      </c>
      <c r="K169" s="247"/>
      <c r="L169" s="47"/>
      <c r="M169" s="49"/>
      <c r="N169" s="50"/>
      <c r="O169" s="50"/>
      <c r="P169" s="51">
        <f>SUM(P170:P175)</f>
        <v>1.259</v>
      </c>
      <c r="Q169" s="50"/>
      <c r="R169" s="51">
        <f>SUM(R170:R175)</f>
        <v>0</v>
      </c>
      <c r="S169" s="50"/>
      <c r="T169" s="52">
        <f>SUM(T170:T175)</f>
        <v>0</v>
      </c>
      <c r="AR169" s="48" t="s">
        <v>18</v>
      </c>
      <c r="AT169" s="53" t="s">
        <v>13</v>
      </c>
      <c r="AU169" s="53" t="s">
        <v>17</v>
      </c>
      <c r="AY169" s="48" t="s">
        <v>51</v>
      </c>
      <c r="BK169" s="54">
        <f>SUM(BK170:BK175)</f>
        <v>0</v>
      </c>
    </row>
    <row r="170" spans="1:65" s="2" customFormat="1" ht="24.2" customHeight="1">
      <c r="A170" s="18"/>
      <c r="B170" s="235"/>
      <c r="C170" s="253" t="s">
        <v>338</v>
      </c>
      <c r="D170" s="253" t="s">
        <v>53</v>
      </c>
      <c r="E170" s="254" t="s">
        <v>339</v>
      </c>
      <c r="F170" s="255" t="s">
        <v>340</v>
      </c>
      <c r="G170" s="256" t="s">
        <v>159</v>
      </c>
      <c r="H170" s="257">
        <v>2</v>
      </c>
      <c r="I170" s="55">
        <v>0</v>
      </c>
      <c r="J170" s="258">
        <f>ROUND(I170*H170,2)</f>
        <v>0</v>
      </c>
      <c r="K170" s="255" t="s">
        <v>57</v>
      </c>
      <c r="L170" s="19"/>
      <c r="M170" s="56" t="s">
        <v>0</v>
      </c>
      <c r="N170" s="57" t="s">
        <v>8</v>
      </c>
      <c r="O170" s="58">
        <v>0.583</v>
      </c>
      <c r="P170" s="58">
        <f>O170*H170</f>
        <v>1.166</v>
      </c>
      <c r="Q170" s="58">
        <v>0</v>
      </c>
      <c r="R170" s="58">
        <f>Q170*H170</f>
        <v>0</v>
      </c>
      <c r="S170" s="58">
        <v>0</v>
      </c>
      <c r="T170" s="59">
        <f>S170*H170</f>
        <v>0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R170" s="60" t="s">
        <v>139</v>
      </c>
      <c r="AT170" s="60" t="s">
        <v>53</v>
      </c>
      <c r="AU170" s="60" t="s">
        <v>18</v>
      </c>
      <c r="AY170" s="13" t="s">
        <v>51</v>
      </c>
      <c r="BE170" s="61">
        <f>IF(N170="základní",J170,0)</f>
        <v>0</v>
      </c>
      <c r="BF170" s="61">
        <f>IF(N170="snížená",J170,0)</f>
        <v>0</v>
      </c>
      <c r="BG170" s="61">
        <f>IF(N170="zákl. přenesená",J170,0)</f>
        <v>0</v>
      </c>
      <c r="BH170" s="61">
        <f>IF(N170="sníž. přenesená",J170,0)</f>
        <v>0</v>
      </c>
      <c r="BI170" s="61">
        <f>IF(N170="nulová",J170,0)</f>
        <v>0</v>
      </c>
      <c r="BJ170" s="13" t="s">
        <v>17</v>
      </c>
      <c r="BK170" s="61">
        <f>ROUND(I170*H170,2)</f>
        <v>0</v>
      </c>
      <c r="BL170" s="13" t="s">
        <v>139</v>
      </c>
      <c r="BM170" s="60" t="s">
        <v>341</v>
      </c>
    </row>
    <row r="171" spans="2:51" s="10" customFormat="1" ht="12">
      <c r="B171" s="259"/>
      <c r="C171" s="260"/>
      <c r="D171" s="261" t="s">
        <v>60</v>
      </c>
      <c r="E171" s="262" t="s">
        <v>0</v>
      </c>
      <c r="F171" s="263" t="s">
        <v>61</v>
      </c>
      <c r="G171" s="260"/>
      <c r="H171" s="262" t="s">
        <v>0</v>
      </c>
      <c r="I171" s="225"/>
      <c r="J171" s="260"/>
      <c r="K171" s="260"/>
      <c r="L171" s="62"/>
      <c r="M171" s="64"/>
      <c r="N171" s="65"/>
      <c r="O171" s="65"/>
      <c r="P171" s="65"/>
      <c r="Q171" s="65"/>
      <c r="R171" s="65"/>
      <c r="S171" s="65"/>
      <c r="T171" s="66"/>
      <c r="AT171" s="63" t="s">
        <v>60</v>
      </c>
      <c r="AU171" s="63" t="s">
        <v>18</v>
      </c>
      <c r="AV171" s="10" t="s">
        <v>17</v>
      </c>
      <c r="AW171" s="10" t="s">
        <v>6</v>
      </c>
      <c r="AX171" s="10" t="s">
        <v>14</v>
      </c>
      <c r="AY171" s="63" t="s">
        <v>51</v>
      </c>
    </row>
    <row r="172" spans="2:51" s="10" customFormat="1" ht="12">
      <c r="B172" s="259"/>
      <c r="C172" s="260"/>
      <c r="D172" s="261" t="s">
        <v>60</v>
      </c>
      <c r="E172" s="262" t="s">
        <v>0</v>
      </c>
      <c r="F172" s="263" t="s">
        <v>342</v>
      </c>
      <c r="G172" s="260"/>
      <c r="H172" s="262" t="s">
        <v>0</v>
      </c>
      <c r="I172" s="225"/>
      <c r="J172" s="260"/>
      <c r="K172" s="260"/>
      <c r="L172" s="62"/>
      <c r="M172" s="64"/>
      <c r="N172" s="65"/>
      <c r="O172" s="65"/>
      <c r="P172" s="65"/>
      <c r="Q172" s="65"/>
      <c r="R172" s="65"/>
      <c r="S172" s="65"/>
      <c r="T172" s="66"/>
      <c r="AT172" s="63" t="s">
        <v>60</v>
      </c>
      <c r="AU172" s="63" t="s">
        <v>18</v>
      </c>
      <c r="AV172" s="10" t="s">
        <v>17</v>
      </c>
      <c r="AW172" s="10" t="s">
        <v>6</v>
      </c>
      <c r="AX172" s="10" t="s">
        <v>14</v>
      </c>
      <c r="AY172" s="63" t="s">
        <v>51</v>
      </c>
    </row>
    <row r="173" spans="2:51" s="11" customFormat="1" ht="12">
      <c r="B173" s="264"/>
      <c r="C173" s="265"/>
      <c r="D173" s="261" t="s">
        <v>60</v>
      </c>
      <c r="E173" s="266" t="s">
        <v>0</v>
      </c>
      <c r="F173" s="267" t="s">
        <v>18</v>
      </c>
      <c r="G173" s="265"/>
      <c r="H173" s="268">
        <v>2</v>
      </c>
      <c r="I173" s="226"/>
      <c r="J173" s="265"/>
      <c r="K173" s="265"/>
      <c r="L173" s="67"/>
      <c r="M173" s="69"/>
      <c r="N173" s="70"/>
      <c r="O173" s="70"/>
      <c r="P173" s="70"/>
      <c r="Q173" s="70"/>
      <c r="R173" s="70"/>
      <c r="S173" s="70"/>
      <c r="T173" s="71"/>
      <c r="AT173" s="68" t="s">
        <v>60</v>
      </c>
      <c r="AU173" s="68" t="s">
        <v>18</v>
      </c>
      <c r="AV173" s="11" t="s">
        <v>18</v>
      </c>
      <c r="AW173" s="11" t="s">
        <v>6</v>
      </c>
      <c r="AX173" s="11" t="s">
        <v>14</v>
      </c>
      <c r="AY173" s="68" t="s">
        <v>51</v>
      </c>
    </row>
    <row r="174" spans="2:51" s="12" customFormat="1" ht="12">
      <c r="B174" s="269"/>
      <c r="C174" s="270"/>
      <c r="D174" s="261" t="s">
        <v>60</v>
      </c>
      <c r="E174" s="271" t="s">
        <v>0</v>
      </c>
      <c r="F174" s="272" t="s">
        <v>64</v>
      </c>
      <c r="G174" s="270"/>
      <c r="H174" s="273">
        <v>2</v>
      </c>
      <c r="I174" s="227"/>
      <c r="J174" s="270"/>
      <c r="K174" s="270"/>
      <c r="L174" s="72"/>
      <c r="M174" s="74"/>
      <c r="N174" s="75"/>
      <c r="O174" s="75"/>
      <c r="P174" s="75"/>
      <c r="Q174" s="75"/>
      <c r="R174" s="75"/>
      <c r="S174" s="75"/>
      <c r="T174" s="76"/>
      <c r="AT174" s="73" t="s">
        <v>60</v>
      </c>
      <c r="AU174" s="73" t="s">
        <v>18</v>
      </c>
      <c r="AV174" s="12" t="s">
        <v>58</v>
      </c>
      <c r="AW174" s="12" t="s">
        <v>6</v>
      </c>
      <c r="AX174" s="12" t="s">
        <v>17</v>
      </c>
      <c r="AY174" s="73" t="s">
        <v>51</v>
      </c>
    </row>
    <row r="175" spans="1:65" s="2" customFormat="1" ht="37.9" customHeight="1">
      <c r="A175" s="18"/>
      <c r="B175" s="235"/>
      <c r="C175" s="253" t="s">
        <v>343</v>
      </c>
      <c r="D175" s="253" t="s">
        <v>53</v>
      </c>
      <c r="E175" s="254" t="s">
        <v>344</v>
      </c>
      <c r="F175" s="255" t="s">
        <v>345</v>
      </c>
      <c r="G175" s="256" t="s">
        <v>56</v>
      </c>
      <c r="H175" s="257">
        <v>3</v>
      </c>
      <c r="I175" s="55">
        <v>0</v>
      </c>
      <c r="J175" s="258">
        <f>ROUND(I175*H175,2)</f>
        <v>0</v>
      </c>
      <c r="K175" s="255" t="s">
        <v>57</v>
      </c>
      <c r="L175" s="19"/>
      <c r="M175" s="56" t="s">
        <v>0</v>
      </c>
      <c r="N175" s="57" t="s">
        <v>8</v>
      </c>
      <c r="O175" s="58">
        <v>0.031</v>
      </c>
      <c r="P175" s="58">
        <f>O175*H175</f>
        <v>0.093</v>
      </c>
      <c r="Q175" s="58">
        <v>0</v>
      </c>
      <c r="R175" s="58">
        <f>Q175*H175</f>
        <v>0</v>
      </c>
      <c r="S175" s="58">
        <v>0</v>
      </c>
      <c r="T175" s="59">
        <f>S175*H175</f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60" t="s">
        <v>139</v>
      </c>
      <c r="AT175" s="60" t="s">
        <v>53</v>
      </c>
      <c r="AU175" s="60" t="s">
        <v>18</v>
      </c>
      <c r="AY175" s="13" t="s">
        <v>51</v>
      </c>
      <c r="BE175" s="61">
        <f>IF(N175="základní",J175,0)</f>
        <v>0</v>
      </c>
      <c r="BF175" s="61">
        <f>IF(N175="snížená",J175,0)</f>
        <v>0</v>
      </c>
      <c r="BG175" s="61">
        <f>IF(N175="zákl. přenesená",J175,0)</f>
        <v>0</v>
      </c>
      <c r="BH175" s="61">
        <f>IF(N175="sníž. přenesená",J175,0)</f>
        <v>0</v>
      </c>
      <c r="BI175" s="61">
        <f>IF(N175="nulová",J175,0)</f>
        <v>0</v>
      </c>
      <c r="BJ175" s="13" t="s">
        <v>17</v>
      </c>
      <c r="BK175" s="61">
        <f>ROUND(I175*H175,2)</f>
        <v>0</v>
      </c>
      <c r="BL175" s="13" t="s">
        <v>139</v>
      </c>
      <c r="BM175" s="60" t="s">
        <v>346</v>
      </c>
    </row>
    <row r="176" spans="2:63" s="9" customFormat="1" ht="22.9" customHeight="1">
      <c r="B176" s="246"/>
      <c r="C176" s="247"/>
      <c r="D176" s="248" t="s">
        <v>13</v>
      </c>
      <c r="E176" s="251" t="s">
        <v>163</v>
      </c>
      <c r="F176" s="251" t="s">
        <v>164</v>
      </c>
      <c r="G176" s="247"/>
      <c r="H176" s="247"/>
      <c r="I176" s="228"/>
      <c r="J176" s="252">
        <f>BK176</f>
        <v>0</v>
      </c>
      <c r="K176" s="247"/>
      <c r="L176" s="47"/>
      <c r="M176" s="49"/>
      <c r="N176" s="50"/>
      <c r="O176" s="50"/>
      <c r="P176" s="51">
        <f>SUM(P177:P182)</f>
        <v>2.085396</v>
      </c>
      <c r="Q176" s="50"/>
      <c r="R176" s="51">
        <f>SUM(R177:R182)</f>
        <v>0.00793</v>
      </c>
      <c r="S176" s="50"/>
      <c r="T176" s="52">
        <f>SUM(T177:T182)</f>
        <v>0</v>
      </c>
      <c r="AR176" s="48" t="s">
        <v>18</v>
      </c>
      <c r="AT176" s="53" t="s">
        <v>13</v>
      </c>
      <c r="AU176" s="53" t="s">
        <v>17</v>
      </c>
      <c r="AY176" s="48" t="s">
        <v>51</v>
      </c>
      <c r="BK176" s="54">
        <f>SUM(BK177:BK182)</f>
        <v>0</v>
      </c>
    </row>
    <row r="177" spans="1:65" s="2" customFormat="1" ht="37.9" customHeight="1">
      <c r="A177" s="18"/>
      <c r="B177" s="235"/>
      <c r="C177" s="253" t="s">
        <v>347</v>
      </c>
      <c r="D177" s="253" t="s">
        <v>53</v>
      </c>
      <c r="E177" s="254" t="s">
        <v>348</v>
      </c>
      <c r="F177" s="255" t="s">
        <v>349</v>
      </c>
      <c r="G177" s="256" t="s">
        <v>78</v>
      </c>
      <c r="H177" s="257">
        <v>6.5</v>
      </c>
      <c r="I177" s="55">
        <v>0</v>
      </c>
      <c r="J177" s="258">
        <f>ROUND(I177*H177,2)</f>
        <v>0</v>
      </c>
      <c r="K177" s="255" t="s">
        <v>57</v>
      </c>
      <c r="L177" s="19"/>
      <c r="M177" s="56" t="s">
        <v>0</v>
      </c>
      <c r="N177" s="57" t="s">
        <v>8</v>
      </c>
      <c r="O177" s="58">
        <v>0.315</v>
      </c>
      <c r="P177" s="58">
        <f>O177*H177</f>
        <v>2.0475</v>
      </c>
      <c r="Q177" s="58">
        <v>0.00122</v>
      </c>
      <c r="R177" s="58">
        <f>Q177*H177</f>
        <v>0.00793</v>
      </c>
      <c r="S177" s="58">
        <v>0</v>
      </c>
      <c r="T177" s="59">
        <f>S177*H177</f>
        <v>0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R177" s="60" t="s">
        <v>139</v>
      </c>
      <c r="AT177" s="60" t="s">
        <v>53</v>
      </c>
      <c r="AU177" s="60" t="s">
        <v>18</v>
      </c>
      <c r="AY177" s="13" t="s">
        <v>51</v>
      </c>
      <c r="BE177" s="61">
        <f>IF(N177="základní",J177,0)</f>
        <v>0</v>
      </c>
      <c r="BF177" s="61">
        <f>IF(N177="snížená",J177,0)</f>
        <v>0</v>
      </c>
      <c r="BG177" s="61">
        <f>IF(N177="zákl. přenesená",J177,0)</f>
        <v>0</v>
      </c>
      <c r="BH177" s="61">
        <f>IF(N177="sníž. přenesená",J177,0)</f>
        <v>0</v>
      </c>
      <c r="BI177" s="61">
        <f>IF(N177="nulová",J177,0)</f>
        <v>0</v>
      </c>
      <c r="BJ177" s="13" t="s">
        <v>17</v>
      </c>
      <c r="BK177" s="61">
        <f>ROUND(I177*H177,2)</f>
        <v>0</v>
      </c>
      <c r="BL177" s="13" t="s">
        <v>139</v>
      </c>
      <c r="BM177" s="60" t="s">
        <v>350</v>
      </c>
    </row>
    <row r="178" spans="2:51" s="10" customFormat="1" ht="12">
      <c r="B178" s="259"/>
      <c r="C178" s="260"/>
      <c r="D178" s="261" t="s">
        <v>60</v>
      </c>
      <c r="E178" s="262" t="s">
        <v>0</v>
      </c>
      <c r="F178" s="263" t="s">
        <v>61</v>
      </c>
      <c r="G178" s="260"/>
      <c r="H178" s="262" t="s">
        <v>0</v>
      </c>
      <c r="I178" s="225"/>
      <c r="J178" s="260"/>
      <c r="K178" s="260"/>
      <c r="L178" s="62"/>
      <c r="M178" s="64"/>
      <c r="N178" s="65"/>
      <c r="O178" s="65"/>
      <c r="P178" s="65"/>
      <c r="Q178" s="65"/>
      <c r="R178" s="65"/>
      <c r="S178" s="65"/>
      <c r="T178" s="66"/>
      <c r="AT178" s="63" t="s">
        <v>60</v>
      </c>
      <c r="AU178" s="63" t="s">
        <v>18</v>
      </c>
      <c r="AV178" s="10" t="s">
        <v>17</v>
      </c>
      <c r="AW178" s="10" t="s">
        <v>6</v>
      </c>
      <c r="AX178" s="10" t="s">
        <v>14</v>
      </c>
      <c r="AY178" s="63" t="s">
        <v>51</v>
      </c>
    </row>
    <row r="179" spans="2:51" s="10" customFormat="1" ht="12">
      <c r="B179" s="259"/>
      <c r="C179" s="260"/>
      <c r="D179" s="261" t="s">
        <v>60</v>
      </c>
      <c r="E179" s="262" t="s">
        <v>0</v>
      </c>
      <c r="F179" s="263" t="s">
        <v>351</v>
      </c>
      <c r="G179" s="260"/>
      <c r="H179" s="262" t="s">
        <v>0</v>
      </c>
      <c r="I179" s="225"/>
      <c r="J179" s="260"/>
      <c r="K179" s="260"/>
      <c r="L179" s="62"/>
      <c r="M179" s="64"/>
      <c r="N179" s="65"/>
      <c r="O179" s="65"/>
      <c r="P179" s="65"/>
      <c r="Q179" s="65"/>
      <c r="R179" s="65"/>
      <c r="S179" s="65"/>
      <c r="T179" s="66"/>
      <c r="AT179" s="63" t="s">
        <v>60</v>
      </c>
      <c r="AU179" s="63" t="s">
        <v>18</v>
      </c>
      <c r="AV179" s="10" t="s">
        <v>17</v>
      </c>
      <c r="AW179" s="10" t="s">
        <v>6</v>
      </c>
      <c r="AX179" s="10" t="s">
        <v>14</v>
      </c>
      <c r="AY179" s="63" t="s">
        <v>51</v>
      </c>
    </row>
    <row r="180" spans="2:51" s="11" customFormat="1" ht="12">
      <c r="B180" s="264"/>
      <c r="C180" s="265"/>
      <c r="D180" s="261" t="s">
        <v>60</v>
      </c>
      <c r="E180" s="266" t="s">
        <v>0</v>
      </c>
      <c r="F180" s="267" t="s">
        <v>171</v>
      </c>
      <c r="G180" s="265"/>
      <c r="H180" s="268">
        <v>6.5</v>
      </c>
      <c r="I180" s="226"/>
      <c r="J180" s="265"/>
      <c r="K180" s="265"/>
      <c r="L180" s="67"/>
      <c r="M180" s="69"/>
      <c r="N180" s="70"/>
      <c r="O180" s="70"/>
      <c r="P180" s="70"/>
      <c r="Q180" s="70"/>
      <c r="R180" s="70"/>
      <c r="S180" s="70"/>
      <c r="T180" s="71"/>
      <c r="AT180" s="68" t="s">
        <v>60</v>
      </c>
      <c r="AU180" s="68" t="s">
        <v>18</v>
      </c>
      <c r="AV180" s="11" t="s">
        <v>18</v>
      </c>
      <c r="AW180" s="11" t="s">
        <v>6</v>
      </c>
      <c r="AX180" s="11" t="s">
        <v>14</v>
      </c>
      <c r="AY180" s="68" t="s">
        <v>51</v>
      </c>
    </row>
    <row r="181" spans="2:51" s="12" customFormat="1" ht="12">
      <c r="B181" s="269"/>
      <c r="C181" s="270"/>
      <c r="D181" s="261" t="s">
        <v>60</v>
      </c>
      <c r="E181" s="271" t="s">
        <v>0</v>
      </c>
      <c r="F181" s="272" t="s">
        <v>64</v>
      </c>
      <c r="G181" s="270"/>
      <c r="H181" s="273">
        <v>6.5</v>
      </c>
      <c r="I181" s="227"/>
      <c r="J181" s="270"/>
      <c r="K181" s="270"/>
      <c r="L181" s="72"/>
      <c r="M181" s="74"/>
      <c r="N181" s="75"/>
      <c r="O181" s="75"/>
      <c r="P181" s="75"/>
      <c r="Q181" s="75"/>
      <c r="R181" s="75"/>
      <c r="S181" s="75"/>
      <c r="T181" s="76"/>
      <c r="AT181" s="73" t="s">
        <v>60</v>
      </c>
      <c r="AU181" s="73" t="s">
        <v>18</v>
      </c>
      <c r="AV181" s="12" t="s">
        <v>58</v>
      </c>
      <c r="AW181" s="12" t="s">
        <v>6</v>
      </c>
      <c r="AX181" s="12" t="s">
        <v>17</v>
      </c>
      <c r="AY181" s="73" t="s">
        <v>51</v>
      </c>
    </row>
    <row r="182" spans="1:65" s="2" customFormat="1" ht="37.9" customHeight="1">
      <c r="A182" s="18"/>
      <c r="B182" s="235"/>
      <c r="C182" s="253" t="s">
        <v>352</v>
      </c>
      <c r="D182" s="253" t="s">
        <v>53</v>
      </c>
      <c r="E182" s="254" t="s">
        <v>353</v>
      </c>
      <c r="F182" s="255" t="s">
        <v>354</v>
      </c>
      <c r="G182" s="256" t="s">
        <v>126</v>
      </c>
      <c r="H182" s="257">
        <v>0.008</v>
      </c>
      <c r="I182" s="55">
        <v>0</v>
      </c>
      <c r="J182" s="258">
        <f>ROUND(I182*H182,2)</f>
        <v>0</v>
      </c>
      <c r="K182" s="255" t="s">
        <v>57</v>
      </c>
      <c r="L182" s="19"/>
      <c r="M182" s="56" t="s">
        <v>0</v>
      </c>
      <c r="N182" s="57" t="s">
        <v>8</v>
      </c>
      <c r="O182" s="58">
        <v>4.737</v>
      </c>
      <c r="P182" s="58">
        <f>O182*H182</f>
        <v>0.037896</v>
      </c>
      <c r="Q182" s="58">
        <v>0</v>
      </c>
      <c r="R182" s="58">
        <f>Q182*H182</f>
        <v>0</v>
      </c>
      <c r="S182" s="58">
        <v>0</v>
      </c>
      <c r="T182" s="59">
        <f>S182*H182</f>
        <v>0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60" t="s">
        <v>139</v>
      </c>
      <c r="AT182" s="60" t="s">
        <v>53</v>
      </c>
      <c r="AU182" s="60" t="s">
        <v>18</v>
      </c>
      <c r="AY182" s="13" t="s">
        <v>51</v>
      </c>
      <c r="BE182" s="61">
        <f>IF(N182="základní",J182,0)</f>
        <v>0</v>
      </c>
      <c r="BF182" s="61">
        <f>IF(N182="snížená",J182,0)</f>
        <v>0</v>
      </c>
      <c r="BG182" s="61">
        <f>IF(N182="zákl. přenesená",J182,0)</f>
        <v>0</v>
      </c>
      <c r="BH182" s="61">
        <f>IF(N182="sníž. přenesená",J182,0)</f>
        <v>0</v>
      </c>
      <c r="BI182" s="61">
        <f>IF(N182="nulová",J182,0)</f>
        <v>0</v>
      </c>
      <c r="BJ182" s="13" t="s">
        <v>17</v>
      </c>
      <c r="BK182" s="61">
        <f>ROUND(I182*H182,2)</f>
        <v>0</v>
      </c>
      <c r="BL182" s="13" t="s">
        <v>139</v>
      </c>
      <c r="BM182" s="60" t="s">
        <v>355</v>
      </c>
    </row>
    <row r="183" spans="2:63" s="9" customFormat="1" ht="22.9" customHeight="1">
      <c r="B183" s="246"/>
      <c r="C183" s="247"/>
      <c r="D183" s="248" t="s">
        <v>13</v>
      </c>
      <c r="E183" s="251" t="s">
        <v>356</v>
      </c>
      <c r="F183" s="251" t="s">
        <v>357</v>
      </c>
      <c r="G183" s="247"/>
      <c r="H183" s="247"/>
      <c r="I183" s="228"/>
      <c r="J183" s="252">
        <f>BK183</f>
        <v>0</v>
      </c>
      <c r="K183" s="247"/>
      <c r="L183" s="47"/>
      <c r="M183" s="49"/>
      <c r="N183" s="50"/>
      <c r="O183" s="50"/>
      <c r="P183" s="51">
        <f>SUM(P184:P198)</f>
        <v>8.289399999999999</v>
      </c>
      <c r="Q183" s="50"/>
      <c r="R183" s="51">
        <f>SUM(R184:R198)</f>
        <v>0.020832</v>
      </c>
      <c r="S183" s="50"/>
      <c r="T183" s="52">
        <f>SUM(T184:T198)</f>
        <v>0</v>
      </c>
      <c r="AR183" s="48" t="s">
        <v>18</v>
      </c>
      <c r="AT183" s="53" t="s">
        <v>13</v>
      </c>
      <c r="AU183" s="53" t="s">
        <v>17</v>
      </c>
      <c r="AY183" s="48" t="s">
        <v>51</v>
      </c>
      <c r="BK183" s="54">
        <f>SUM(BK184:BK198)</f>
        <v>0</v>
      </c>
    </row>
    <row r="184" spans="1:65" s="2" customFormat="1" ht="24.2" customHeight="1">
      <c r="A184" s="18"/>
      <c r="B184" s="235"/>
      <c r="C184" s="253" t="s">
        <v>358</v>
      </c>
      <c r="D184" s="253" t="s">
        <v>53</v>
      </c>
      <c r="E184" s="254" t="s">
        <v>359</v>
      </c>
      <c r="F184" s="255" t="s">
        <v>360</v>
      </c>
      <c r="G184" s="256" t="s">
        <v>56</v>
      </c>
      <c r="H184" s="257">
        <v>43.4</v>
      </c>
      <c r="I184" s="55">
        <v>0</v>
      </c>
      <c r="J184" s="258">
        <f>ROUND(I184*H184,2)</f>
        <v>0</v>
      </c>
      <c r="K184" s="255" t="s">
        <v>57</v>
      </c>
      <c r="L184" s="19"/>
      <c r="M184" s="56" t="s">
        <v>0</v>
      </c>
      <c r="N184" s="57" t="s">
        <v>8</v>
      </c>
      <c r="O184" s="58">
        <v>0.012</v>
      </c>
      <c r="P184" s="58">
        <f>O184*H184</f>
        <v>0.5208</v>
      </c>
      <c r="Q184" s="58">
        <v>0</v>
      </c>
      <c r="R184" s="58">
        <f>Q184*H184</f>
        <v>0</v>
      </c>
      <c r="S184" s="58">
        <v>0</v>
      </c>
      <c r="T184" s="59">
        <f>S184*H184</f>
        <v>0</v>
      </c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R184" s="60" t="s">
        <v>139</v>
      </c>
      <c r="AT184" s="60" t="s">
        <v>53</v>
      </c>
      <c r="AU184" s="60" t="s">
        <v>18</v>
      </c>
      <c r="AY184" s="13" t="s">
        <v>51</v>
      </c>
      <c r="BE184" s="61">
        <f>IF(N184="základní",J184,0)</f>
        <v>0</v>
      </c>
      <c r="BF184" s="61">
        <f>IF(N184="snížená",J184,0)</f>
        <v>0</v>
      </c>
      <c r="BG184" s="61">
        <f>IF(N184="zákl. přenesená",J184,0)</f>
        <v>0</v>
      </c>
      <c r="BH184" s="61">
        <f>IF(N184="sníž. přenesená",J184,0)</f>
        <v>0</v>
      </c>
      <c r="BI184" s="61">
        <f>IF(N184="nulová",J184,0)</f>
        <v>0</v>
      </c>
      <c r="BJ184" s="13" t="s">
        <v>17</v>
      </c>
      <c r="BK184" s="61">
        <f>ROUND(I184*H184,2)</f>
        <v>0</v>
      </c>
      <c r="BL184" s="13" t="s">
        <v>139</v>
      </c>
      <c r="BM184" s="60" t="s">
        <v>361</v>
      </c>
    </row>
    <row r="185" spans="2:51" s="10" customFormat="1" ht="12">
      <c r="B185" s="259"/>
      <c r="C185" s="260"/>
      <c r="D185" s="261" t="s">
        <v>60</v>
      </c>
      <c r="E185" s="262" t="s">
        <v>0</v>
      </c>
      <c r="F185" s="263" t="s">
        <v>61</v>
      </c>
      <c r="G185" s="260"/>
      <c r="H185" s="262" t="s">
        <v>0</v>
      </c>
      <c r="I185" s="225"/>
      <c r="J185" s="260"/>
      <c r="K185" s="260"/>
      <c r="L185" s="62"/>
      <c r="M185" s="64"/>
      <c r="N185" s="65"/>
      <c r="O185" s="65"/>
      <c r="P185" s="65"/>
      <c r="Q185" s="65"/>
      <c r="R185" s="65"/>
      <c r="S185" s="65"/>
      <c r="T185" s="66"/>
      <c r="AT185" s="63" t="s">
        <v>60</v>
      </c>
      <c r="AU185" s="63" t="s">
        <v>18</v>
      </c>
      <c r="AV185" s="10" t="s">
        <v>17</v>
      </c>
      <c r="AW185" s="10" t="s">
        <v>6</v>
      </c>
      <c r="AX185" s="10" t="s">
        <v>14</v>
      </c>
      <c r="AY185" s="63" t="s">
        <v>51</v>
      </c>
    </row>
    <row r="186" spans="2:51" s="10" customFormat="1" ht="12">
      <c r="B186" s="259"/>
      <c r="C186" s="260"/>
      <c r="D186" s="261" t="s">
        <v>60</v>
      </c>
      <c r="E186" s="262" t="s">
        <v>0</v>
      </c>
      <c r="F186" s="263" t="s">
        <v>362</v>
      </c>
      <c r="G186" s="260"/>
      <c r="H186" s="262" t="s">
        <v>0</v>
      </c>
      <c r="I186" s="225"/>
      <c r="J186" s="260"/>
      <c r="K186" s="260"/>
      <c r="L186" s="62"/>
      <c r="M186" s="64"/>
      <c r="N186" s="65"/>
      <c r="O186" s="65"/>
      <c r="P186" s="65"/>
      <c r="Q186" s="65"/>
      <c r="R186" s="65"/>
      <c r="S186" s="65"/>
      <c r="T186" s="66"/>
      <c r="AT186" s="63" t="s">
        <v>60</v>
      </c>
      <c r="AU186" s="63" t="s">
        <v>18</v>
      </c>
      <c r="AV186" s="10" t="s">
        <v>17</v>
      </c>
      <c r="AW186" s="10" t="s">
        <v>6</v>
      </c>
      <c r="AX186" s="10" t="s">
        <v>14</v>
      </c>
      <c r="AY186" s="63" t="s">
        <v>51</v>
      </c>
    </row>
    <row r="187" spans="2:51" s="11" customFormat="1" ht="12">
      <c r="B187" s="264"/>
      <c r="C187" s="265"/>
      <c r="D187" s="261" t="s">
        <v>60</v>
      </c>
      <c r="E187" s="266" t="s">
        <v>0</v>
      </c>
      <c r="F187" s="267" t="s">
        <v>363</v>
      </c>
      <c r="G187" s="265"/>
      <c r="H187" s="268">
        <v>43.4</v>
      </c>
      <c r="I187" s="226"/>
      <c r="J187" s="265"/>
      <c r="K187" s="265"/>
      <c r="L187" s="67"/>
      <c r="M187" s="69"/>
      <c r="N187" s="70"/>
      <c r="O187" s="70"/>
      <c r="P187" s="70"/>
      <c r="Q187" s="70"/>
      <c r="R187" s="70"/>
      <c r="S187" s="70"/>
      <c r="T187" s="71"/>
      <c r="AT187" s="68" t="s">
        <v>60</v>
      </c>
      <c r="AU187" s="68" t="s">
        <v>18</v>
      </c>
      <c r="AV187" s="11" t="s">
        <v>18</v>
      </c>
      <c r="AW187" s="11" t="s">
        <v>6</v>
      </c>
      <c r="AX187" s="11" t="s">
        <v>14</v>
      </c>
      <c r="AY187" s="68" t="s">
        <v>51</v>
      </c>
    </row>
    <row r="188" spans="2:51" s="12" customFormat="1" ht="12">
      <c r="B188" s="269"/>
      <c r="C188" s="270"/>
      <c r="D188" s="261" t="s">
        <v>60</v>
      </c>
      <c r="E188" s="271" t="s">
        <v>0</v>
      </c>
      <c r="F188" s="272" t="s">
        <v>64</v>
      </c>
      <c r="G188" s="270"/>
      <c r="H188" s="273">
        <v>43.4</v>
      </c>
      <c r="I188" s="227"/>
      <c r="J188" s="270"/>
      <c r="K188" s="270"/>
      <c r="L188" s="72"/>
      <c r="M188" s="74"/>
      <c r="N188" s="75"/>
      <c r="O188" s="75"/>
      <c r="P188" s="75"/>
      <c r="Q188" s="75"/>
      <c r="R188" s="75"/>
      <c r="S188" s="75"/>
      <c r="T188" s="76"/>
      <c r="AT188" s="73" t="s">
        <v>60</v>
      </c>
      <c r="AU188" s="73" t="s">
        <v>18</v>
      </c>
      <c r="AV188" s="12" t="s">
        <v>58</v>
      </c>
      <c r="AW188" s="12" t="s">
        <v>6</v>
      </c>
      <c r="AX188" s="12" t="s">
        <v>17</v>
      </c>
      <c r="AY188" s="73" t="s">
        <v>51</v>
      </c>
    </row>
    <row r="189" spans="1:65" s="2" customFormat="1" ht="37.9" customHeight="1">
      <c r="A189" s="18"/>
      <c r="B189" s="235"/>
      <c r="C189" s="253" t="s">
        <v>364</v>
      </c>
      <c r="D189" s="253" t="s">
        <v>53</v>
      </c>
      <c r="E189" s="254" t="s">
        <v>365</v>
      </c>
      <c r="F189" s="255" t="s">
        <v>366</v>
      </c>
      <c r="G189" s="256" t="s">
        <v>56</v>
      </c>
      <c r="H189" s="257">
        <v>43.4</v>
      </c>
      <c r="I189" s="55">
        <v>0</v>
      </c>
      <c r="J189" s="258">
        <f>ROUND(I189*H189,2)</f>
        <v>0</v>
      </c>
      <c r="K189" s="255" t="s">
        <v>57</v>
      </c>
      <c r="L189" s="19"/>
      <c r="M189" s="56" t="s">
        <v>0</v>
      </c>
      <c r="N189" s="57" t="s">
        <v>8</v>
      </c>
      <c r="O189" s="58">
        <v>0.075</v>
      </c>
      <c r="P189" s="58">
        <f>O189*H189</f>
        <v>3.255</v>
      </c>
      <c r="Q189" s="58">
        <v>0.00027</v>
      </c>
      <c r="R189" s="58">
        <f>Q189*H189</f>
        <v>0.011718</v>
      </c>
      <c r="S189" s="58">
        <v>0</v>
      </c>
      <c r="T189" s="59">
        <f>S189*H189</f>
        <v>0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R189" s="60" t="s">
        <v>139</v>
      </c>
      <c r="AT189" s="60" t="s">
        <v>53</v>
      </c>
      <c r="AU189" s="60" t="s">
        <v>18</v>
      </c>
      <c r="AY189" s="13" t="s">
        <v>51</v>
      </c>
      <c r="BE189" s="61">
        <f>IF(N189="základní",J189,0)</f>
        <v>0</v>
      </c>
      <c r="BF189" s="61">
        <f>IF(N189="snížená",J189,0)</f>
        <v>0</v>
      </c>
      <c r="BG189" s="61">
        <f>IF(N189="zákl. přenesená",J189,0)</f>
        <v>0</v>
      </c>
      <c r="BH189" s="61">
        <f>IF(N189="sníž. přenesená",J189,0)</f>
        <v>0</v>
      </c>
      <c r="BI189" s="61">
        <f>IF(N189="nulová",J189,0)</f>
        <v>0</v>
      </c>
      <c r="BJ189" s="13" t="s">
        <v>17</v>
      </c>
      <c r="BK189" s="61">
        <f>ROUND(I189*H189,2)</f>
        <v>0</v>
      </c>
      <c r="BL189" s="13" t="s">
        <v>139</v>
      </c>
      <c r="BM189" s="60" t="s">
        <v>367</v>
      </c>
    </row>
    <row r="190" spans="2:51" s="10" customFormat="1" ht="12">
      <c r="B190" s="259"/>
      <c r="C190" s="260"/>
      <c r="D190" s="261" t="s">
        <v>60</v>
      </c>
      <c r="E190" s="262" t="s">
        <v>0</v>
      </c>
      <c r="F190" s="263" t="s">
        <v>61</v>
      </c>
      <c r="G190" s="260"/>
      <c r="H190" s="262" t="s">
        <v>0</v>
      </c>
      <c r="I190" s="225"/>
      <c r="J190" s="260"/>
      <c r="K190" s="260"/>
      <c r="L190" s="62"/>
      <c r="M190" s="64"/>
      <c r="N190" s="65"/>
      <c r="O190" s="65"/>
      <c r="P190" s="65"/>
      <c r="Q190" s="65"/>
      <c r="R190" s="65"/>
      <c r="S190" s="65"/>
      <c r="T190" s="66"/>
      <c r="AT190" s="63" t="s">
        <v>60</v>
      </c>
      <c r="AU190" s="63" t="s">
        <v>18</v>
      </c>
      <c r="AV190" s="10" t="s">
        <v>17</v>
      </c>
      <c r="AW190" s="10" t="s">
        <v>6</v>
      </c>
      <c r="AX190" s="10" t="s">
        <v>14</v>
      </c>
      <c r="AY190" s="63" t="s">
        <v>51</v>
      </c>
    </row>
    <row r="191" spans="2:51" s="10" customFormat="1" ht="12">
      <c r="B191" s="259"/>
      <c r="C191" s="260"/>
      <c r="D191" s="261" t="s">
        <v>60</v>
      </c>
      <c r="E191" s="262" t="s">
        <v>0</v>
      </c>
      <c r="F191" s="263" t="s">
        <v>368</v>
      </c>
      <c r="G191" s="260"/>
      <c r="H191" s="262" t="s">
        <v>0</v>
      </c>
      <c r="I191" s="225"/>
      <c r="J191" s="260"/>
      <c r="K191" s="260"/>
      <c r="L191" s="62"/>
      <c r="M191" s="64"/>
      <c r="N191" s="65"/>
      <c r="O191" s="65"/>
      <c r="P191" s="65"/>
      <c r="Q191" s="65"/>
      <c r="R191" s="65"/>
      <c r="S191" s="65"/>
      <c r="T191" s="66"/>
      <c r="AT191" s="63" t="s">
        <v>60</v>
      </c>
      <c r="AU191" s="63" t="s">
        <v>18</v>
      </c>
      <c r="AV191" s="10" t="s">
        <v>17</v>
      </c>
      <c r="AW191" s="10" t="s">
        <v>6</v>
      </c>
      <c r="AX191" s="10" t="s">
        <v>14</v>
      </c>
      <c r="AY191" s="63" t="s">
        <v>51</v>
      </c>
    </row>
    <row r="192" spans="2:51" s="11" customFormat="1" ht="12">
      <c r="B192" s="264"/>
      <c r="C192" s="265"/>
      <c r="D192" s="261" t="s">
        <v>60</v>
      </c>
      <c r="E192" s="266" t="s">
        <v>0</v>
      </c>
      <c r="F192" s="267" t="s">
        <v>363</v>
      </c>
      <c r="G192" s="265"/>
      <c r="H192" s="268">
        <v>43.4</v>
      </c>
      <c r="I192" s="226"/>
      <c r="J192" s="265"/>
      <c r="K192" s="265"/>
      <c r="L192" s="67"/>
      <c r="M192" s="69"/>
      <c r="N192" s="70"/>
      <c r="O192" s="70"/>
      <c r="P192" s="70"/>
      <c r="Q192" s="70"/>
      <c r="R192" s="70"/>
      <c r="S192" s="70"/>
      <c r="T192" s="71"/>
      <c r="AT192" s="68" t="s">
        <v>60</v>
      </c>
      <c r="AU192" s="68" t="s">
        <v>18</v>
      </c>
      <c r="AV192" s="11" t="s">
        <v>18</v>
      </c>
      <c r="AW192" s="11" t="s">
        <v>6</v>
      </c>
      <c r="AX192" s="11" t="s">
        <v>14</v>
      </c>
      <c r="AY192" s="68" t="s">
        <v>51</v>
      </c>
    </row>
    <row r="193" spans="2:51" s="12" customFormat="1" ht="12">
      <c r="B193" s="269"/>
      <c r="C193" s="270"/>
      <c r="D193" s="261" t="s">
        <v>60</v>
      </c>
      <c r="E193" s="271" t="s">
        <v>0</v>
      </c>
      <c r="F193" s="272" t="s">
        <v>64</v>
      </c>
      <c r="G193" s="270"/>
      <c r="H193" s="273">
        <v>43.4</v>
      </c>
      <c r="I193" s="227"/>
      <c r="J193" s="270"/>
      <c r="K193" s="270"/>
      <c r="L193" s="72"/>
      <c r="M193" s="74"/>
      <c r="N193" s="75"/>
      <c r="O193" s="75"/>
      <c r="P193" s="75"/>
      <c r="Q193" s="75"/>
      <c r="R193" s="75"/>
      <c r="S193" s="75"/>
      <c r="T193" s="76"/>
      <c r="AT193" s="73" t="s">
        <v>60</v>
      </c>
      <c r="AU193" s="73" t="s">
        <v>18</v>
      </c>
      <c r="AV193" s="12" t="s">
        <v>58</v>
      </c>
      <c r="AW193" s="12" t="s">
        <v>6</v>
      </c>
      <c r="AX193" s="12" t="s">
        <v>17</v>
      </c>
      <c r="AY193" s="73" t="s">
        <v>51</v>
      </c>
    </row>
    <row r="194" spans="1:65" s="2" customFormat="1" ht="24.2" customHeight="1">
      <c r="A194" s="18"/>
      <c r="B194" s="235"/>
      <c r="C194" s="253" t="s">
        <v>369</v>
      </c>
      <c r="D194" s="253" t="s">
        <v>53</v>
      </c>
      <c r="E194" s="254" t="s">
        <v>370</v>
      </c>
      <c r="F194" s="255" t="s">
        <v>371</v>
      </c>
      <c r="G194" s="256" t="s">
        <v>56</v>
      </c>
      <c r="H194" s="257">
        <v>43.4</v>
      </c>
      <c r="I194" s="55">
        <v>0</v>
      </c>
      <c r="J194" s="258">
        <f>ROUND(I194*H194,2)</f>
        <v>0</v>
      </c>
      <c r="K194" s="255" t="s">
        <v>0</v>
      </c>
      <c r="L194" s="19"/>
      <c r="M194" s="56" t="s">
        <v>0</v>
      </c>
      <c r="N194" s="57" t="s">
        <v>8</v>
      </c>
      <c r="O194" s="58">
        <v>0.104</v>
      </c>
      <c r="P194" s="58">
        <f>O194*H194</f>
        <v>4.513599999999999</v>
      </c>
      <c r="Q194" s="58">
        <v>0.00021</v>
      </c>
      <c r="R194" s="58">
        <f>Q194*H194</f>
        <v>0.009114</v>
      </c>
      <c r="S194" s="58">
        <v>0</v>
      </c>
      <c r="T194" s="59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60" t="s">
        <v>139</v>
      </c>
      <c r="AT194" s="60" t="s">
        <v>53</v>
      </c>
      <c r="AU194" s="60" t="s">
        <v>18</v>
      </c>
      <c r="AY194" s="13" t="s">
        <v>51</v>
      </c>
      <c r="BE194" s="61">
        <f>IF(N194="základní",J194,0)</f>
        <v>0</v>
      </c>
      <c r="BF194" s="61">
        <f>IF(N194="snížená",J194,0)</f>
        <v>0</v>
      </c>
      <c r="BG194" s="61">
        <f>IF(N194="zákl. přenesená",J194,0)</f>
        <v>0</v>
      </c>
      <c r="BH194" s="61">
        <f>IF(N194="sníž. přenesená",J194,0)</f>
        <v>0</v>
      </c>
      <c r="BI194" s="61">
        <f>IF(N194="nulová",J194,0)</f>
        <v>0</v>
      </c>
      <c r="BJ194" s="13" t="s">
        <v>17</v>
      </c>
      <c r="BK194" s="61">
        <f>ROUND(I194*H194,2)</f>
        <v>0</v>
      </c>
      <c r="BL194" s="13" t="s">
        <v>139</v>
      </c>
      <c r="BM194" s="60" t="s">
        <v>372</v>
      </c>
    </row>
    <row r="195" spans="2:51" s="10" customFormat="1" ht="12">
      <c r="B195" s="259"/>
      <c r="C195" s="260"/>
      <c r="D195" s="261" t="s">
        <v>60</v>
      </c>
      <c r="E195" s="262" t="s">
        <v>0</v>
      </c>
      <c r="F195" s="263" t="s">
        <v>61</v>
      </c>
      <c r="G195" s="260"/>
      <c r="H195" s="262" t="s">
        <v>0</v>
      </c>
      <c r="I195" s="225"/>
      <c r="J195" s="260"/>
      <c r="K195" s="260"/>
      <c r="L195" s="62"/>
      <c r="M195" s="64"/>
      <c r="N195" s="65"/>
      <c r="O195" s="65"/>
      <c r="P195" s="65"/>
      <c r="Q195" s="65"/>
      <c r="R195" s="65"/>
      <c r="S195" s="65"/>
      <c r="T195" s="66"/>
      <c r="AT195" s="63" t="s">
        <v>60</v>
      </c>
      <c r="AU195" s="63" t="s">
        <v>18</v>
      </c>
      <c r="AV195" s="10" t="s">
        <v>17</v>
      </c>
      <c r="AW195" s="10" t="s">
        <v>6</v>
      </c>
      <c r="AX195" s="10" t="s">
        <v>14</v>
      </c>
      <c r="AY195" s="63" t="s">
        <v>51</v>
      </c>
    </row>
    <row r="196" spans="2:51" s="10" customFormat="1" ht="12">
      <c r="B196" s="259"/>
      <c r="C196" s="260"/>
      <c r="D196" s="261" t="s">
        <v>60</v>
      </c>
      <c r="E196" s="262" t="s">
        <v>0</v>
      </c>
      <c r="F196" s="263" t="s">
        <v>373</v>
      </c>
      <c r="G196" s="260"/>
      <c r="H196" s="262" t="s">
        <v>0</v>
      </c>
      <c r="I196" s="225"/>
      <c r="J196" s="260"/>
      <c r="K196" s="260"/>
      <c r="L196" s="62"/>
      <c r="M196" s="64"/>
      <c r="N196" s="65"/>
      <c r="O196" s="65"/>
      <c r="P196" s="65"/>
      <c r="Q196" s="65"/>
      <c r="R196" s="65"/>
      <c r="S196" s="65"/>
      <c r="T196" s="66"/>
      <c r="AT196" s="63" t="s">
        <v>60</v>
      </c>
      <c r="AU196" s="63" t="s">
        <v>18</v>
      </c>
      <c r="AV196" s="10" t="s">
        <v>17</v>
      </c>
      <c r="AW196" s="10" t="s">
        <v>6</v>
      </c>
      <c r="AX196" s="10" t="s">
        <v>14</v>
      </c>
      <c r="AY196" s="63" t="s">
        <v>51</v>
      </c>
    </row>
    <row r="197" spans="2:51" s="11" customFormat="1" ht="12">
      <c r="B197" s="264"/>
      <c r="C197" s="265"/>
      <c r="D197" s="261" t="s">
        <v>60</v>
      </c>
      <c r="E197" s="266" t="s">
        <v>0</v>
      </c>
      <c r="F197" s="267" t="s">
        <v>363</v>
      </c>
      <c r="G197" s="265"/>
      <c r="H197" s="268">
        <v>43.4</v>
      </c>
      <c r="I197" s="226"/>
      <c r="J197" s="265"/>
      <c r="K197" s="265"/>
      <c r="L197" s="67"/>
      <c r="M197" s="69"/>
      <c r="N197" s="70"/>
      <c r="O197" s="70"/>
      <c r="P197" s="70"/>
      <c r="Q197" s="70"/>
      <c r="R197" s="70"/>
      <c r="S197" s="70"/>
      <c r="T197" s="71"/>
      <c r="AT197" s="68" t="s">
        <v>60</v>
      </c>
      <c r="AU197" s="68" t="s">
        <v>18</v>
      </c>
      <c r="AV197" s="11" t="s">
        <v>18</v>
      </c>
      <c r="AW197" s="11" t="s">
        <v>6</v>
      </c>
      <c r="AX197" s="11" t="s">
        <v>14</v>
      </c>
      <c r="AY197" s="68" t="s">
        <v>51</v>
      </c>
    </row>
    <row r="198" spans="2:51" s="12" customFormat="1" ht="12">
      <c r="B198" s="269"/>
      <c r="C198" s="270"/>
      <c r="D198" s="261" t="s">
        <v>60</v>
      </c>
      <c r="E198" s="271" t="s">
        <v>0</v>
      </c>
      <c r="F198" s="272" t="s">
        <v>64</v>
      </c>
      <c r="G198" s="270"/>
      <c r="H198" s="273">
        <v>43.4</v>
      </c>
      <c r="I198" s="227"/>
      <c r="J198" s="270"/>
      <c r="K198" s="270"/>
      <c r="L198" s="72"/>
      <c r="M198" s="74"/>
      <c r="N198" s="75"/>
      <c r="O198" s="75"/>
      <c r="P198" s="75"/>
      <c r="Q198" s="75"/>
      <c r="R198" s="75"/>
      <c r="S198" s="75"/>
      <c r="T198" s="76"/>
      <c r="AT198" s="73" t="s">
        <v>60</v>
      </c>
      <c r="AU198" s="73" t="s">
        <v>18</v>
      </c>
      <c r="AV198" s="12" t="s">
        <v>58</v>
      </c>
      <c r="AW198" s="12" t="s">
        <v>6</v>
      </c>
      <c r="AX198" s="12" t="s">
        <v>17</v>
      </c>
      <c r="AY198" s="73" t="s">
        <v>51</v>
      </c>
    </row>
    <row r="199" spans="2:63" s="9" customFormat="1" ht="22.9" customHeight="1">
      <c r="B199" s="246"/>
      <c r="C199" s="247"/>
      <c r="D199" s="248" t="s">
        <v>13</v>
      </c>
      <c r="E199" s="251" t="s">
        <v>172</v>
      </c>
      <c r="F199" s="251" t="s">
        <v>173</v>
      </c>
      <c r="G199" s="247"/>
      <c r="H199" s="247"/>
      <c r="I199" s="228"/>
      <c r="J199" s="252">
        <f>BK199</f>
        <v>0</v>
      </c>
      <c r="K199" s="247"/>
      <c r="L199" s="47"/>
      <c r="M199" s="49"/>
      <c r="N199" s="50"/>
      <c r="O199" s="50"/>
      <c r="P199" s="51">
        <f>SUM(P200:P220)</f>
        <v>21.216749999999998</v>
      </c>
      <c r="Q199" s="50"/>
      <c r="R199" s="51">
        <f>SUM(R200:R220)</f>
        <v>0.0678936</v>
      </c>
      <c r="S199" s="50"/>
      <c r="T199" s="52">
        <f>SUM(T200:T220)</f>
        <v>0</v>
      </c>
      <c r="AR199" s="48" t="s">
        <v>18</v>
      </c>
      <c r="AT199" s="53" t="s">
        <v>13</v>
      </c>
      <c r="AU199" s="53" t="s">
        <v>17</v>
      </c>
      <c r="AY199" s="48" t="s">
        <v>51</v>
      </c>
      <c r="BK199" s="54">
        <f>SUM(BK200:BK220)</f>
        <v>0</v>
      </c>
    </row>
    <row r="200" spans="1:65" s="2" customFormat="1" ht="24.2" customHeight="1">
      <c r="A200" s="18"/>
      <c r="B200" s="235"/>
      <c r="C200" s="253" t="s">
        <v>374</v>
      </c>
      <c r="D200" s="253" t="s">
        <v>53</v>
      </c>
      <c r="E200" s="254" t="s">
        <v>375</v>
      </c>
      <c r="F200" s="255" t="s">
        <v>376</v>
      </c>
      <c r="G200" s="256" t="s">
        <v>56</v>
      </c>
      <c r="H200" s="257">
        <v>141.445</v>
      </c>
      <c r="I200" s="55">
        <v>0</v>
      </c>
      <c r="J200" s="258">
        <f>ROUND(I200*H200,2)</f>
        <v>0</v>
      </c>
      <c r="K200" s="255" t="s">
        <v>57</v>
      </c>
      <c r="L200" s="19"/>
      <c r="M200" s="56" t="s">
        <v>0</v>
      </c>
      <c r="N200" s="57" t="s">
        <v>8</v>
      </c>
      <c r="O200" s="58">
        <v>0.012</v>
      </c>
      <c r="P200" s="58">
        <f>O200*H200</f>
        <v>1.6973399999999998</v>
      </c>
      <c r="Q200" s="58">
        <v>0</v>
      </c>
      <c r="R200" s="58">
        <f>Q200*H200</f>
        <v>0</v>
      </c>
      <c r="S200" s="58">
        <v>0</v>
      </c>
      <c r="T200" s="59">
        <f>S200*H200</f>
        <v>0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R200" s="60" t="s">
        <v>139</v>
      </c>
      <c r="AT200" s="60" t="s">
        <v>53</v>
      </c>
      <c r="AU200" s="60" t="s">
        <v>18</v>
      </c>
      <c r="AY200" s="13" t="s">
        <v>51</v>
      </c>
      <c r="BE200" s="61">
        <f>IF(N200="základní",J200,0)</f>
        <v>0</v>
      </c>
      <c r="BF200" s="61">
        <f>IF(N200="snížená",J200,0)</f>
        <v>0</v>
      </c>
      <c r="BG200" s="61">
        <f>IF(N200="zákl. přenesená",J200,0)</f>
        <v>0</v>
      </c>
      <c r="BH200" s="61">
        <f>IF(N200="sníž. přenesená",J200,0)</f>
        <v>0</v>
      </c>
      <c r="BI200" s="61">
        <f>IF(N200="nulová",J200,0)</f>
        <v>0</v>
      </c>
      <c r="BJ200" s="13" t="s">
        <v>17</v>
      </c>
      <c r="BK200" s="61">
        <f>ROUND(I200*H200,2)</f>
        <v>0</v>
      </c>
      <c r="BL200" s="13" t="s">
        <v>139</v>
      </c>
      <c r="BM200" s="60" t="s">
        <v>377</v>
      </c>
    </row>
    <row r="201" spans="2:51" s="10" customFormat="1" ht="12">
      <c r="B201" s="259"/>
      <c r="C201" s="260"/>
      <c r="D201" s="261" t="s">
        <v>60</v>
      </c>
      <c r="E201" s="262" t="s">
        <v>0</v>
      </c>
      <c r="F201" s="263" t="s">
        <v>61</v>
      </c>
      <c r="G201" s="260"/>
      <c r="H201" s="262" t="s">
        <v>0</v>
      </c>
      <c r="I201" s="225"/>
      <c r="J201" s="260"/>
      <c r="K201" s="260"/>
      <c r="L201" s="62"/>
      <c r="M201" s="64"/>
      <c r="N201" s="65"/>
      <c r="O201" s="65"/>
      <c r="P201" s="65"/>
      <c r="Q201" s="65"/>
      <c r="R201" s="65"/>
      <c r="S201" s="65"/>
      <c r="T201" s="66"/>
      <c r="AT201" s="63" t="s">
        <v>60</v>
      </c>
      <c r="AU201" s="63" t="s">
        <v>18</v>
      </c>
      <c r="AV201" s="10" t="s">
        <v>17</v>
      </c>
      <c r="AW201" s="10" t="s">
        <v>6</v>
      </c>
      <c r="AX201" s="10" t="s">
        <v>14</v>
      </c>
      <c r="AY201" s="63" t="s">
        <v>51</v>
      </c>
    </row>
    <row r="202" spans="2:51" s="10" customFormat="1" ht="12">
      <c r="B202" s="259"/>
      <c r="C202" s="260"/>
      <c r="D202" s="261" t="s">
        <v>60</v>
      </c>
      <c r="E202" s="262" t="s">
        <v>0</v>
      </c>
      <c r="F202" s="263" t="s">
        <v>362</v>
      </c>
      <c r="G202" s="260"/>
      <c r="H202" s="262" t="s">
        <v>0</v>
      </c>
      <c r="I202" s="225"/>
      <c r="J202" s="260"/>
      <c r="K202" s="260"/>
      <c r="L202" s="62"/>
      <c r="M202" s="64"/>
      <c r="N202" s="65"/>
      <c r="O202" s="65"/>
      <c r="P202" s="65"/>
      <c r="Q202" s="65"/>
      <c r="R202" s="65"/>
      <c r="S202" s="65"/>
      <c r="T202" s="66"/>
      <c r="AT202" s="63" t="s">
        <v>60</v>
      </c>
      <c r="AU202" s="63" t="s">
        <v>18</v>
      </c>
      <c r="AV202" s="10" t="s">
        <v>17</v>
      </c>
      <c r="AW202" s="10" t="s">
        <v>6</v>
      </c>
      <c r="AX202" s="10" t="s">
        <v>14</v>
      </c>
      <c r="AY202" s="63" t="s">
        <v>51</v>
      </c>
    </row>
    <row r="203" spans="2:51" s="10" customFormat="1" ht="12">
      <c r="B203" s="259"/>
      <c r="C203" s="260"/>
      <c r="D203" s="261" t="s">
        <v>60</v>
      </c>
      <c r="E203" s="262" t="s">
        <v>0</v>
      </c>
      <c r="F203" s="263" t="s">
        <v>378</v>
      </c>
      <c r="G203" s="260"/>
      <c r="H203" s="262" t="s">
        <v>0</v>
      </c>
      <c r="I203" s="225"/>
      <c r="J203" s="260"/>
      <c r="K203" s="260"/>
      <c r="L203" s="62"/>
      <c r="M203" s="64"/>
      <c r="N203" s="65"/>
      <c r="O203" s="65"/>
      <c r="P203" s="65"/>
      <c r="Q203" s="65"/>
      <c r="R203" s="65"/>
      <c r="S203" s="65"/>
      <c r="T203" s="66"/>
      <c r="AT203" s="63" t="s">
        <v>60</v>
      </c>
      <c r="AU203" s="63" t="s">
        <v>18</v>
      </c>
      <c r="AV203" s="10" t="s">
        <v>17</v>
      </c>
      <c r="AW203" s="10" t="s">
        <v>6</v>
      </c>
      <c r="AX203" s="10" t="s">
        <v>14</v>
      </c>
      <c r="AY203" s="63" t="s">
        <v>51</v>
      </c>
    </row>
    <row r="204" spans="2:51" s="11" customFormat="1" ht="33.75">
      <c r="B204" s="264"/>
      <c r="C204" s="265"/>
      <c r="D204" s="261" t="s">
        <v>60</v>
      </c>
      <c r="E204" s="266" t="s">
        <v>0</v>
      </c>
      <c r="F204" s="267" t="s">
        <v>379</v>
      </c>
      <c r="G204" s="265"/>
      <c r="H204" s="268">
        <v>97.26</v>
      </c>
      <c r="I204" s="226"/>
      <c r="J204" s="265"/>
      <c r="K204" s="265"/>
      <c r="L204" s="67"/>
      <c r="M204" s="69"/>
      <c r="N204" s="70"/>
      <c r="O204" s="70"/>
      <c r="P204" s="70"/>
      <c r="Q204" s="70"/>
      <c r="R204" s="70"/>
      <c r="S204" s="70"/>
      <c r="T204" s="71"/>
      <c r="AT204" s="68" t="s">
        <v>60</v>
      </c>
      <c r="AU204" s="68" t="s">
        <v>18</v>
      </c>
      <c r="AV204" s="11" t="s">
        <v>18</v>
      </c>
      <c r="AW204" s="11" t="s">
        <v>6</v>
      </c>
      <c r="AX204" s="11" t="s">
        <v>14</v>
      </c>
      <c r="AY204" s="68" t="s">
        <v>51</v>
      </c>
    </row>
    <row r="205" spans="2:51" s="11" customFormat="1" ht="22.5">
      <c r="B205" s="264"/>
      <c r="C205" s="265"/>
      <c r="D205" s="261" t="s">
        <v>60</v>
      </c>
      <c r="E205" s="266" t="s">
        <v>0</v>
      </c>
      <c r="F205" s="267" t="s">
        <v>380</v>
      </c>
      <c r="G205" s="265"/>
      <c r="H205" s="268">
        <v>44.185</v>
      </c>
      <c r="I205" s="226"/>
      <c r="J205" s="265"/>
      <c r="K205" s="265"/>
      <c r="L205" s="67"/>
      <c r="M205" s="69"/>
      <c r="N205" s="70"/>
      <c r="O205" s="70"/>
      <c r="P205" s="70"/>
      <c r="Q205" s="70"/>
      <c r="R205" s="70"/>
      <c r="S205" s="70"/>
      <c r="T205" s="71"/>
      <c r="AT205" s="68" t="s">
        <v>60</v>
      </c>
      <c r="AU205" s="68" t="s">
        <v>18</v>
      </c>
      <c r="AV205" s="11" t="s">
        <v>18</v>
      </c>
      <c r="AW205" s="11" t="s">
        <v>6</v>
      </c>
      <c r="AX205" s="11" t="s">
        <v>14</v>
      </c>
      <c r="AY205" s="68" t="s">
        <v>51</v>
      </c>
    </row>
    <row r="206" spans="2:51" s="12" customFormat="1" ht="12">
      <c r="B206" s="269"/>
      <c r="C206" s="270"/>
      <c r="D206" s="261" t="s">
        <v>60</v>
      </c>
      <c r="E206" s="271" t="s">
        <v>0</v>
      </c>
      <c r="F206" s="272" t="s">
        <v>64</v>
      </c>
      <c r="G206" s="270"/>
      <c r="H206" s="273">
        <v>141.445</v>
      </c>
      <c r="I206" s="227"/>
      <c r="J206" s="270"/>
      <c r="K206" s="270"/>
      <c r="L206" s="72"/>
      <c r="M206" s="74"/>
      <c r="N206" s="75"/>
      <c r="O206" s="75"/>
      <c r="P206" s="75"/>
      <c r="Q206" s="75"/>
      <c r="R206" s="75"/>
      <c r="S206" s="75"/>
      <c r="T206" s="76"/>
      <c r="AT206" s="73" t="s">
        <v>60</v>
      </c>
      <c r="AU206" s="73" t="s">
        <v>18</v>
      </c>
      <c r="AV206" s="12" t="s">
        <v>58</v>
      </c>
      <c r="AW206" s="12" t="s">
        <v>6</v>
      </c>
      <c r="AX206" s="12" t="s">
        <v>17</v>
      </c>
      <c r="AY206" s="73" t="s">
        <v>51</v>
      </c>
    </row>
    <row r="207" spans="1:65" s="2" customFormat="1" ht="24.2" customHeight="1">
      <c r="A207" s="18"/>
      <c r="B207" s="235"/>
      <c r="C207" s="253" t="s">
        <v>381</v>
      </c>
      <c r="D207" s="253" t="s">
        <v>53</v>
      </c>
      <c r="E207" s="254" t="s">
        <v>382</v>
      </c>
      <c r="F207" s="255" t="s">
        <v>383</v>
      </c>
      <c r="G207" s="256" t="s">
        <v>56</v>
      </c>
      <c r="H207" s="257">
        <v>141.445</v>
      </c>
      <c r="I207" s="55">
        <v>0</v>
      </c>
      <c r="J207" s="258">
        <f>ROUND(I207*H207,2)</f>
        <v>0</v>
      </c>
      <c r="K207" s="255" t="s">
        <v>57</v>
      </c>
      <c r="L207" s="19"/>
      <c r="M207" s="56" t="s">
        <v>0</v>
      </c>
      <c r="N207" s="57" t="s">
        <v>8</v>
      </c>
      <c r="O207" s="58">
        <v>0.033</v>
      </c>
      <c r="P207" s="58">
        <f>O207*H207</f>
        <v>4.667685</v>
      </c>
      <c r="Q207" s="58">
        <v>0.0002</v>
      </c>
      <c r="R207" s="58">
        <f>Q207*H207</f>
        <v>0.028289</v>
      </c>
      <c r="S207" s="58">
        <v>0</v>
      </c>
      <c r="T207" s="59">
        <f>S207*H207</f>
        <v>0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R207" s="60" t="s">
        <v>139</v>
      </c>
      <c r="AT207" s="60" t="s">
        <v>53</v>
      </c>
      <c r="AU207" s="60" t="s">
        <v>18</v>
      </c>
      <c r="AY207" s="13" t="s">
        <v>51</v>
      </c>
      <c r="BE207" s="61">
        <f>IF(N207="základní",J207,0)</f>
        <v>0</v>
      </c>
      <c r="BF207" s="61">
        <f>IF(N207="snížená",J207,0)</f>
        <v>0</v>
      </c>
      <c r="BG207" s="61">
        <f>IF(N207="zákl. přenesená",J207,0)</f>
        <v>0</v>
      </c>
      <c r="BH207" s="61">
        <f>IF(N207="sníž. přenesená",J207,0)</f>
        <v>0</v>
      </c>
      <c r="BI207" s="61">
        <f>IF(N207="nulová",J207,0)</f>
        <v>0</v>
      </c>
      <c r="BJ207" s="13" t="s">
        <v>17</v>
      </c>
      <c r="BK207" s="61">
        <f>ROUND(I207*H207,2)</f>
        <v>0</v>
      </c>
      <c r="BL207" s="13" t="s">
        <v>139</v>
      </c>
      <c r="BM207" s="60" t="s">
        <v>384</v>
      </c>
    </row>
    <row r="208" spans="2:51" s="10" customFormat="1" ht="12">
      <c r="B208" s="259"/>
      <c r="C208" s="260"/>
      <c r="D208" s="261" t="s">
        <v>60</v>
      </c>
      <c r="E208" s="262" t="s">
        <v>0</v>
      </c>
      <c r="F208" s="263" t="s">
        <v>61</v>
      </c>
      <c r="G208" s="260"/>
      <c r="H208" s="262" t="s">
        <v>0</v>
      </c>
      <c r="I208" s="225"/>
      <c r="J208" s="260"/>
      <c r="K208" s="260"/>
      <c r="L208" s="62"/>
      <c r="M208" s="64"/>
      <c r="N208" s="65"/>
      <c r="O208" s="65"/>
      <c r="P208" s="65"/>
      <c r="Q208" s="65"/>
      <c r="R208" s="65"/>
      <c r="S208" s="65"/>
      <c r="T208" s="66"/>
      <c r="AT208" s="63" t="s">
        <v>60</v>
      </c>
      <c r="AU208" s="63" t="s">
        <v>18</v>
      </c>
      <c r="AV208" s="10" t="s">
        <v>17</v>
      </c>
      <c r="AW208" s="10" t="s">
        <v>6</v>
      </c>
      <c r="AX208" s="10" t="s">
        <v>14</v>
      </c>
      <c r="AY208" s="63" t="s">
        <v>51</v>
      </c>
    </row>
    <row r="209" spans="2:51" s="10" customFormat="1" ht="12">
      <c r="B209" s="259"/>
      <c r="C209" s="260"/>
      <c r="D209" s="261" t="s">
        <v>60</v>
      </c>
      <c r="E209" s="262" t="s">
        <v>0</v>
      </c>
      <c r="F209" s="263" t="s">
        <v>368</v>
      </c>
      <c r="G209" s="260"/>
      <c r="H209" s="262" t="s">
        <v>0</v>
      </c>
      <c r="I209" s="225"/>
      <c r="J209" s="260"/>
      <c r="K209" s="260"/>
      <c r="L209" s="62"/>
      <c r="M209" s="64"/>
      <c r="N209" s="65"/>
      <c r="O209" s="65"/>
      <c r="P209" s="65"/>
      <c r="Q209" s="65"/>
      <c r="R209" s="65"/>
      <c r="S209" s="65"/>
      <c r="T209" s="66"/>
      <c r="AT209" s="63" t="s">
        <v>60</v>
      </c>
      <c r="AU209" s="63" t="s">
        <v>18</v>
      </c>
      <c r="AV209" s="10" t="s">
        <v>17</v>
      </c>
      <c r="AW209" s="10" t="s">
        <v>6</v>
      </c>
      <c r="AX209" s="10" t="s">
        <v>14</v>
      </c>
      <c r="AY209" s="63" t="s">
        <v>51</v>
      </c>
    </row>
    <row r="210" spans="2:51" s="10" customFormat="1" ht="12">
      <c r="B210" s="259"/>
      <c r="C210" s="260"/>
      <c r="D210" s="261" t="s">
        <v>60</v>
      </c>
      <c r="E210" s="262" t="s">
        <v>0</v>
      </c>
      <c r="F210" s="263" t="s">
        <v>378</v>
      </c>
      <c r="G210" s="260"/>
      <c r="H210" s="262" t="s">
        <v>0</v>
      </c>
      <c r="I210" s="225"/>
      <c r="J210" s="260"/>
      <c r="K210" s="260"/>
      <c r="L210" s="62"/>
      <c r="M210" s="64"/>
      <c r="N210" s="65"/>
      <c r="O210" s="65"/>
      <c r="P210" s="65"/>
      <c r="Q210" s="65"/>
      <c r="R210" s="65"/>
      <c r="S210" s="65"/>
      <c r="T210" s="66"/>
      <c r="AT210" s="63" t="s">
        <v>60</v>
      </c>
      <c r="AU210" s="63" t="s">
        <v>18</v>
      </c>
      <c r="AV210" s="10" t="s">
        <v>17</v>
      </c>
      <c r="AW210" s="10" t="s">
        <v>6</v>
      </c>
      <c r="AX210" s="10" t="s">
        <v>14</v>
      </c>
      <c r="AY210" s="63" t="s">
        <v>51</v>
      </c>
    </row>
    <row r="211" spans="2:51" s="11" customFormat="1" ht="33.75">
      <c r="B211" s="264"/>
      <c r="C211" s="265"/>
      <c r="D211" s="261" t="s">
        <v>60</v>
      </c>
      <c r="E211" s="266" t="s">
        <v>0</v>
      </c>
      <c r="F211" s="267" t="s">
        <v>379</v>
      </c>
      <c r="G211" s="265"/>
      <c r="H211" s="268">
        <v>97.26</v>
      </c>
      <c r="I211" s="226"/>
      <c r="J211" s="265"/>
      <c r="K211" s="265"/>
      <c r="L211" s="67"/>
      <c r="M211" s="69"/>
      <c r="N211" s="70"/>
      <c r="O211" s="70"/>
      <c r="P211" s="70"/>
      <c r="Q211" s="70"/>
      <c r="R211" s="70"/>
      <c r="S211" s="70"/>
      <c r="T211" s="71"/>
      <c r="AT211" s="68" t="s">
        <v>60</v>
      </c>
      <c r="AU211" s="68" t="s">
        <v>18</v>
      </c>
      <c r="AV211" s="11" t="s">
        <v>18</v>
      </c>
      <c r="AW211" s="11" t="s">
        <v>6</v>
      </c>
      <c r="AX211" s="11" t="s">
        <v>14</v>
      </c>
      <c r="AY211" s="68" t="s">
        <v>51</v>
      </c>
    </row>
    <row r="212" spans="2:51" s="11" customFormat="1" ht="22.5">
      <c r="B212" s="264"/>
      <c r="C212" s="265"/>
      <c r="D212" s="261" t="s">
        <v>60</v>
      </c>
      <c r="E212" s="266" t="s">
        <v>0</v>
      </c>
      <c r="F212" s="267" t="s">
        <v>380</v>
      </c>
      <c r="G212" s="265"/>
      <c r="H212" s="268">
        <v>44.185</v>
      </c>
      <c r="I212" s="226"/>
      <c r="J212" s="265"/>
      <c r="K212" s="265"/>
      <c r="L212" s="67"/>
      <c r="M212" s="69"/>
      <c r="N212" s="70"/>
      <c r="O212" s="70"/>
      <c r="P212" s="70"/>
      <c r="Q212" s="70"/>
      <c r="R212" s="70"/>
      <c r="S212" s="70"/>
      <c r="T212" s="71"/>
      <c r="AT212" s="68" t="s">
        <v>60</v>
      </c>
      <c r="AU212" s="68" t="s">
        <v>18</v>
      </c>
      <c r="AV212" s="11" t="s">
        <v>18</v>
      </c>
      <c r="AW212" s="11" t="s">
        <v>6</v>
      </c>
      <c r="AX212" s="11" t="s">
        <v>14</v>
      </c>
      <c r="AY212" s="68" t="s">
        <v>51</v>
      </c>
    </row>
    <row r="213" spans="2:51" s="12" customFormat="1" ht="12">
      <c r="B213" s="269"/>
      <c r="C213" s="270"/>
      <c r="D213" s="261" t="s">
        <v>60</v>
      </c>
      <c r="E213" s="271" t="s">
        <v>0</v>
      </c>
      <c r="F213" s="272" t="s">
        <v>64</v>
      </c>
      <c r="G213" s="270"/>
      <c r="H213" s="273">
        <v>141.445</v>
      </c>
      <c r="I213" s="227"/>
      <c r="J213" s="270"/>
      <c r="K213" s="270"/>
      <c r="L213" s="72"/>
      <c r="M213" s="74"/>
      <c r="N213" s="75"/>
      <c r="O213" s="75"/>
      <c r="P213" s="75"/>
      <c r="Q213" s="75"/>
      <c r="R213" s="75"/>
      <c r="S213" s="75"/>
      <c r="T213" s="76"/>
      <c r="AT213" s="73" t="s">
        <v>60</v>
      </c>
      <c r="AU213" s="73" t="s">
        <v>18</v>
      </c>
      <c r="AV213" s="12" t="s">
        <v>58</v>
      </c>
      <c r="AW213" s="12" t="s">
        <v>6</v>
      </c>
      <c r="AX213" s="12" t="s">
        <v>17</v>
      </c>
      <c r="AY213" s="73" t="s">
        <v>51</v>
      </c>
    </row>
    <row r="214" spans="1:65" s="2" customFormat="1" ht="24.2" customHeight="1">
      <c r="A214" s="18"/>
      <c r="B214" s="235"/>
      <c r="C214" s="253" t="s">
        <v>385</v>
      </c>
      <c r="D214" s="253" t="s">
        <v>53</v>
      </c>
      <c r="E214" s="254" t="s">
        <v>386</v>
      </c>
      <c r="F214" s="255" t="s">
        <v>387</v>
      </c>
      <c r="G214" s="256" t="s">
        <v>56</v>
      </c>
      <c r="H214" s="257">
        <v>141.445</v>
      </c>
      <c r="I214" s="55">
        <v>0</v>
      </c>
      <c r="J214" s="258">
        <f>ROUND(I214*H214,2)</f>
        <v>0</v>
      </c>
      <c r="K214" s="255" t="s">
        <v>0</v>
      </c>
      <c r="L214" s="19"/>
      <c r="M214" s="56" t="s">
        <v>0</v>
      </c>
      <c r="N214" s="57" t="s">
        <v>8</v>
      </c>
      <c r="O214" s="58">
        <v>0.105</v>
      </c>
      <c r="P214" s="58">
        <f>O214*H214</f>
        <v>14.851724999999998</v>
      </c>
      <c r="Q214" s="58">
        <v>0.00028</v>
      </c>
      <c r="R214" s="58">
        <f>Q214*H214</f>
        <v>0.0396046</v>
      </c>
      <c r="S214" s="58">
        <v>0</v>
      </c>
      <c r="T214" s="59">
        <f>S214*H214</f>
        <v>0</v>
      </c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R214" s="60" t="s">
        <v>139</v>
      </c>
      <c r="AT214" s="60" t="s">
        <v>53</v>
      </c>
      <c r="AU214" s="60" t="s">
        <v>18</v>
      </c>
      <c r="AY214" s="13" t="s">
        <v>51</v>
      </c>
      <c r="BE214" s="61">
        <f>IF(N214="základní",J214,0)</f>
        <v>0</v>
      </c>
      <c r="BF214" s="61">
        <f>IF(N214="snížená",J214,0)</f>
        <v>0</v>
      </c>
      <c r="BG214" s="61">
        <f>IF(N214="zákl. přenesená",J214,0)</f>
        <v>0</v>
      </c>
      <c r="BH214" s="61">
        <f>IF(N214="sníž. přenesená",J214,0)</f>
        <v>0</v>
      </c>
      <c r="BI214" s="61">
        <f>IF(N214="nulová",J214,0)</f>
        <v>0</v>
      </c>
      <c r="BJ214" s="13" t="s">
        <v>17</v>
      </c>
      <c r="BK214" s="61">
        <f>ROUND(I214*H214,2)</f>
        <v>0</v>
      </c>
      <c r="BL214" s="13" t="s">
        <v>139</v>
      </c>
      <c r="BM214" s="60" t="s">
        <v>388</v>
      </c>
    </row>
    <row r="215" spans="2:51" s="10" customFormat="1" ht="12">
      <c r="B215" s="259"/>
      <c r="C215" s="260"/>
      <c r="D215" s="261" t="s">
        <v>60</v>
      </c>
      <c r="E215" s="262" t="s">
        <v>0</v>
      </c>
      <c r="F215" s="263" t="s">
        <v>61</v>
      </c>
      <c r="G215" s="260"/>
      <c r="H215" s="262" t="s">
        <v>0</v>
      </c>
      <c r="I215" s="225"/>
      <c r="J215" s="260"/>
      <c r="K215" s="260"/>
      <c r="L215" s="62"/>
      <c r="M215" s="64"/>
      <c r="N215" s="65"/>
      <c r="O215" s="65"/>
      <c r="P215" s="65"/>
      <c r="Q215" s="65"/>
      <c r="R215" s="65"/>
      <c r="S215" s="65"/>
      <c r="T215" s="66"/>
      <c r="AT215" s="63" t="s">
        <v>60</v>
      </c>
      <c r="AU215" s="63" t="s">
        <v>18</v>
      </c>
      <c r="AV215" s="10" t="s">
        <v>17</v>
      </c>
      <c r="AW215" s="10" t="s">
        <v>6</v>
      </c>
      <c r="AX215" s="10" t="s">
        <v>14</v>
      </c>
      <c r="AY215" s="63" t="s">
        <v>51</v>
      </c>
    </row>
    <row r="216" spans="2:51" s="10" customFormat="1" ht="12">
      <c r="B216" s="259"/>
      <c r="C216" s="260"/>
      <c r="D216" s="261" t="s">
        <v>60</v>
      </c>
      <c r="E216" s="262" t="s">
        <v>0</v>
      </c>
      <c r="F216" s="263" t="s">
        <v>373</v>
      </c>
      <c r="G216" s="260"/>
      <c r="H216" s="262" t="s">
        <v>0</v>
      </c>
      <c r="I216" s="225"/>
      <c r="J216" s="260"/>
      <c r="K216" s="260"/>
      <c r="L216" s="62"/>
      <c r="M216" s="64"/>
      <c r="N216" s="65"/>
      <c r="O216" s="65"/>
      <c r="P216" s="65"/>
      <c r="Q216" s="65"/>
      <c r="R216" s="65"/>
      <c r="S216" s="65"/>
      <c r="T216" s="66"/>
      <c r="AT216" s="63" t="s">
        <v>60</v>
      </c>
      <c r="AU216" s="63" t="s">
        <v>18</v>
      </c>
      <c r="AV216" s="10" t="s">
        <v>17</v>
      </c>
      <c r="AW216" s="10" t="s">
        <v>6</v>
      </c>
      <c r="AX216" s="10" t="s">
        <v>14</v>
      </c>
      <c r="AY216" s="63" t="s">
        <v>51</v>
      </c>
    </row>
    <row r="217" spans="2:51" s="10" customFormat="1" ht="12">
      <c r="B217" s="259"/>
      <c r="C217" s="260"/>
      <c r="D217" s="261" t="s">
        <v>60</v>
      </c>
      <c r="E217" s="262" t="s">
        <v>0</v>
      </c>
      <c r="F217" s="263" t="s">
        <v>378</v>
      </c>
      <c r="G217" s="260"/>
      <c r="H217" s="262" t="s">
        <v>0</v>
      </c>
      <c r="I217" s="225"/>
      <c r="J217" s="260"/>
      <c r="K217" s="260"/>
      <c r="L217" s="62"/>
      <c r="M217" s="64"/>
      <c r="N217" s="65"/>
      <c r="O217" s="65"/>
      <c r="P217" s="65"/>
      <c r="Q217" s="65"/>
      <c r="R217" s="65"/>
      <c r="S217" s="65"/>
      <c r="T217" s="66"/>
      <c r="AT217" s="63" t="s">
        <v>60</v>
      </c>
      <c r="AU217" s="63" t="s">
        <v>18</v>
      </c>
      <c r="AV217" s="10" t="s">
        <v>17</v>
      </c>
      <c r="AW217" s="10" t="s">
        <v>6</v>
      </c>
      <c r="AX217" s="10" t="s">
        <v>14</v>
      </c>
      <c r="AY217" s="63" t="s">
        <v>51</v>
      </c>
    </row>
    <row r="218" spans="2:51" s="11" customFormat="1" ht="33.75">
      <c r="B218" s="264"/>
      <c r="C218" s="265"/>
      <c r="D218" s="261" t="s">
        <v>60</v>
      </c>
      <c r="E218" s="266" t="s">
        <v>0</v>
      </c>
      <c r="F218" s="267" t="s">
        <v>379</v>
      </c>
      <c r="G218" s="265"/>
      <c r="H218" s="268">
        <v>97.26</v>
      </c>
      <c r="I218" s="226"/>
      <c r="J218" s="265"/>
      <c r="K218" s="265"/>
      <c r="L218" s="67"/>
      <c r="M218" s="69"/>
      <c r="N218" s="70"/>
      <c r="O218" s="70"/>
      <c r="P218" s="70"/>
      <c r="Q218" s="70"/>
      <c r="R218" s="70"/>
      <c r="S218" s="70"/>
      <c r="T218" s="71"/>
      <c r="AT218" s="68" t="s">
        <v>60</v>
      </c>
      <c r="AU218" s="68" t="s">
        <v>18</v>
      </c>
      <c r="AV218" s="11" t="s">
        <v>18</v>
      </c>
      <c r="AW218" s="11" t="s">
        <v>6</v>
      </c>
      <c r="AX218" s="11" t="s">
        <v>14</v>
      </c>
      <c r="AY218" s="68" t="s">
        <v>51</v>
      </c>
    </row>
    <row r="219" spans="2:51" s="11" customFormat="1" ht="22.5">
      <c r="B219" s="264"/>
      <c r="C219" s="265"/>
      <c r="D219" s="261" t="s">
        <v>60</v>
      </c>
      <c r="E219" s="266" t="s">
        <v>0</v>
      </c>
      <c r="F219" s="267" t="s">
        <v>380</v>
      </c>
      <c r="G219" s="265"/>
      <c r="H219" s="268">
        <v>44.185</v>
      </c>
      <c r="I219" s="226"/>
      <c r="J219" s="265"/>
      <c r="K219" s="265"/>
      <c r="L219" s="67"/>
      <c r="M219" s="69"/>
      <c r="N219" s="70"/>
      <c r="O219" s="70"/>
      <c r="P219" s="70"/>
      <c r="Q219" s="70"/>
      <c r="R219" s="70"/>
      <c r="S219" s="70"/>
      <c r="T219" s="71"/>
      <c r="AT219" s="68" t="s">
        <v>60</v>
      </c>
      <c r="AU219" s="68" t="s">
        <v>18</v>
      </c>
      <c r="AV219" s="11" t="s">
        <v>18</v>
      </c>
      <c r="AW219" s="11" t="s">
        <v>6</v>
      </c>
      <c r="AX219" s="11" t="s">
        <v>14</v>
      </c>
      <c r="AY219" s="68" t="s">
        <v>51</v>
      </c>
    </row>
    <row r="220" spans="2:51" s="12" customFormat="1" ht="12">
      <c r="B220" s="269"/>
      <c r="C220" s="270"/>
      <c r="D220" s="261" t="s">
        <v>60</v>
      </c>
      <c r="E220" s="271" t="s">
        <v>0</v>
      </c>
      <c r="F220" s="272" t="s">
        <v>64</v>
      </c>
      <c r="G220" s="270"/>
      <c r="H220" s="273">
        <v>141.445</v>
      </c>
      <c r="I220" s="227"/>
      <c r="J220" s="270"/>
      <c r="K220" s="270"/>
      <c r="L220" s="72"/>
      <c r="M220" s="77"/>
      <c r="N220" s="78"/>
      <c r="O220" s="78"/>
      <c r="P220" s="78"/>
      <c r="Q220" s="78"/>
      <c r="R220" s="78"/>
      <c r="S220" s="78"/>
      <c r="T220" s="79"/>
      <c r="AT220" s="73" t="s">
        <v>60</v>
      </c>
      <c r="AU220" s="73" t="s">
        <v>18</v>
      </c>
      <c r="AV220" s="12" t="s">
        <v>58</v>
      </c>
      <c r="AW220" s="12" t="s">
        <v>6</v>
      </c>
      <c r="AX220" s="12" t="s">
        <v>17</v>
      </c>
      <c r="AY220" s="73" t="s">
        <v>51</v>
      </c>
    </row>
    <row r="221" spans="1:31" s="2" customFormat="1" ht="6.95" customHeight="1">
      <c r="A221" s="18"/>
      <c r="B221" s="274"/>
      <c r="C221" s="275"/>
      <c r="D221" s="275"/>
      <c r="E221" s="275"/>
      <c r="F221" s="275"/>
      <c r="G221" s="275"/>
      <c r="H221" s="275"/>
      <c r="I221" s="229"/>
      <c r="J221" s="275"/>
      <c r="K221" s="275"/>
      <c r="L221" s="19"/>
      <c r="M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</sheetData>
  <sheetProtection algorithmName="SHA-512" hashValue="sNiM7G+LaBzkokLWDKD10QJZ4Qo5r65z5erWk4TGAqS8oUByX8JP7JGXha0pCD0lw9hNwsr1JnTvU/Qv2XP2HQ==" saltValue="Kk3E7zTI20rgyi57nYIIoA==" spinCount="100000" sheet="1" objects="1" scenarios="1"/>
  <autoFilter ref="C35:K220"/>
  <printOptions/>
  <pageMargins left="0.3937007874015748" right="0.3937007874015748" top="0.5905511811023623" bottom="0.58" header="0" footer="0.21"/>
  <pageSetup blackAndWhite="1" fitToHeight="100" fitToWidth="1" horizontalDpi="600" verticalDpi="600" orientation="portrait" paperSize="9" scale="77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51"/>
  <sheetViews>
    <sheetView showZero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9.28125" style="106" customWidth="1"/>
    <col min="2" max="2" width="5.8515625" style="106" customWidth="1"/>
    <col min="3" max="3" width="74.28125" style="152" customWidth="1"/>
    <col min="4" max="4" width="7.28125" style="106" customWidth="1"/>
    <col min="5" max="5" width="12.28125" style="106" customWidth="1"/>
    <col min="6" max="6" width="11.421875" style="106" customWidth="1"/>
    <col min="7" max="7" width="15.28125" style="106" customWidth="1"/>
    <col min="8" max="8" width="11.7109375" style="105" customWidth="1"/>
    <col min="9" max="9" width="9.28125" style="106" customWidth="1"/>
    <col min="10" max="10" width="15.28125" style="107" customWidth="1"/>
    <col min="11" max="16384" width="9.28125" style="106" customWidth="1"/>
  </cols>
  <sheetData>
    <row r="1" spans="2:7" ht="16.5" thickBot="1">
      <c r="B1" s="103" t="s">
        <v>453</v>
      </c>
      <c r="C1" s="104"/>
      <c r="D1" s="104"/>
      <c r="E1" s="104"/>
      <c r="F1" s="104"/>
      <c r="G1" s="104"/>
    </row>
    <row r="2" spans="2:7" ht="15.75" thickTop="1">
      <c r="B2" s="108" t="s">
        <v>402</v>
      </c>
      <c r="C2" s="212" t="s">
        <v>449</v>
      </c>
      <c r="D2" s="213"/>
      <c r="E2" s="213"/>
      <c r="F2" s="213"/>
      <c r="G2" s="214"/>
    </row>
    <row r="3" spans="2:7" ht="15.75" thickBot="1">
      <c r="B3" s="109" t="s">
        <v>403</v>
      </c>
      <c r="C3" s="215" t="s">
        <v>452</v>
      </c>
      <c r="D3" s="216"/>
      <c r="E3" s="216"/>
      <c r="F3" s="216"/>
      <c r="G3" s="217"/>
    </row>
    <row r="4" spans="3:4" ht="14.25" thickBot="1" thickTop="1">
      <c r="C4" s="110"/>
      <c r="D4" s="105"/>
    </row>
    <row r="5" spans="2:8" s="117" customFormat="1" ht="31.5" customHeight="1" thickBot="1">
      <c r="B5" s="111" t="s">
        <v>404</v>
      </c>
      <c r="C5" s="112" t="s">
        <v>405</v>
      </c>
      <c r="D5" s="113" t="s">
        <v>38</v>
      </c>
      <c r="E5" s="113" t="s">
        <v>406</v>
      </c>
      <c r="F5" s="114" t="s">
        <v>407</v>
      </c>
      <c r="G5" s="115" t="s">
        <v>408</v>
      </c>
      <c r="H5" s="116" t="s">
        <v>409</v>
      </c>
    </row>
    <row r="6" spans="2:17" ht="12.75" customHeight="1">
      <c r="B6" s="118"/>
      <c r="C6" s="119"/>
      <c r="D6" s="120"/>
      <c r="E6" s="121"/>
      <c r="F6" s="122"/>
      <c r="G6" s="123"/>
      <c r="H6" s="124"/>
      <c r="I6" s="125"/>
      <c r="J6" s="126"/>
      <c r="K6" s="125"/>
      <c r="L6" s="125"/>
      <c r="M6" s="125"/>
      <c r="N6" s="125"/>
      <c r="O6" s="125"/>
      <c r="P6" s="125"/>
      <c r="Q6" s="125"/>
    </row>
    <row r="7" spans="2:17" s="117" customFormat="1" ht="12.75" customHeight="1">
      <c r="B7" s="127">
        <v>1</v>
      </c>
      <c r="C7" s="128" t="s">
        <v>389</v>
      </c>
      <c r="D7" s="129" t="s">
        <v>390</v>
      </c>
      <c r="E7" s="130">
        <v>1</v>
      </c>
      <c r="F7" s="131">
        <v>0</v>
      </c>
      <c r="G7" s="132">
        <f>E7*F7</f>
        <v>0</v>
      </c>
      <c r="H7" s="133" t="s">
        <v>410</v>
      </c>
      <c r="I7" s="134"/>
      <c r="J7" s="135"/>
      <c r="K7" s="134"/>
      <c r="L7" s="134"/>
      <c r="M7" s="134"/>
      <c r="N7" s="134"/>
      <c r="O7" s="134"/>
      <c r="P7" s="134"/>
      <c r="Q7" s="134"/>
    </row>
    <row r="8" spans="2:10" s="117" customFormat="1" ht="12.75" customHeight="1">
      <c r="B8" s="127"/>
      <c r="C8" s="136" t="s">
        <v>411</v>
      </c>
      <c r="D8" s="129"/>
      <c r="E8" s="130"/>
      <c r="F8" s="138"/>
      <c r="G8" s="132"/>
      <c r="H8" s="133"/>
      <c r="I8" s="134"/>
      <c r="J8" s="134"/>
    </row>
    <row r="9" spans="2:17" s="117" customFormat="1" ht="12.75" customHeight="1">
      <c r="B9" s="127">
        <v>2</v>
      </c>
      <c r="C9" s="139" t="s">
        <v>412</v>
      </c>
      <c r="D9" s="129" t="s">
        <v>390</v>
      </c>
      <c r="E9" s="130">
        <v>1</v>
      </c>
      <c r="F9" s="131">
        <v>0</v>
      </c>
      <c r="G9" s="132">
        <f>E9*F9</f>
        <v>0</v>
      </c>
      <c r="H9" s="133" t="s">
        <v>410</v>
      </c>
      <c r="I9" s="134"/>
      <c r="J9" s="134"/>
      <c r="K9" s="134"/>
      <c r="L9" s="134"/>
      <c r="M9" s="134"/>
      <c r="N9" s="134"/>
      <c r="O9" s="134"/>
      <c r="P9" s="134"/>
      <c r="Q9" s="134"/>
    </row>
    <row r="10" spans="2:10" s="117" customFormat="1" ht="24.75" customHeight="1">
      <c r="B10" s="127"/>
      <c r="C10" s="137" t="s">
        <v>465</v>
      </c>
      <c r="D10" s="129"/>
      <c r="E10" s="130"/>
      <c r="F10" s="138"/>
      <c r="G10" s="132"/>
      <c r="H10" s="133"/>
      <c r="I10" s="134"/>
      <c r="J10" s="134"/>
    </row>
    <row r="11" spans="2:17" s="117" customFormat="1" ht="12.75" customHeight="1">
      <c r="B11" s="127">
        <v>3</v>
      </c>
      <c r="C11" s="128" t="s">
        <v>413</v>
      </c>
      <c r="D11" s="129" t="s">
        <v>390</v>
      </c>
      <c r="E11" s="130">
        <v>1</v>
      </c>
      <c r="F11" s="131">
        <v>0</v>
      </c>
      <c r="G11" s="132">
        <f>E11*F11</f>
        <v>0</v>
      </c>
      <c r="H11" s="133" t="s">
        <v>410</v>
      </c>
      <c r="I11" s="134"/>
      <c r="J11" s="134"/>
      <c r="K11" s="134"/>
      <c r="L11" s="134"/>
      <c r="M11" s="134"/>
      <c r="N11" s="134"/>
      <c r="O11" s="134"/>
      <c r="P11" s="134"/>
      <c r="Q11" s="134"/>
    </row>
    <row r="12" spans="2:17" s="117" customFormat="1" ht="12.75" customHeight="1">
      <c r="B12" s="127"/>
      <c r="C12" s="136" t="s">
        <v>469</v>
      </c>
      <c r="D12" s="129"/>
      <c r="E12" s="140"/>
      <c r="F12" s="138"/>
      <c r="G12" s="132"/>
      <c r="H12" s="133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2:17" s="117" customFormat="1" ht="12.75" customHeight="1">
      <c r="B13" s="127">
        <v>4</v>
      </c>
      <c r="C13" s="128" t="s">
        <v>414</v>
      </c>
      <c r="D13" s="129" t="s">
        <v>390</v>
      </c>
      <c r="E13" s="130">
        <v>1</v>
      </c>
      <c r="F13" s="131">
        <v>0</v>
      </c>
      <c r="G13" s="132">
        <f>E13*F13</f>
        <v>0</v>
      </c>
      <c r="H13" s="133" t="s">
        <v>410</v>
      </c>
      <c r="J13" s="134"/>
      <c r="K13" s="134"/>
      <c r="L13" s="134"/>
      <c r="M13" s="134"/>
      <c r="N13" s="134"/>
      <c r="O13" s="134"/>
      <c r="P13" s="134"/>
      <c r="Q13" s="134"/>
    </row>
    <row r="14" spans="2:17" s="117" customFormat="1" ht="24" customHeight="1">
      <c r="B14" s="127"/>
      <c r="C14" s="137" t="s">
        <v>415</v>
      </c>
      <c r="D14" s="129"/>
      <c r="E14" s="130"/>
      <c r="F14" s="138"/>
      <c r="G14" s="132"/>
      <c r="H14" s="133"/>
      <c r="J14" s="134"/>
      <c r="K14" s="134"/>
      <c r="L14" s="134"/>
      <c r="M14" s="134"/>
      <c r="N14" s="134"/>
      <c r="O14" s="134"/>
      <c r="P14" s="134"/>
      <c r="Q14" s="134"/>
    </row>
    <row r="15" spans="2:17" s="117" customFormat="1" ht="12.75" customHeight="1">
      <c r="B15" s="127"/>
      <c r="C15" s="136" t="s">
        <v>416</v>
      </c>
      <c r="D15" s="129"/>
      <c r="E15" s="130"/>
      <c r="F15" s="138"/>
      <c r="G15" s="132"/>
      <c r="H15" s="133"/>
      <c r="J15" s="134"/>
      <c r="K15" s="134"/>
      <c r="L15" s="134"/>
      <c r="M15" s="134"/>
      <c r="N15" s="134"/>
      <c r="O15" s="134"/>
      <c r="P15" s="134"/>
      <c r="Q15" s="134"/>
    </row>
    <row r="16" spans="2:17" s="117" customFormat="1" ht="12.75" customHeight="1">
      <c r="B16" s="127">
        <v>5</v>
      </c>
      <c r="C16" s="128" t="s">
        <v>417</v>
      </c>
      <c r="D16" s="129" t="s">
        <v>390</v>
      </c>
      <c r="E16" s="130">
        <v>1</v>
      </c>
      <c r="F16" s="131">
        <v>0</v>
      </c>
      <c r="G16" s="132">
        <f>E16*F16</f>
        <v>0</v>
      </c>
      <c r="H16" s="133" t="s">
        <v>410</v>
      </c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0" s="117" customFormat="1" ht="12.75" customHeight="1">
      <c r="B17" s="127"/>
      <c r="C17" s="136" t="s">
        <v>411</v>
      </c>
      <c r="D17" s="129"/>
      <c r="E17" s="130"/>
      <c r="F17" s="138"/>
      <c r="G17" s="132"/>
      <c r="H17" s="133"/>
      <c r="I17" s="134"/>
      <c r="J17" s="134"/>
    </row>
    <row r="18" spans="2:17" s="117" customFormat="1" ht="12.75" customHeight="1">
      <c r="B18" s="127">
        <v>6</v>
      </c>
      <c r="C18" s="128" t="s">
        <v>418</v>
      </c>
      <c r="D18" s="129" t="s">
        <v>390</v>
      </c>
      <c r="E18" s="130">
        <v>1</v>
      </c>
      <c r="F18" s="131">
        <v>0</v>
      </c>
      <c r="G18" s="132">
        <f>E18*F18</f>
        <v>0</v>
      </c>
      <c r="H18" s="133" t="s">
        <v>410</v>
      </c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s="117" customFormat="1" ht="12.75" customHeight="1">
      <c r="B19" s="127"/>
      <c r="C19" s="136" t="s">
        <v>419</v>
      </c>
      <c r="D19" s="129"/>
      <c r="E19" s="130"/>
      <c r="F19" s="138"/>
      <c r="G19" s="132"/>
      <c r="H19" s="133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ht="12.75" customHeight="1" thickBot="1">
      <c r="B20" s="141"/>
      <c r="C20" s="142"/>
      <c r="D20" s="143"/>
      <c r="E20" s="143"/>
      <c r="F20" s="143"/>
      <c r="G20" s="144"/>
      <c r="H20" s="145"/>
      <c r="I20" s="125"/>
      <c r="J20" s="106"/>
      <c r="K20" s="125"/>
      <c r="L20" s="125"/>
      <c r="M20" s="125"/>
      <c r="N20" s="125"/>
      <c r="O20" s="125"/>
      <c r="P20" s="125"/>
      <c r="Q20" s="125"/>
    </row>
    <row r="21" spans="2:10" ht="15.75" thickBot="1">
      <c r="B21" s="146"/>
      <c r="C21" s="147" t="s">
        <v>420</v>
      </c>
      <c r="D21" s="148"/>
      <c r="E21" s="149"/>
      <c r="F21" s="149"/>
      <c r="G21" s="150">
        <f>SUM(G7:G19)</f>
        <v>0</v>
      </c>
      <c r="I21" s="125"/>
      <c r="J21" s="151"/>
    </row>
    <row r="22" spans="4:9" ht="12">
      <c r="D22" s="105"/>
      <c r="I22" s="125"/>
    </row>
    <row r="23" spans="3:9" ht="23.25" customHeight="1">
      <c r="C23" s="231" t="s">
        <v>466</v>
      </c>
      <c r="D23" s="231"/>
      <c r="E23" s="231"/>
      <c r="F23" s="231"/>
      <c r="G23" s="231"/>
      <c r="H23" s="231"/>
      <c r="I23" s="125"/>
    </row>
    <row r="24" spans="4:9" ht="12">
      <c r="D24" s="105"/>
      <c r="I24" s="125"/>
    </row>
    <row r="25" spans="2:10" s="156" customFormat="1" ht="12.75" customHeight="1">
      <c r="B25" s="153"/>
      <c r="C25" s="154" t="s">
        <v>421</v>
      </c>
      <c r="D25" s="154"/>
      <c r="E25" s="154"/>
      <c r="F25" s="154"/>
      <c r="G25" s="154"/>
      <c r="H25" s="155"/>
      <c r="I25" s="153"/>
      <c r="J25" s="153"/>
    </row>
    <row r="26" spans="2:10" s="156" customFormat="1" ht="12.75" customHeight="1">
      <c r="B26" s="153"/>
      <c r="C26" s="157" t="s">
        <v>422</v>
      </c>
      <c r="D26" s="157"/>
      <c r="E26" s="157"/>
      <c r="F26" s="157"/>
      <c r="G26" s="157"/>
      <c r="H26" s="155"/>
      <c r="I26" s="153"/>
      <c r="J26" s="153"/>
    </row>
    <row r="27" spans="2:10" s="156" customFormat="1" ht="12.75" customHeight="1">
      <c r="B27" s="230" t="s">
        <v>460</v>
      </c>
      <c r="C27" s="158" t="s">
        <v>423</v>
      </c>
      <c r="D27" s="158"/>
      <c r="E27" s="158"/>
      <c r="F27" s="158"/>
      <c r="G27" s="158"/>
      <c r="H27" s="155"/>
      <c r="I27" s="153"/>
      <c r="J27" s="153"/>
    </row>
    <row r="28" spans="2:10" s="156" customFormat="1" ht="12.75" customHeight="1">
      <c r="B28" s="230"/>
      <c r="C28" s="219" t="s">
        <v>459</v>
      </c>
      <c r="D28" s="218"/>
      <c r="E28" s="218"/>
      <c r="F28" s="218"/>
      <c r="G28" s="218"/>
      <c r="H28" s="155"/>
      <c r="I28" s="153"/>
      <c r="J28" s="153"/>
    </row>
    <row r="29" spans="2:10" s="156" customFormat="1" ht="12.75" customHeight="1">
      <c r="B29" s="230" t="s">
        <v>460</v>
      </c>
      <c r="C29" s="158" t="s">
        <v>424</v>
      </c>
      <c r="D29" s="158"/>
      <c r="E29" s="158"/>
      <c r="F29" s="158"/>
      <c r="G29" s="158"/>
      <c r="H29" s="155"/>
      <c r="I29" s="153"/>
      <c r="J29" s="153"/>
    </row>
    <row r="30" spans="2:10" s="156" customFormat="1" ht="12.75" customHeight="1">
      <c r="B30" s="230" t="s">
        <v>460</v>
      </c>
      <c r="C30" s="158" t="s">
        <v>425</v>
      </c>
      <c r="D30" s="158"/>
      <c r="E30" s="158"/>
      <c r="F30" s="158"/>
      <c r="G30" s="158"/>
      <c r="H30" s="155"/>
      <c r="I30" s="153"/>
      <c r="J30" s="153"/>
    </row>
    <row r="31" spans="2:17" s="156" customFormat="1" ht="12.75" customHeight="1">
      <c r="B31" s="230" t="s">
        <v>460</v>
      </c>
      <c r="C31" s="158" t="s">
        <v>458</v>
      </c>
      <c r="D31" s="158"/>
      <c r="E31" s="158"/>
      <c r="F31" s="158"/>
      <c r="G31" s="158"/>
      <c r="H31" s="155"/>
      <c r="I31" s="153"/>
      <c r="K31" s="153"/>
      <c r="L31" s="153"/>
      <c r="M31" s="153"/>
      <c r="N31" s="153"/>
      <c r="O31" s="153"/>
      <c r="P31" s="153"/>
      <c r="Q31" s="153"/>
    </row>
    <row r="32" spans="2:17" s="156" customFormat="1" ht="12.75" customHeight="1">
      <c r="B32" s="153"/>
      <c r="C32" s="218"/>
      <c r="D32" s="218"/>
      <c r="E32" s="218"/>
      <c r="F32" s="218"/>
      <c r="G32" s="218"/>
      <c r="H32" s="155"/>
      <c r="I32" s="153"/>
      <c r="K32" s="153"/>
      <c r="L32" s="153"/>
      <c r="M32" s="153"/>
      <c r="N32" s="153"/>
      <c r="O32" s="153"/>
      <c r="P32" s="153"/>
      <c r="Q32" s="153"/>
    </row>
    <row r="33" spans="3:9" s="117" customFormat="1" ht="12.75" customHeight="1">
      <c r="C33" s="157" t="s">
        <v>426</v>
      </c>
      <c r="D33" s="157"/>
      <c r="E33" s="157"/>
      <c r="F33" s="157"/>
      <c r="G33" s="157"/>
      <c r="H33" s="159"/>
      <c r="I33" s="134"/>
    </row>
    <row r="34" spans="2:9" s="117" customFormat="1" ht="23.25" customHeight="1">
      <c r="B34" s="230" t="s">
        <v>460</v>
      </c>
      <c r="C34" s="160" t="s">
        <v>470</v>
      </c>
      <c r="D34" s="160"/>
      <c r="E34" s="160"/>
      <c r="F34" s="160"/>
      <c r="G34" s="160"/>
      <c r="H34" s="160"/>
      <c r="I34" s="134"/>
    </row>
    <row r="35" spans="2:10" s="156" customFormat="1" ht="12.75" customHeight="1">
      <c r="B35" s="230" t="s">
        <v>460</v>
      </c>
      <c r="C35" s="158" t="s">
        <v>461</v>
      </c>
      <c r="D35" s="158"/>
      <c r="E35" s="158"/>
      <c r="F35" s="158"/>
      <c r="G35" s="158"/>
      <c r="H35" s="155"/>
      <c r="I35" s="153"/>
      <c r="J35" s="153"/>
    </row>
    <row r="36" spans="2:10" s="156" customFormat="1" ht="12.75" customHeight="1">
      <c r="B36" s="230" t="s">
        <v>460</v>
      </c>
      <c r="C36" s="158" t="s">
        <v>462</v>
      </c>
      <c r="D36" s="158"/>
      <c r="E36" s="158"/>
      <c r="F36" s="158"/>
      <c r="G36" s="158"/>
      <c r="H36" s="155"/>
      <c r="I36" s="153"/>
      <c r="J36" s="153"/>
    </row>
    <row r="37" spans="2:10" s="156" customFormat="1" ht="36" customHeight="1">
      <c r="B37" s="230" t="s">
        <v>460</v>
      </c>
      <c r="C37" s="160" t="s">
        <v>463</v>
      </c>
      <c r="D37" s="160"/>
      <c r="E37" s="160"/>
      <c r="F37" s="160"/>
      <c r="G37" s="160"/>
      <c r="H37" s="160"/>
      <c r="I37" s="153"/>
      <c r="J37" s="153"/>
    </row>
    <row r="38" spans="2:10" s="156" customFormat="1" ht="37.5" customHeight="1">
      <c r="B38" s="230" t="s">
        <v>460</v>
      </c>
      <c r="C38" s="160" t="s">
        <v>464</v>
      </c>
      <c r="D38" s="160"/>
      <c r="E38" s="160"/>
      <c r="F38" s="160"/>
      <c r="G38" s="160"/>
      <c r="H38" s="160"/>
      <c r="I38" s="153"/>
      <c r="J38" s="153"/>
    </row>
    <row r="39" spans="2:10" s="156" customFormat="1" ht="12.75" customHeight="1">
      <c r="B39" s="230"/>
      <c r="C39" s="158"/>
      <c r="D39" s="158"/>
      <c r="E39" s="158"/>
      <c r="F39" s="158"/>
      <c r="G39" s="158"/>
      <c r="H39" s="155"/>
      <c r="I39" s="153"/>
      <c r="J39" s="153"/>
    </row>
    <row r="40" spans="2:9" s="117" customFormat="1" ht="23.25" customHeight="1">
      <c r="B40" s="230" t="s">
        <v>460</v>
      </c>
      <c r="C40" s="160" t="s">
        <v>471</v>
      </c>
      <c r="D40" s="160"/>
      <c r="E40" s="160"/>
      <c r="F40" s="160"/>
      <c r="G40" s="160"/>
      <c r="H40" s="160"/>
      <c r="I40" s="134"/>
    </row>
    <row r="41" spans="2:9" ht="12">
      <c r="B41" s="161"/>
      <c r="C41" s="162"/>
      <c r="D41" s="163"/>
      <c r="E41" s="161"/>
      <c r="F41" s="161"/>
      <c r="G41" s="161"/>
      <c r="H41" s="163"/>
      <c r="I41" s="164"/>
    </row>
    <row r="42" spans="3:9" s="117" customFormat="1" ht="12.75" customHeight="1">
      <c r="C42" s="157" t="s">
        <v>468</v>
      </c>
      <c r="D42" s="157"/>
      <c r="E42" s="157"/>
      <c r="F42" s="157"/>
      <c r="G42" s="157"/>
      <c r="H42" s="159"/>
      <c r="I42" s="134"/>
    </row>
    <row r="43" spans="2:17" s="156" customFormat="1" ht="12.75" customHeight="1">
      <c r="B43" s="153"/>
      <c r="C43" s="232" t="s">
        <v>467</v>
      </c>
      <c r="D43" s="232"/>
      <c r="E43" s="232"/>
      <c r="F43" s="232"/>
      <c r="G43" s="232"/>
      <c r="H43" s="232"/>
      <c r="I43" s="153"/>
      <c r="K43" s="153"/>
      <c r="L43" s="153"/>
      <c r="M43" s="153"/>
      <c r="N43" s="153"/>
      <c r="O43" s="153"/>
      <c r="P43" s="153"/>
      <c r="Q43" s="153"/>
    </row>
    <row r="44" spans="2:9" ht="12">
      <c r="B44" s="161"/>
      <c r="C44" s="162"/>
      <c r="D44" s="163"/>
      <c r="E44" s="161"/>
      <c r="F44" s="161"/>
      <c r="G44" s="161"/>
      <c r="H44" s="163"/>
      <c r="I44" s="164"/>
    </row>
    <row r="45" spans="2:9" ht="19.5">
      <c r="B45" s="161"/>
      <c r="C45" s="165" t="s">
        <v>427</v>
      </c>
      <c r="D45" s="163"/>
      <c r="E45" s="161"/>
      <c r="F45" s="161"/>
      <c r="G45" s="161"/>
      <c r="H45" s="163"/>
      <c r="I45" s="164"/>
    </row>
    <row r="46" spans="2:9" ht="12">
      <c r="B46" s="161"/>
      <c r="C46" s="162"/>
      <c r="D46" s="163"/>
      <c r="E46" s="161"/>
      <c r="F46" s="161"/>
      <c r="G46" s="161"/>
      <c r="H46" s="163"/>
      <c r="I46" s="164"/>
    </row>
    <row r="47" spans="2:9" ht="13.5" thickBot="1">
      <c r="B47" s="161"/>
      <c r="C47" s="166" t="s">
        <v>428</v>
      </c>
      <c r="D47" s="163"/>
      <c r="E47" s="161"/>
      <c r="F47" s="161"/>
      <c r="G47" s="161"/>
      <c r="H47" s="163"/>
      <c r="I47" s="164"/>
    </row>
    <row r="48" spans="2:16" s="159" customFormat="1" ht="12.75" customHeight="1">
      <c r="B48" s="167"/>
      <c r="C48" s="168" t="s">
        <v>429</v>
      </c>
      <c r="D48" s="169" t="s">
        <v>430</v>
      </c>
      <c r="E48" s="170"/>
      <c r="F48" s="169" t="s">
        <v>431</v>
      </c>
      <c r="G48" s="171"/>
      <c r="H48" s="172"/>
      <c r="I48" s="172"/>
      <c r="J48" s="173"/>
      <c r="K48" s="173"/>
      <c r="L48" s="173"/>
      <c r="M48" s="173"/>
      <c r="N48" s="173"/>
      <c r="O48" s="174"/>
      <c r="P48" s="174"/>
    </row>
    <row r="49" spans="2:16" s="159" customFormat="1" ht="12.75" customHeight="1" thickBot="1">
      <c r="B49" s="167"/>
      <c r="C49" s="175"/>
      <c r="D49" s="176" t="s">
        <v>432</v>
      </c>
      <c r="E49" s="177" t="s">
        <v>433</v>
      </c>
      <c r="F49" s="178" t="s">
        <v>434</v>
      </c>
      <c r="G49" s="179" t="s">
        <v>435</v>
      </c>
      <c r="H49" s="167"/>
      <c r="I49" s="172"/>
      <c r="J49" s="173"/>
      <c r="K49" s="174"/>
      <c r="L49" s="173"/>
      <c r="M49" s="173"/>
      <c r="N49" s="173"/>
      <c r="O49" s="174"/>
      <c r="P49" s="174"/>
    </row>
    <row r="50" spans="2:16" s="190" customFormat="1" ht="12">
      <c r="B50" s="180"/>
      <c r="C50" s="181" t="s">
        <v>436</v>
      </c>
      <c r="D50" s="182" t="s">
        <v>437</v>
      </c>
      <c r="E50" s="183">
        <v>2441</v>
      </c>
      <c r="F50" s="182" t="s">
        <v>438</v>
      </c>
      <c r="G50" s="184" t="s">
        <v>69</v>
      </c>
      <c r="H50" s="185"/>
      <c r="I50" s="186"/>
      <c r="J50" s="187"/>
      <c r="K50" s="188"/>
      <c r="L50" s="189"/>
      <c r="M50" s="189"/>
      <c r="N50" s="189"/>
      <c r="O50" s="187"/>
      <c r="P50" s="188"/>
    </row>
    <row r="51" spans="2:16" s="190" customFormat="1" ht="12">
      <c r="B51" s="180"/>
      <c r="C51" s="191" t="s">
        <v>436</v>
      </c>
      <c r="D51" s="192" t="s">
        <v>439</v>
      </c>
      <c r="E51" s="193">
        <v>186</v>
      </c>
      <c r="F51" s="194" t="s">
        <v>440</v>
      </c>
      <c r="G51" s="195"/>
      <c r="H51" s="186" t="s">
        <v>441</v>
      </c>
      <c r="I51" s="186"/>
      <c r="J51" s="187"/>
      <c r="K51" s="188"/>
      <c r="L51" s="189"/>
      <c r="M51" s="189"/>
      <c r="N51" s="189"/>
      <c r="O51" s="187"/>
      <c r="P51" s="188"/>
    </row>
    <row r="52" spans="2:16" s="190" customFormat="1" ht="12">
      <c r="B52" s="180"/>
      <c r="C52" s="196" t="s">
        <v>436</v>
      </c>
      <c r="D52" s="192" t="s">
        <v>442</v>
      </c>
      <c r="E52" s="193">
        <v>183</v>
      </c>
      <c r="F52" s="194" t="s">
        <v>440</v>
      </c>
      <c r="G52" s="195"/>
      <c r="H52" s="186" t="s">
        <v>441</v>
      </c>
      <c r="I52" s="186"/>
      <c r="J52" s="187"/>
      <c r="K52" s="188"/>
      <c r="L52" s="189"/>
      <c r="M52" s="189"/>
      <c r="N52" s="189"/>
      <c r="O52" s="187"/>
      <c r="P52" s="188"/>
    </row>
    <row r="53" spans="2:16" s="190" customFormat="1" ht="13.5" thickBot="1">
      <c r="B53" s="180"/>
      <c r="C53" s="197" t="s">
        <v>443</v>
      </c>
      <c r="D53" s="198">
        <v>1407</v>
      </c>
      <c r="E53" s="199"/>
      <c r="F53" s="199"/>
      <c r="G53" s="200"/>
      <c r="H53" s="186" t="s">
        <v>444</v>
      </c>
      <c r="I53" s="186"/>
      <c r="J53" s="187"/>
      <c r="K53" s="188"/>
      <c r="L53" s="189"/>
      <c r="M53" s="189"/>
      <c r="N53" s="189"/>
      <c r="O53" s="187"/>
      <c r="P53" s="188"/>
    </row>
    <row r="54" spans="2:16" ht="12">
      <c r="B54" s="161"/>
      <c r="C54" s="162"/>
      <c r="D54" s="163"/>
      <c r="E54" s="161"/>
      <c r="F54" s="161"/>
      <c r="G54" s="161"/>
      <c r="H54" s="163"/>
      <c r="I54" s="201"/>
      <c r="J54" s="202"/>
      <c r="K54" s="203"/>
      <c r="L54" s="203"/>
      <c r="M54" s="203"/>
      <c r="N54" s="203"/>
      <c r="O54" s="203"/>
      <c r="P54" s="203"/>
    </row>
    <row r="55" spans="2:9" ht="12.75">
      <c r="B55" s="161"/>
      <c r="C55" s="162"/>
      <c r="D55" s="163"/>
      <c r="E55" s="161"/>
      <c r="F55" s="161"/>
      <c r="G55" s="161"/>
      <c r="H55" s="163"/>
      <c r="I55" s="164"/>
    </row>
    <row r="56" spans="2:9" ht="12.75">
      <c r="B56" s="161"/>
      <c r="C56" s="162"/>
      <c r="D56" s="163"/>
      <c r="E56" s="161"/>
      <c r="F56" s="161"/>
      <c r="G56" s="161"/>
      <c r="H56" s="163"/>
      <c r="I56" s="164"/>
    </row>
    <row r="57" spans="2:9" ht="12.75">
      <c r="B57" s="161"/>
      <c r="C57" s="162"/>
      <c r="D57" s="163"/>
      <c r="E57" s="161"/>
      <c r="F57" s="161"/>
      <c r="G57" s="161"/>
      <c r="H57" s="163"/>
      <c r="I57" s="164"/>
    </row>
    <row r="58" spans="2:9" ht="12.75">
      <c r="B58" s="161"/>
      <c r="C58" s="162"/>
      <c r="D58" s="163"/>
      <c r="E58" s="161"/>
      <c r="F58" s="161"/>
      <c r="G58" s="161"/>
      <c r="H58" s="163"/>
      <c r="I58" s="164"/>
    </row>
    <row r="59" spans="2:9" ht="12.75">
      <c r="B59" s="161"/>
      <c r="C59" s="162"/>
      <c r="D59" s="163"/>
      <c r="E59" s="161"/>
      <c r="F59" s="161"/>
      <c r="G59" s="161"/>
      <c r="H59" s="163"/>
      <c r="I59" s="164"/>
    </row>
    <row r="60" spans="2:9" ht="12.75">
      <c r="B60" s="161"/>
      <c r="C60" s="162"/>
      <c r="D60" s="163"/>
      <c r="E60" s="161"/>
      <c r="F60" s="161"/>
      <c r="G60" s="161"/>
      <c r="H60" s="163"/>
      <c r="I60" s="164"/>
    </row>
    <row r="61" spans="2:17" s="107" customFormat="1" ht="12.75">
      <c r="B61" s="161"/>
      <c r="C61" s="162"/>
      <c r="D61" s="163"/>
      <c r="E61" s="161"/>
      <c r="F61" s="161"/>
      <c r="G61" s="161"/>
      <c r="H61" s="163"/>
      <c r="I61" s="164"/>
      <c r="K61" s="106"/>
      <c r="L61" s="106"/>
      <c r="M61" s="106"/>
      <c r="N61" s="106"/>
      <c r="O61" s="106"/>
      <c r="P61" s="106"/>
      <c r="Q61" s="106"/>
    </row>
    <row r="62" spans="2:17" s="107" customFormat="1" ht="12.75">
      <c r="B62" s="161"/>
      <c r="C62" s="162"/>
      <c r="D62" s="163"/>
      <c r="E62" s="161"/>
      <c r="F62" s="161"/>
      <c r="G62" s="161"/>
      <c r="H62" s="163"/>
      <c r="I62" s="164"/>
      <c r="K62" s="106"/>
      <c r="L62" s="106"/>
      <c r="M62" s="106"/>
      <c r="N62" s="106"/>
      <c r="O62" s="106"/>
      <c r="P62" s="106"/>
      <c r="Q62" s="106"/>
    </row>
    <row r="63" spans="2:17" s="107" customFormat="1" ht="12.75">
      <c r="B63" s="161"/>
      <c r="C63" s="162"/>
      <c r="D63" s="163"/>
      <c r="E63" s="161"/>
      <c r="F63" s="161"/>
      <c r="G63" s="161"/>
      <c r="H63" s="163"/>
      <c r="I63" s="164"/>
      <c r="K63" s="106"/>
      <c r="L63" s="106"/>
      <c r="M63" s="106"/>
      <c r="N63" s="106"/>
      <c r="O63" s="106"/>
      <c r="P63" s="106"/>
      <c r="Q63" s="106"/>
    </row>
    <row r="64" spans="2:17" s="107" customFormat="1" ht="12.75">
      <c r="B64" s="161"/>
      <c r="C64" s="162"/>
      <c r="D64" s="163"/>
      <c r="E64" s="161"/>
      <c r="F64" s="161"/>
      <c r="G64" s="161"/>
      <c r="H64" s="163"/>
      <c r="I64" s="164"/>
      <c r="K64" s="106"/>
      <c r="L64" s="106"/>
      <c r="M64" s="106"/>
      <c r="N64" s="106"/>
      <c r="O64" s="106"/>
      <c r="P64" s="106"/>
      <c r="Q64" s="106"/>
    </row>
    <row r="65" spans="2:17" s="107" customFormat="1" ht="12.75">
      <c r="B65" s="161"/>
      <c r="C65" s="162"/>
      <c r="D65" s="163"/>
      <c r="E65" s="161"/>
      <c r="F65" s="161"/>
      <c r="G65" s="161"/>
      <c r="H65" s="163"/>
      <c r="I65" s="164"/>
      <c r="K65" s="106"/>
      <c r="L65" s="106"/>
      <c r="M65" s="106"/>
      <c r="N65" s="106"/>
      <c r="O65" s="106"/>
      <c r="P65" s="106"/>
      <c r="Q65" s="106"/>
    </row>
    <row r="66" spans="2:17" s="107" customFormat="1" ht="12.75">
      <c r="B66" s="161"/>
      <c r="C66" s="162"/>
      <c r="D66" s="163"/>
      <c r="E66" s="161"/>
      <c r="F66" s="161"/>
      <c r="G66" s="161"/>
      <c r="H66" s="163"/>
      <c r="I66" s="164"/>
      <c r="K66" s="106"/>
      <c r="L66" s="106"/>
      <c r="M66" s="106"/>
      <c r="N66" s="106"/>
      <c r="O66" s="106"/>
      <c r="P66" s="106"/>
      <c r="Q66" s="106"/>
    </row>
    <row r="67" spans="2:17" s="107" customFormat="1" ht="12.75">
      <c r="B67" s="161"/>
      <c r="C67" s="162"/>
      <c r="D67" s="163"/>
      <c r="E67" s="161"/>
      <c r="F67" s="161"/>
      <c r="G67" s="161"/>
      <c r="H67" s="163"/>
      <c r="I67" s="164"/>
      <c r="K67" s="106"/>
      <c r="L67" s="106"/>
      <c r="M67" s="106"/>
      <c r="N67" s="106"/>
      <c r="O67" s="106"/>
      <c r="P67" s="106"/>
      <c r="Q67" s="106"/>
    </row>
    <row r="68" spans="2:17" s="107" customFormat="1" ht="12.75">
      <c r="B68" s="161"/>
      <c r="C68" s="162"/>
      <c r="D68" s="163"/>
      <c r="E68" s="161"/>
      <c r="F68" s="161"/>
      <c r="G68" s="161"/>
      <c r="H68" s="163"/>
      <c r="I68" s="164"/>
      <c r="K68" s="106"/>
      <c r="L68" s="106"/>
      <c r="M68" s="106"/>
      <c r="N68" s="106"/>
      <c r="O68" s="106"/>
      <c r="P68" s="106"/>
      <c r="Q68" s="106"/>
    </row>
    <row r="69" spans="2:17" s="107" customFormat="1" ht="12.75">
      <c r="B69" s="161"/>
      <c r="C69" s="162"/>
      <c r="D69" s="163"/>
      <c r="E69" s="161"/>
      <c r="F69" s="161"/>
      <c r="G69" s="161"/>
      <c r="H69" s="163"/>
      <c r="I69" s="164"/>
      <c r="K69" s="106"/>
      <c r="L69" s="106"/>
      <c r="M69" s="106"/>
      <c r="N69" s="106"/>
      <c r="O69" s="106"/>
      <c r="P69" s="106"/>
      <c r="Q69" s="106"/>
    </row>
    <row r="70" spans="2:17" s="107" customFormat="1" ht="12.75">
      <c r="B70" s="161"/>
      <c r="C70" s="162"/>
      <c r="D70" s="163"/>
      <c r="E70" s="161"/>
      <c r="F70" s="161"/>
      <c r="G70" s="161"/>
      <c r="H70" s="163"/>
      <c r="I70" s="164"/>
      <c r="K70" s="106"/>
      <c r="L70" s="106"/>
      <c r="M70" s="106"/>
      <c r="N70" s="106"/>
      <c r="O70" s="106"/>
      <c r="P70" s="106"/>
      <c r="Q70" s="106"/>
    </row>
    <row r="71" spans="2:17" s="107" customFormat="1" ht="12.75">
      <c r="B71" s="161"/>
      <c r="C71" s="162"/>
      <c r="D71" s="163"/>
      <c r="E71" s="161"/>
      <c r="F71" s="161"/>
      <c r="G71" s="161"/>
      <c r="H71" s="163"/>
      <c r="I71" s="164"/>
      <c r="K71" s="106"/>
      <c r="L71" s="106"/>
      <c r="M71" s="106"/>
      <c r="N71" s="106"/>
      <c r="O71" s="106"/>
      <c r="P71" s="106"/>
      <c r="Q71" s="106"/>
    </row>
    <row r="72" spans="2:17" s="107" customFormat="1" ht="12.75">
      <c r="B72" s="161"/>
      <c r="C72" s="162"/>
      <c r="D72" s="163"/>
      <c r="E72" s="161"/>
      <c r="F72" s="161"/>
      <c r="G72" s="161"/>
      <c r="H72" s="163"/>
      <c r="I72" s="164"/>
      <c r="K72" s="106"/>
      <c r="L72" s="106"/>
      <c r="M72" s="106"/>
      <c r="N72" s="106"/>
      <c r="O72" s="106"/>
      <c r="P72" s="106"/>
      <c r="Q72" s="106"/>
    </row>
    <row r="73" spans="2:17" s="107" customFormat="1" ht="12.75">
      <c r="B73" s="161"/>
      <c r="C73" s="162"/>
      <c r="D73" s="163"/>
      <c r="E73" s="161"/>
      <c r="F73" s="161"/>
      <c r="G73" s="161"/>
      <c r="H73" s="163"/>
      <c r="I73" s="164"/>
      <c r="K73" s="106"/>
      <c r="L73" s="106"/>
      <c r="M73" s="106"/>
      <c r="N73" s="106"/>
      <c r="O73" s="106"/>
      <c r="P73" s="106"/>
      <c r="Q73" s="106"/>
    </row>
    <row r="74" spans="2:17" s="107" customFormat="1" ht="12.75">
      <c r="B74" s="161"/>
      <c r="C74" s="162"/>
      <c r="D74" s="163"/>
      <c r="E74" s="161"/>
      <c r="F74" s="161"/>
      <c r="G74" s="161"/>
      <c r="H74" s="163"/>
      <c r="I74" s="164"/>
      <c r="K74" s="106"/>
      <c r="L74" s="106"/>
      <c r="M74" s="106"/>
      <c r="N74" s="106"/>
      <c r="O74" s="106"/>
      <c r="P74" s="106"/>
      <c r="Q74" s="106"/>
    </row>
    <row r="75" spans="2:17" s="107" customFormat="1" ht="12.75">
      <c r="B75" s="161"/>
      <c r="C75" s="162"/>
      <c r="D75" s="163"/>
      <c r="E75" s="161"/>
      <c r="F75" s="161"/>
      <c r="G75" s="161"/>
      <c r="H75" s="163"/>
      <c r="I75" s="164"/>
      <c r="K75" s="106"/>
      <c r="L75" s="106"/>
      <c r="M75" s="106"/>
      <c r="N75" s="106"/>
      <c r="O75" s="106"/>
      <c r="P75" s="106"/>
      <c r="Q75" s="106"/>
    </row>
    <row r="76" spans="2:17" s="107" customFormat="1" ht="12.75">
      <c r="B76" s="161"/>
      <c r="C76" s="162"/>
      <c r="D76" s="163"/>
      <c r="E76" s="161"/>
      <c r="F76" s="161"/>
      <c r="G76" s="161"/>
      <c r="H76" s="163"/>
      <c r="I76" s="164"/>
      <c r="K76" s="106"/>
      <c r="L76" s="106"/>
      <c r="M76" s="106"/>
      <c r="N76" s="106"/>
      <c r="O76" s="106"/>
      <c r="P76" s="106"/>
      <c r="Q76" s="106"/>
    </row>
    <row r="77" spans="2:17" s="107" customFormat="1" ht="12.75">
      <c r="B77" s="161"/>
      <c r="C77" s="162"/>
      <c r="D77" s="163"/>
      <c r="E77" s="161"/>
      <c r="F77" s="161"/>
      <c r="G77" s="161"/>
      <c r="H77" s="163"/>
      <c r="I77" s="164"/>
      <c r="K77" s="106"/>
      <c r="L77" s="106"/>
      <c r="M77" s="106"/>
      <c r="N77" s="106"/>
      <c r="O77" s="106"/>
      <c r="P77" s="106"/>
      <c r="Q77" s="106"/>
    </row>
    <row r="78" spans="2:17" s="107" customFormat="1" ht="12.75">
      <c r="B78" s="161"/>
      <c r="C78" s="162"/>
      <c r="D78" s="163"/>
      <c r="E78" s="161"/>
      <c r="F78" s="161"/>
      <c r="G78" s="161"/>
      <c r="H78" s="163"/>
      <c r="I78" s="164"/>
      <c r="K78" s="106"/>
      <c r="L78" s="106"/>
      <c r="M78" s="106"/>
      <c r="N78" s="106"/>
      <c r="O78" s="106"/>
      <c r="P78" s="106"/>
      <c r="Q78" s="106"/>
    </row>
    <row r="79" spans="2:17" s="107" customFormat="1" ht="12.75">
      <c r="B79" s="161"/>
      <c r="C79" s="162"/>
      <c r="D79" s="163"/>
      <c r="E79" s="161"/>
      <c r="F79" s="161"/>
      <c r="G79" s="161"/>
      <c r="H79" s="163"/>
      <c r="I79" s="164"/>
      <c r="K79" s="106"/>
      <c r="L79" s="106"/>
      <c r="M79" s="106"/>
      <c r="N79" s="106"/>
      <c r="O79" s="106"/>
      <c r="P79" s="106"/>
      <c r="Q79" s="106"/>
    </row>
    <row r="80" spans="2:17" s="107" customFormat="1" ht="12.75">
      <c r="B80" s="161"/>
      <c r="C80" s="162"/>
      <c r="D80" s="163"/>
      <c r="E80" s="161"/>
      <c r="F80" s="161"/>
      <c r="G80" s="161"/>
      <c r="H80" s="163"/>
      <c r="I80" s="164"/>
      <c r="K80" s="106"/>
      <c r="L80" s="106"/>
      <c r="M80" s="106"/>
      <c r="N80" s="106"/>
      <c r="O80" s="106"/>
      <c r="P80" s="106"/>
      <c r="Q80" s="106"/>
    </row>
    <row r="81" spans="2:17" s="107" customFormat="1" ht="12.75">
      <c r="B81" s="161"/>
      <c r="C81" s="162"/>
      <c r="D81" s="163"/>
      <c r="E81" s="161"/>
      <c r="F81" s="161"/>
      <c r="G81" s="161"/>
      <c r="H81" s="163"/>
      <c r="I81" s="164"/>
      <c r="K81" s="106"/>
      <c r="L81" s="106"/>
      <c r="M81" s="106"/>
      <c r="N81" s="106"/>
      <c r="O81" s="106"/>
      <c r="P81" s="106"/>
      <c r="Q81" s="106"/>
    </row>
    <row r="82" spans="2:17" s="107" customFormat="1" ht="12.75">
      <c r="B82" s="161"/>
      <c r="C82" s="162"/>
      <c r="D82" s="163"/>
      <c r="E82" s="161"/>
      <c r="F82" s="161"/>
      <c r="G82" s="161"/>
      <c r="H82" s="163"/>
      <c r="I82" s="164"/>
      <c r="K82" s="106"/>
      <c r="L82" s="106"/>
      <c r="M82" s="106"/>
      <c r="N82" s="106"/>
      <c r="O82" s="106"/>
      <c r="P82" s="106"/>
      <c r="Q82" s="106"/>
    </row>
    <row r="83" spans="2:17" s="107" customFormat="1" ht="12">
      <c r="B83" s="106"/>
      <c r="C83" s="152"/>
      <c r="D83" s="105"/>
      <c r="E83" s="106"/>
      <c r="F83" s="106"/>
      <c r="G83" s="106"/>
      <c r="H83" s="105"/>
      <c r="I83" s="125"/>
      <c r="K83" s="106"/>
      <c r="L83" s="106"/>
      <c r="M83" s="106"/>
      <c r="N83" s="106"/>
      <c r="O83" s="106"/>
      <c r="P83" s="106"/>
      <c r="Q83" s="106"/>
    </row>
    <row r="84" spans="2:17" s="107" customFormat="1" ht="12">
      <c r="B84" s="106"/>
      <c r="C84" s="152"/>
      <c r="D84" s="105"/>
      <c r="E84" s="106"/>
      <c r="F84" s="106"/>
      <c r="G84" s="106"/>
      <c r="H84" s="105"/>
      <c r="I84" s="125"/>
      <c r="K84" s="106"/>
      <c r="L84" s="106"/>
      <c r="M84" s="106"/>
      <c r="N84" s="106"/>
      <c r="O84" s="106"/>
      <c r="P84" s="106"/>
      <c r="Q84" s="106"/>
    </row>
    <row r="85" spans="2:17" s="107" customFormat="1" ht="12">
      <c r="B85" s="106"/>
      <c r="C85" s="152"/>
      <c r="D85" s="105"/>
      <c r="E85" s="106"/>
      <c r="F85" s="106"/>
      <c r="G85" s="106"/>
      <c r="H85" s="105"/>
      <c r="I85" s="125"/>
      <c r="K85" s="106"/>
      <c r="L85" s="106"/>
      <c r="M85" s="106"/>
      <c r="N85" s="106"/>
      <c r="O85" s="106"/>
      <c r="P85" s="106"/>
      <c r="Q85" s="106"/>
    </row>
    <row r="86" spans="2:17" s="107" customFormat="1" ht="12">
      <c r="B86" s="106"/>
      <c r="C86" s="152"/>
      <c r="D86" s="105"/>
      <c r="E86" s="106"/>
      <c r="F86" s="106"/>
      <c r="G86" s="106"/>
      <c r="H86" s="105"/>
      <c r="I86" s="125"/>
      <c r="K86" s="106"/>
      <c r="L86" s="106"/>
      <c r="M86" s="106"/>
      <c r="N86" s="106"/>
      <c r="O86" s="106"/>
      <c r="P86" s="106"/>
      <c r="Q86" s="106"/>
    </row>
    <row r="87" spans="2:17" s="107" customFormat="1" ht="12">
      <c r="B87" s="106"/>
      <c r="C87" s="152"/>
      <c r="D87" s="105"/>
      <c r="E87" s="106"/>
      <c r="F87" s="106"/>
      <c r="G87" s="106"/>
      <c r="H87" s="105"/>
      <c r="I87" s="125"/>
      <c r="K87" s="106"/>
      <c r="L87" s="106"/>
      <c r="M87" s="106"/>
      <c r="N87" s="106"/>
      <c r="O87" s="106"/>
      <c r="P87" s="106"/>
      <c r="Q87" s="106"/>
    </row>
    <row r="88" spans="2:17" s="107" customFormat="1" ht="12">
      <c r="B88" s="106"/>
      <c r="C88" s="152"/>
      <c r="D88" s="105"/>
      <c r="E88" s="106"/>
      <c r="F88" s="106"/>
      <c r="G88" s="106"/>
      <c r="H88" s="105"/>
      <c r="I88" s="125"/>
      <c r="K88" s="106"/>
      <c r="L88" s="106"/>
      <c r="M88" s="106"/>
      <c r="N88" s="106"/>
      <c r="O88" s="106"/>
      <c r="P88" s="106"/>
      <c r="Q88" s="106"/>
    </row>
    <row r="89" spans="2:17" s="107" customFormat="1" ht="12">
      <c r="B89" s="106"/>
      <c r="C89" s="152"/>
      <c r="D89" s="105"/>
      <c r="E89" s="106"/>
      <c r="F89" s="106"/>
      <c r="G89" s="106"/>
      <c r="H89" s="105"/>
      <c r="I89" s="125"/>
      <c r="K89" s="106"/>
      <c r="L89" s="106"/>
      <c r="M89" s="106"/>
      <c r="N89" s="106"/>
      <c r="O89" s="106"/>
      <c r="P89" s="106"/>
      <c r="Q89" s="106"/>
    </row>
    <row r="90" spans="2:17" s="107" customFormat="1" ht="12">
      <c r="B90" s="106"/>
      <c r="C90" s="152"/>
      <c r="D90" s="105"/>
      <c r="E90" s="106"/>
      <c r="F90" s="106"/>
      <c r="G90" s="106"/>
      <c r="H90" s="105"/>
      <c r="I90" s="125"/>
      <c r="K90" s="106"/>
      <c r="L90" s="106"/>
      <c r="M90" s="106"/>
      <c r="N90" s="106"/>
      <c r="O90" s="106"/>
      <c r="P90" s="106"/>
      <c r="Q90" s="106"/>
    </row>
    <row r="91" spans="2:17" s="107" customFormat="1" ht="12">
      <c r="B91" s="106"/>
      <c r="C91" s="152"/>
      <c r="D91" s="105"/>
      <c r="E91" s="106"/>
      <c r="F91" s="106"/>
      <c r="G91" s="106"/>
      <c r="H91" s="105"/>
      <c r="I91" s="125"/>
      <c r="K91" s="106"/>
      <c r="L91" s="106"/>
      <c r="M91" s="106"/>
      <c r="N91" s="106"/>
      <c r="O91" s="106"/>
      <c r="P91" s="106"/>
      <c r="Q91" s="106"/>
    </row>
    <row r="92" spans="2:17" s="107" customFormat="1" ht="12">
      <c r="B92" s="106"/>
      <c r="C92" s="152"/>
      <c r="D92" s="105"/>
      <c r="E92" s="106"/>
      <c r="F92" s="106"/>
      <c r="G92" s="106"/>
      <c r="H92" s="105"/>
      <c r="I92" s="125"/>
      <c r="K92" s="106"/>
      <c r="L92" s="106"/>
      <c r="M92" s="106"/>
      <c r="N92" s="106"/>
      <c r="O92" s="106"/>
      <c r="P92" s="106"/>
      <c r="Q92" s="106"/>
    </row>
    <row r="93" spans="2:17" s="107" customFormat="1" ht="12">
      <c r="B93" s="106"/>
      <c r="C93" s="152"/>
      <c r="D93" s="105"/>
      <c r="E93" s="106"/>
      <c r="F93" s="106"/>
      <c r="G93" s="106"/>
      <c r="H93" s="105"/>
      <c r="I93" s="125"/>
      <c r="K93" s="106"/>
      <c r="L93" s="106"/>
      <c r="M93" s="106"/>
      <c r="N93" s="106"/>
      <c r="O93" s="106"/>
      <c r="P93" s="106"/>
      <c r="Q93" s="106"/>
    </row>
    <row r="94" spans="2:17" s="107" customFormat="1" ht="12">
      <c r="B94" s="106"/>
      <c r="C94" s="152"/>
      <c r="D94" s="105"/>
      <c r="E94" s="106"/>
      <c r="F94" s="106"/>
      <c r="G94" s="106"/>
      <c r="H94" s="105"/>
      <c r="I94" s="125"/>
      <c r="K94" s="106"/>
      <c r="L94" s="106"/>
      <c r="M94" s="106"/>
      <c r="N94" s="106"/>
      <c r="O94" s="106"/>
      <c r="P94" s="106"/>
      <c r="Q94" s="106"/>
    </row>
    <row r="95" spans="2:17" s="107" customFormat="1" ht="12">
      <c r="B95" s="106"/>
      <c r="C95" s="152"/>
      <c r="D95" s="105"/>
      <c r="E95" s="106"/>
      <c r="F95" s="106"/>
      <c r="G95" s="106"/>
      <c r="H95" s="105"/>
      <c r="I95" s="125"/>
      <c r="K95" s="106"/>
      <c r="L95" s="106"/>
      <c r="M95" s="106"/>
      <c r="N95" s="106"/>
      <c r="O95" s="106"/>
      <c r="P95" s="106"/>
      <c r="Q95" s="106"/>
    </row>
    <row r="96" spans="2:17" s="107" customFormat="1" ht="12">
      <c r="B96" s="106"/>
      <c r="C96" s="152"/>
      <c r="D96" s="105"/>
      <c r="E96" s="106"/>
      <c r="F96" s="106"/>
      <c r="G96" s="106"/>
      <c r="H96" s="105"/>
      <c r="I96" s="125"/>
      <c r="K96" s="106"/>
      <c r="L96" s="106"/>
      <c r="M96" s="106"/>
      <c r="N96" s="106"/>
      <c r="O96" s="106"/>
      <c r="P96" s="106"/>
      <c r="Q96" s="106"/>
    </row>
    <row r="97" spans="2:17" s="107" customFormat="1" ht="12">
      <c r="B97" s="106"/>
      <c r="C97" s="152"/>
      <c r="D97" s="105"/>
      <c r="E97" s="106"/>
      <c r="F97" s="106"/>
      <c r="G97" s="106"/>
      <c r="H97" s="105"/>
      <c r="I97" s="125"/>
      <c r="K97" s="106"/>
      <c r="L97" s="106"/>
      <c r="M97" s="106"/>
      <c r="N97" s="106"/>
      <c r="O97" s="106"/>
      <c r="P97" s="106"/>
      <c r="Q97" s="106"/>
    </row>
    <row r="98" spans="2:17" s="107" customFormat="1" ht="12">
      <c r="B98" s="106"/>
      <c r="C98" s="152"/>
      <c r="D98" s="105"/>
      <c r="E98" s="106"/>
      <c r="F98" s="106"/>
      <c r="G98" s="106"/>
      <c r="H98" s="105"/>
      <c r="I98" s="125"/>
      <c r="K98" s="106"/>
      <c r="L98" s="106"/>
      <c r="M98" s="106"/>
      <c r="N98" s="106"/>
      <c r="O98" s="106"/>
      <c r="P98" s="106"/>
      <c r="Q98" s="106"/>
    </row>
    <row r="99" spans="2:17" s="107" customFormat="1" ht="12">
      <c r="B99" s="106"/>
      <c r="C99" s="152"/>
      <c r="D99" s="105"/>
      <c r="E99" s="106"/>
      <c r="F99" s="106"/>
      <c r="G99" s="106"/>
      <c r="H99" s="105"/>
      <c r="I99" s="125"/>
      <c r="K99" s="106"/>
      <c r="L99" s="106"/>
      <c r="M99" s="106"/>
      <c r="N99" s="106"/>
      <c r="O99" s="106"/>
      <c r="P99" s="106"/>
      <c r="Q99" s="106"/>
    </row>
    <row r="100" spans="2:17" s="107" customFormat="1" ht="12">
      <c r="B100" s="106"/>
      <c r="C100" s="152"/>
      <c r="D100" s="105"/>
      <c r="E100" s="106"/>
      <c r="F100" s="106"/>
      <c r="G100" s="106"/>
      <c r="H100" s="105"/>
      <c r="I100" s="125"/>
      <c r="K100" s="106"/>
      <c r="L100" s="106"/>
      <c r="M100" s="106"/>
      <c r="N100" s="106"/>
      <c r="O100" s="106"/>
      <c r="P100" s="106"/>
      <c r="Q100" s="106"/>
    </row>
    <row r="101" spans="2:17" s="107" customFormat="1" ht="12">
      <c r="B101" s="106"/>
      <c r="C101" s="152"/>
      <c r="D101" s="105"/>
      <c r="E101" s="106"/>
      <c r="F101" s="106"/>
      <c r="G101" s="106"/>
      <c r="H101" s="105"/>
      <c r="I101" s="125"/>
      <c r="K101" s="106"/>
      <c r="L101" s="106"/>
      <c r="M101" s="106"/>
      <c r="N101" s="106"/>
      <c r="O101" s="106"/>
      <c r="P101" s="106"/>
      <c r="Q101" s="106"/>
    </row>
    <row r="102" spans="2:17" s="107" customFormat="1" ht="12">
      <c r="B102" s="106"/>
      <c r="C102" s="152"/>
      <c r="D102" s="105"/>
      <c r="E102" s="106"/>
      <c r="F102" s="106"/>
      <c r="G102" s="106"/>
      <c r="H102" s="105"/>
      <c r="I102" s="125"/>
      <c r="K102" s="106"/>
      <c r="L102" s="106"/>
      <c r="M102" s="106"/>
      <c r="N102" s="106"/>
      <c r="O102" s="106"/>
      <c r="P102" s="106"/>
      <c r="Q102" s="106"/>
    </row>
    <row r="103" spans="2:17" s="107" customFormat="1" ht="12">
      <c r="B103" s="106"/>
      <c r="C103" s="152"/>
      <c r="D103" s="105"/>
      <c r="E103" s="106"/>
      <c r="F103" s="106"/>
      <c r="G103" s="106"/>
      <c r="H103" s="105"/>
      <c r="I103" s="125"/>
      <c r="K103" s="106"/>
      <c r="L103" s="106"/>
      <c r="M103" s="106"/>
      <c r="N103" s="106"/>
      <c r="O103" s="106"/>
      <c r="P103" s="106"/>
      <c r="Q103" s="106"/>
    </row>
    <row r="104" spans="2:17" s="107" customFormat="1" ht="12">
      <c r="B104" s="106"/>
      <c r="C104" s="152"/>
      <c r="D104" s="105"/>
      <c r="E104" s="106"/>
      <c r="F104" s="106"/>
      <c r="G104" s="106"/>
      <c r="H104" s="105"/>
      <c r="I104" s="125"/>
      <c r="K104" s="106"/>
      <c r="L104" s="106"/>
      <c r="M104" s="106"/>
      <c r="N104" s="106"/>
      <c r="O104" s="106"/>
      <c r="P104" s="106"/>
      <c r="Q104" s="106"/>
    </row>
    <row r="105" spans="2:17" s="107" customFormat="1" ht="12">
      <c r="B105" s="106"/>
      <c r="C105" s="152"/>
      <c r="D105" s="105"/>
      <c r="E105" s="106"/>
      <c r="F105" s="106"/>
      <c r="G105" s="106"/>
      <c r="H105" s="105"/>
      <c r="I105" s="125"/>
      <c r="K105" s="106"/>
      <c r="L105" s="106"/>
      <c r="M105" s="106"/>
      <c r="N105" s="106"/>
      <c r="O105" s="106"/>
      <c r="P105" s="106"/>
      <c r="Q105" s="106"/>
    </row>
    <row r="106" spans="2:17" s="107" customFormat="1" ht="12">
      <c r="B106" s="106"/>
      <c r="C106" s="152"/>
      <c r="D106" s="105"/>
      <c r="E106" s="106"/>
      <c r="F106" s="106"/>
      <c r="G106" s="106"/>
      <c r="H106" s="105"/>
      <c r="I106" s="125"/>
      <c r="K106" s="106"/>
      <c r="L106" s="106"/>
      <c r="M106" s="106"/>
      <c r="N106" s="106"/>
      <c r="O106" s="106"/>
      <c r="P106" s="106"/>
      <c r="Q106" s="106"/>
    </row>
    <row r="107" spans="2:17" s="107" customFormat="1" ht="12">
      <c r="B107" s="106"/>
      <c r="C107" s="152"/>
      <c r="D107" s="105"/>
      <c r="E107" s="106"/>
      <c r="F107" s="106"/>
      <c r="G107" s="106"/>
      <c r="H107" s="105"/>
      <c r="I107" s="125"/>
      <c r="K107" s="106"/>
      <c r="L107" s="106"/>
      <c r="M107" s="106"/>
      <c r="N107" s="106"/>
      <c r="O107" s="106"/>
      <c r="P107" s="106"/>
      <c r="Q107" s="106"/>
    </row>
    <row r="108" spans="2:17" s="107" customFormat="1" ht="12">
      <c r="B108" s="106"/>
      <c r="C108" s="152"/>
      <c r="D108" s="105"/>
      <c r="E108" s="106"/>
      <c r="F108" s="106"/>
      <c r="G108" s="106"/>
      <c r="H108" s="105"/>
      <c r="I108" s="125"/>
      <c r="K108" s="106"/>
      <c r="L108" s="106"/>
      <c r="M108" s="106"/>
      <c r="N108" s="106"/>
      <c r="O108" s="106"/>
      <c r="P108" s="106"/>
      <c r="Q108" s="106"/>
    </row>
    <row r="109" spans="2:17" s="107" customFormat="1" ht="12">
      <c r="B109" s="106"/>
      <c r="C109" s="152"/>
      <c r="D109" s="105"/>
      <c r="E109" s="106"/>
      <c r="F109" s="106"/>
      <c r="G109" s="106"/>
      <c r="H109" s="105"/>
      <c r="I109" s="125"/>
      <c r="K109" s="106"/>
      <c r="L109" s="106"/>
      <c r="M109" s="106"/>
      <c r="N109" s="106"/>
      <c r="O109" s="106"/>
      <c r="P109" s="106"/>
      <c r="Q109" s="106"/>
    </row>
    <row r="110" spans="2:17" s="107" customFormat="1" ht="12">
      <c r="B110" s="106"/>
      <c r="C110" s="152"/>
      <c r="D110" s="105"/>
      <c r="E110" s="106"/>
      <c r="F110" s="106"/>
      <c r="G110" s="106"/>
      <c r="H110" s="105"/>
      <c r="I110" s="125"/>
      <c r="K110" s="106"/>
      <c r="L110" s="106"/>
      <c r="M110" s="106"/>
      <c r="N110" s="106"/>
      <c r="O110" s="106"/>
      <c r="P110" s="106"/>
      <c r="Q110" s="106"/>
    </row>
    <row r="111" spans="2:17" s="107" customFormat="1" ht="12">
      <c r="B111" s="106"/>
      <c r="C111" s="152"/>
      <c r="D111" s="105"/>
      <c r="E111" s="106"/>
      <c r="F111" s="106"/>
      <c r="G111" s="106"/>
      <c r="H111" s="105"/>
      <c r="I111" s="125"/>
      <c r="K111" s="106"/>
      <c r="L111" s="106"/>
      <c r="M111" s="106"/>
      <c r="N111" s="106"/>
      <c r="O111" s="106"/>
      <c r="P111" s="106"/>
      <c r="Q111" s="106"/>
    </row>
    <row r="112" spans="2:17" s="107" customFormat="1" ht="12">
      <c r="B112" s="106"/>
      <c r="C112" s="152"/>
      <c r="D112" s="105"/>
      <c r="E112" s="106"/>
      <c r="F112" s="106"/>
      <c r="G112" s="106"/>
      <c r="H112" s="105"/>
      <c r="I112" s="125"/>
      <c r="K112" s="106"/>
      <c r="L112" s="106"/>
      <c r="M112" s="106"/>
      <c r="N112" s="106"/>
      <c r="O112" s="106"/>
      <c r="P112" s="106"/>
      <c r="Q112" s="106"/>
    </row>
    <row r="113" spans="2:17" s="107" customFormat="1" ht="12">
      <c r="B113" s="106"/>
      <c r="C113" s="152"/>
      <c r="D113" s="105"/>
      <c r="E113" s="106"/>
      <c r="F113" s="106"/>
      <c r="G113" s="106"/>
      <c r="H113" s="105"/>
      <c r="I113" s="125"/>
      <c r="K113" s="106"/>
      <c r="L113" s="106"/>
      <c r="M113" s="106"/>
      <c r="N113" s="106"/>
      <c r="O113" s="106"/>
      <c r="P113" s="106"/>
      <c r="Q113" s="106"/>
    </row>
    <row r="114" spans="2:17" s="107" customFormat="1" ht="12">
      <c r="B114" s="106"/>
      <c r="C114" s="152"/>
      <c r="D114" s="105"/>
      <c r="E114" s="106"/>
      <c r="F114" s="106"/>
      <c r="G114" s="106"/>
      <c r="H114" s="105"/>
      <c r="I114" s="125"/>
      <c r="K114" s="106"/>
      <c r="L114" s="106"/>
      <c r="M114" s="106"/>
      <c r="N114" s="106"/>
      <c r="O114" s="106"/>
      <c r="P114" s="106"/>
      <c r="Q114" s="106"/>
    </row>
    <row r="115" spans="2:17" s="107" customFormat="1" ht="12">
      <c r="B115" s="106"/>
      <c r="C115" s="152"/>
      <c r="D115" s="105"/>
      <c r="E115" s="106"/>
      <c r="F115" s="106"/>
      <c r="G115" s="106"/>
      <c r="H115" s="105"/>
      <c r="I115" s="125"/>
      <c r="K115" s="106"/>
      <c r="L115" s="106"/>
      <c r="M115" s="106"/>
      <c r="N115" s="106"/>
      <c r="O115" s="106"/>
      <c r="P115" s="106"/>
      <c r="Q115" s="106"/>
    </row>
    <row r="116" spans="2:17" s="107" customFormat="1" ht="12">
      <c r="B116" s="106"/>
      <c r="C116" s="152"/>
      <c r="D116" s="105"/>
      <c r="E116" s="106"/>
      <c r="F116" s="106"/>
      <c r="G116" s="106"/>
      <c r="H116" s="105"/>
      <c r="I116" s="125"/>
      <c r="K116" s="106"/>
      <c r="L116" s="106"/>
      <c r="M116" s="106"/>
      <c r="N116" s="106"/>
      <c r="O116" s="106"/>
      <c r="P116" s="106"/>
      <c r="Q116" s="106"/>
    </row>
    <row r="117" spans="2:17" s="107" customFormat="1" ht="12">
      <c r="B117" s="106"/>
      <c r="C117" s="152"/>
      <c r="D117" s="105"/>
      <c r="E117" s="106"/>
      <c r="F117" s="106"/>
      <c r="G117" s="106"/>
      <c r="H117" s="105"/>
      <c r="I117" s="125"/>
      <c r="K117" s="106"/>
      <c r="L117" s="106"/>
      <c r="M117" s="106"/>
      <c r="N117" s="106"/>
      <c r="O117" s="106"/>
      <c r="P117" s="106"/>
      <c r="Q117" s="106"/>
    </row>
    <row r="118" spans="2:17" s="107" customFormat="1" ht="12">
      <c r="B118" s="106"/>
      <c r="C118" s="152"/>
      <c r="D118" s="105"/>
      <c r="E118" s="106"/>
      <c r="F118" s="106"/>
      <c r="G118" s="106"/>
      <c r="H118" s="105"/>
      <c r="I118" s="125"/>
      <c r="K118" s="106"/>
      <c r="L118" s="106"/>
      <c r="M118" s="106"/>
      <c r="N118" s="106"/>
      <c r="O118" s="106"/>
      <c r="P118" s="106"/>
      <c r="Q118" s="106"/>
    </row>
    <row r="119" spans="2:17" s="107" customFormat="1" ht="12">
      <c r="B119" s="106"/>
      <c r="C119" s="152"/>
      <c r="D119" s="105"/>
      <c r="E119" s="106"/>
      <c r="F119" s="106"/>
      <c r="G119" s="106"/>
      <c r="H119" s="105"/>
      <c r="I119" s="125"/>
      <c r="K119" s="106"/>
      <c r="L119" s="106"/>
      <c r="M119" s="106"/>
      <c r="N119" s="106"/>
      <c r="O119" s="106"/>
      <c r="P119" s="106"/>
      <c r="Q119" s="106"/>
    </row>
    <row r="120" spans="2:17" s="107" customFormat="1" ht="12">
      <c r="B120" s="106"/>
      <c r="C120" s="152"/>
      <c r="D120" s="105"/>
      <c r="E120" s="106"/>
      <c r="F120" s="106"/>
      <c r="G120" s="106"/>
      <c r="H120" s="105"/>
      <c r="I120" s="125"/>
      <c r="K120" s="106"/>
      <c r="L120" s="106"/>
      <c r="M120" s="106"/>
      <c r="N120" s="106"/>
      <c r="O120" s="106"/>
      <c r="P120" s="106"/>
      <c r="Q120" s="106"/>
    </row>
    <row r="121" spans="2:17" s="107" customFormat="1" ht="12">
      <c r="B121" s="106"/>
      <c r="C121" s="152"/>
      <c r="D121" s="105"/>
      <c r="E121" s="106"/>
      <c r="F121" s="106"/>
      <c r="G121" s="106"/>
      <c r="H121" s="105"/>
      <c r="I121" s="125"/>
      <c r="K121" s="106"/>
      <c r="L121" s="106"/>
      <c r="M121" s="106"/>
      <c r="N121" s="106"/>
      <c r="O121" s="106"/>
      <c r="P121" s="106"/>
      <c r="Q121" s="106"/>
    </row>
    <row r="122" spans="2:17" s="107" customFormat="1" ht="12">
      <c r="B122" s="106"/>
      <c r="C122" s="152"/>
      <c r="D122" s="105"/>
      <c r="E122" s="106"/>
      <c r="F122" s="106"/>
      <c r="G122" s="106"/>
      <c r="H122" s="105"/>
      <c r="I122" s="125"/>
      <c r="K122" s="106"/>
      <c r="L122" s="106"/>
      <c r="M122" s="106"/>
      <c r="N122" s="106"/>
      <c r="O122" s="106"/>
      <c r="P122" s="106"/>
      <c r="Q122" s="106"/>
    </row>
    <row r="123" spans="2:17" s="107" customFormat="1" ht="12">
      <c r="B123" s="106"/>
      <c r="C123" s="152"/>
      <c r="D123" s="105"/>
      <c r="E123" s="106"/>
      <c r="F123" s="106"/>
      <c r="G123" s="106"/>
      <c r="H123" s="105"/>
      <c r="I123" s="125"/>
      <c r="K123" s="106"/>
      <c r="L123" s="106"/>
      <c r="M123" s="106"/>
      <c r="N123" s="106"/>
      <c r="O123" s="106"/>
      <c r="P123" s="106"/>
      <c r="Q123" s="106"/>
    </row>
    <row r="124" spans="2:17" s="107" customFormat="1" ht="12">
      <c r="B124" s="106"/>
      <c r="C124" s="152"/>
      <c r="D124" s="105"/>
      <c r="E124" s="106"/>
      <c r="F124" s="106"/>
      <c r="G124" s="106"/>
      <c r="H124" s="105"/>
      <c r="I124" s="125"/>
      <c r="K124" s="106"/>
      <c r="L124" s="106"/>
      <c r="M124" s="106"/>
      <c r="N124" s="106"/>
      <c r="O124" s="106"/>
      <c r="P124" s="106"/>
      <c r="Q124" s="106"/>
    </row>
    <row r="125" spans="2:17" s="107" customFormat="1" ht="12">
      <c r="B125" s="106"/>
      <c r="C125" s="152"/>
      <c r="D125" s="105"/>
      <c r="E125" s="106"/>
      <c r="F125" s="106"/>
      <c r="G125" s="106"/>
      <c r="H125" s="105"/>
      <c r="I125" s="125"/>
      <c r="K125" s="106"/>
      <c r="L125" s="106"/>
      <c r="M125" s="106"/>
      <c r="N125" s="106"/>
      <c r="O125" s="106"/>
      <c r="P125" s="106"/>
      <c r="Q125" s="106"/>
    </row>
    <row r="126" spans="2:17" s="107" customFormat="1" ht="12">
      <c r="B126" s="106"/>
      <c r="C126" s="152"/>
      <c r="D126" s="105"/>
      <c r="E126" s="106"/>
      <c r="F126" s="106"/>
      <c r="G126" s="106"/>
      <c r="H126" s="105"/>
      <c r="I126" s="125"/>
      <c r="K126" s="106"/>
      <c r="L126" s="106"/>
      <c r="M126" s="106"/>
      <c r="N126" s="106"/>
      <c r="O126" s="106"/>
      <c r="P126" s="106"/>
      <c r="Q126" s="106"/>
    </row>
    <row r="127" spans="2:17" s="107" customFormat="1" ht="12">
      <c r="B127" s="106"/>
      <c r="C127" s="152"/>
      <c r="D127" s="105"/>
      <c r="E127" s="106"/>
      <c r="F127" s="106"/>
      <c r="G127" s="106"/>
      <c r="H127" s="105"/>
      <c r="I127" s="125"/>
      <c r="K127" s="106"/>
      <c r="L127" s="106"/>
      <c r="M127" s="106"/>
      <c r="N127" s="106"/>
      <c r="O127" s="106"/>
      <c r="P127" s="106"/>
      <c r="Q127" s="106"/>
    </row>
    <row r="128" spans="2:17" s="107" customFormat="1" ht="12">
      <c r="B128" s="106"/>
      <c r="C128" s="152"/>
      <c r="D128" s="105"/>
      <c r="E128" s="106"/>
      <c r="F128" s="106"/>
      <c r="G128" s="106"/>
      <c r="H128" s="105"/>
      <c r="I128" s="125"/>
      <c r="K128" s="106"/>
      <c r="L128" s="106"/>
      <c r="M128" s="106"/>
      <c r="N128" s="106"/>
      <c r="O128" s="106"/>
      <c r="P128" s="106"/>
      <c r="Q128" s="106"/>
    </row>
    <row r="129" spans="2:17" s="107" customFormat="1" ht="12">
      <c r="B129" s="106"/>
      <c r="C129" s="152"/>
      <c r="D129" s="105"/>
      <c r="E129" s="106"/>
      <c r="F129" s="106"/>
      <c r="G129" s="106"/>
      <c r="H129" s="105"/>
      <c r="I129" s="125"/>
      <c r="K129" s="106"/>
      <c r="L129" s="106"/>
      <c r="M129" s="106"/>
      <c r="N129" s="106"/>
      <c r="O129" s="106"/>
      <c r="P129" s="106"/>
      <c r="Q129" s="106"/>
    </row>
    <row r="130" spans="2:17" s="107" customFormat="1" ht="12">
      <c r="B130" s="106"/>
      <c r="C130" s="152"/>
      <c r="D130" s="105"/>
      <c r="E130" s="106"/>
      <c r="F130" s="106"/>
      <c r="G130" s="106"/>
      <c r="H130" s="105"/>
      <c r="I130" s="125"/>
      <c r="K130" s="106"/>
      <c r="L130" s="106"/>
      <c r="M130" s="106"/>
      <c r="N130" s="106"/>
      <c r="O130" s="106"/>
      <c r="P130" s="106"/>
      <c r="Q130" s="106"/>
    </row>
    <row r="131" spans="2:17" s="107" customFormat="1" ht="12">
      <c r="B131" s="106"/>
      <c r="C131" s="152"/>
      <c r="D131" s="105"/>
      <c r="E131" s="106"/>
      <c r="F131" s="106"/>
      <c r="G131" s="106"/>
      <c r="H131" s="105"/>
      <c r="I131" s="125"/>
      <c r="K131" s="106"/>
      <c r="L131" s="106"/>
      <c r="M131" s="106"/>
      <c r="N131" s="106"/>
      <c r="O131" s="106"/>
      <c r="P131" s="106"/>
      <c r="Q131" s="106"/>
    </row>
    <row r="132" spans="2:17" s="107" customFormat="1" ht="12">
      <c r="B132" s="106"/>
      <c r="C132" s="152"/>
      <c r="D132" s="105"/>
      <c r="E132" s="106"/>
      <c r="F132" s="106"/>
      <c r="G132" s="106"/>
      <c r="H132" s="105"/>
      <c r="I132" s="125"/>
      <c r="K132" s="106"/>
      <c r="L132" s="106"/>
      <c r="M132" s="106"/>
      <c r="N132" s="106"/>
      <c r="O132" s="106"/>
      <c r="P132" s="106"/>
      <c r="Q132" s="106"/>
    </row>
    <row r="133" spans="2:17" s="107" customFormat="1" ht="12">
      <c r="B133" s="106"/>
      <c r="C133" s="152"/>
      <c r="D133" s="105"/>
      <c r="E133" s="106"/>
      <c r="F133" s="106"/>
      <c r="G133" s="106"/>
      <c r="H133" s="105"/>
      <c r="I133" s="125"/>
      <c r="K133" s="106"/>
      <c r="L133" s="106"/>
      <c r="M133" s="106"/>
      <c r="N133" s="106"/>
      <c r="O133" s="106"/>
      <c r="P133" s="106"/>
      <c r="Q133" s="106"/>
    </row>
    <row r="134" spans="2:17" s="107" customFormat="1" ht="12">
      <c r="B134" s="106"/>
      <c r="C134" s="152"/>
      <c r="D134" s="105"/>
      <c r="E134" s="106"/>
      <c r="F134" s="106"/>
      <c r="G134" s="106"/>
      <c r="H134" s="105"/>
      <c r="I134" s="125"/>
      <c r="K134" s="106"/>
      <c r="L134" s="106"/>
      <c r="M134" s="106"/>
      <c r="N134" s="106"/>
      <c r="O134" s="106"/>
      <c r="P134" s="106"/>
      <c r="Q134" s="106"/>
    </row>
    <row r="135" spans="2:17" s="107" customFormat="1" ht="12">
      <c r="B135" s="106"/>
      <c r="C135" s="152"/>
      <c r="D135" s="105"/>
      <c r="E135" s="106"/>
      <c r="F135" s="106"/>
      <c r="G135" s="106"/>
      <c r="H135" s="105"/>
      <c r="I135" s="125"/>
      <c r="K135" s="106"/>
      <c r="L135" s="106"/>
      <c r="M135" s="106"/>
      <c r="N135" s="106"/>
      <c r="O135" s="106"/>
      <c r="P135" s="106"/>
      <c r="Q135" s="106"/>
    </row>
    <row r="136" spans="2:17" s="107" customFormat="1" ht="12">
      <c r="B136" s="106"/>
      <c r="C136" s="152"/>
      <c r="D136" s="105"/>
      <c r="E136" s="106"/>
      <c r="F136" s="106"/>
      <c r="G136" s="106"/>
      <c r="H136" s="105"/>
      <c r="I136" s="125"/>
      <c r="K136" s="106"/>
      <c r="L136" s="106"/>
      <c r="M136" s="106"/>
      <c r="N136" s="106"/>
      <c r="O136" s="106"/>
      <c r="P136" s="106"/>
      <c r="Q136" s="106"/>
    </row>
    <row r="137" spans="2:17" s="107" customFormat="1" ht="12">
      <c r="B137" s="106"/>
      <c r="C137" s="152"/>
      <c r="D137" s="105"/>
      <c r="E137" s="106"/>
      <c r="F137" s="106"/>
      <c r="G137" s="106"/>
      <c r="H137" s="105"/>
      <c r="I137" s="125"/>
      <c r="K137" s="106"/>
      <c r="L137" s="106"/>
      <c r="M137" s="106"/>
      <c r="N137" s="106"/>
      <c r="O137" s="106"/>
      <c r="P137" s="106"/>
      <c r="Q137" s="106"/>
    </row>
    <row r="138" spans="2:17" s="107" customFormat="1" ht="12">
      <c r="B138" s="106"/>
      <c r="C138" s="152"/>
      <c r="D138" s="105"/>
      <c r="E138" s="106"/>
      <c r="F138" s="106"/>
      <c r="G138" s="106"/>
      <c r="H138" s="105"/>
      <c r="I138" s="125"/>
      <c r="K138" s="106"/>
      <c r="L138" s="106"/>
      <c r="M138" s="106"/>
      <c r="N138" s="106"/>
      <c r="O138" s="106"/>
      <c r="P138" s="106"/>
      <c r="Q138" s="106"/>
    </row>
    <row r="139" spans="2:17" s="107" customFormat="1" ht="12">
      <c r="B139" s="106"/>
      <c r="C139" s="152"/>
      <c r="D139" s="105"/>
      <c r="E139" s="106"/>
      <c r="F139" s="106"/>
      <c r="G139" s="106"/>
      <c r="H139" s="105"/>
      <c r="I139" s="125"/>
      <c r="K139" s="106"/>
      <c r="L139" s="106"/>
      <c r="M139" s="106"/>
      <c r="N139" s="106"/>
      <c r="O139" s="106"/>
      <c r="P139" s="106"/>
      <c r="Q139" s="106"/>
    </row>
    <row r="140" spans="2:17" s="107" customFormat="1" ht="12">
      <c r="B140" s="106"/>
      <c r="C140" s="152"/>
      <c r="D140" s="105"/>
      <c r="E140" s="106"/>
      <c r="F140" s="106"/>
      <c r="G140" s="106"/>
      <c r="H140" s="105"/>
      <c r="I140" s="125"/>
      <c r="K140" s="106"/>
      <c r="L140" s="106"/>
      <c r="M140" s="106"/>
      <c r="N140" s="106"/>
      <c r="O140" s="106"/>
      <c r="P140" s="106"/>
      <c r="Q140" s="106"/>
    </row>
    <row r="141" spans="2:17" s="107" customFormat="1" ht="12">
      <c r="B141" s="106"/>
      <c r="C141" s="152"/>
      <c r="D141" s="105"/>
      <c r="E141" s="106"/>
      <c r="F141" s="106"/>
      <c r="G141" s="106"/>
      <c r="H141" s="105"/>
      <c r="I141" s="125"/>
      <c r="K141" s="106"/>
      <c r="L141" s="106"/>
      <c r="M141" s="106"/>
      <c r="N141" s="106"/>
      <c r="O141" s="106"/>
      <c r="P141" s="106"/>
      <c r="Q141" s="106"/>
    </row>
    <row r="142" spans="2:17" s="107" customFormat="1" ht="12">
      <c r="B142" s="106"/>
      <c r="C142" s="152"/>
      <c r="D142" s="105"/>
      <c r="E142" s="106"/>
      <c r="F142" s="106"/>
      <c r="G142" s="106"/>
      <c r="H142" s="105"/>
      <c r="I142" s="125"/>
      <c r="K142" s="106"/>
      <c r="L142" s="106"/>
      <c r="M142" s="106"/>
      <c r="N142" s="106"/>
      <c r="O142" s="106"/>
      <c r="P142" s="106"/>
      <c r="Q142" s="106"/>
    </row>
    <row r="143" spans="2:17" s="107" customFormat="1" ht="12">
      <c r="B143" s="106"/>
      <c r="C143" s="152"/>
      <c r="D143" s="105"/>
      <c r="E143" s="106"/>
      <c r="F143" s="106"/>
      <c r="G143" s="106"/>
      <c r="H143" s="105"/>
      <c r="I143" s="125"/>
      <c r="K143" s="106"/>
      <c r="L143" s="106"/>
      <c r="M143" s="106"/>
      <c r="N143" s="106"/>
      <c r="O143" s="106"/>
      <c r="P143" s="106"/>
      <c r="Q143" s="106"/>
    </row>
    <row r="144" spans="2:17" s="107" customFormat="1" ht="12">
      <c r="B144" s="106"/>
      <c r="C144" s="152"/>
      <c r="D144" s="105"/>
      <c r="E144" s="106"/>
      <c r="F144" s="106"/>
      <c r="G144" s="106"/>
      <c r="H144" s="105"/>
      <c r="I144" s="125"/>
      <c r="K144" s="106"/>
      <c r="L144" s="106"/>
      <c r="M144" s="106"/>
      <c r="N144" s="106"/>
      <c r="O144" s="106"/>
      <c r="P144" s="106"/>
      <c r="Q144" s="106"/>
    </row>
    <row r="145" spans="2:17" s="107" customFormat="1" ht="12">
      <c r="B145" s="106"/>
      <c r="C145" s="152"/>
      <c r="D145" s="105"/>
      <c r="E145" s="106"/>
      <c r="F145" s="106"/>
      <c r="G145" s="106"/>
      <c r="H145" s="105"/>
      <c r="I145" s="125"/>
      <c r="K145" s="106"/>
      <c r="L145" s="106"/>
      <c r="M145" s="106"/>
      <c r="N145" s="106"/>
      <c r="O145" s="106"/>
      <c r="P145" s="106"/>
      <c r="Q145" s="106"/>
    </row>
    <row r="146" spans="2:17" s="107" customFormat="1" ht="12">
      <c r="B146" s="106"/>
      <c r="C146" s="152"/>
      <c r="D146" s="105"/>
      <c r="E146" s="106"/>
      <c r="F146" s="106"/>
      <c r="G146" s="106"/>
      <c r="H146" s="105"/>
      <c r="I146" s="125"/>
      <c r="K146" s="106"/>
      <c r="L146" s="106"/>
      <c r="M146" s="106"/>
      <c r="N146" s="106"/>
      <c r="O146" s="106"/>
      <c r="P146" s="106"/>
      <c r="Q146" s="106"/>
    </row>
    <row r="147" spans="2:17" s="107" customFormat="1" ht="12">
      <c r="B147" s="106"/>
      <c r="C147" s="152"/>
      <c r="D147" s="105"/>
      <c r="E147" s="106"/>
      <c r="F147" s="106"/>
      <c r="G147" s="106"/>
      <c r="H147" s="105"/>
      <c r="I147" s="125"/>
      <c r="K147" s="106"/>
      <c r="L147" s="106"/>
      <c r="M147" s="106"/>
      <c r="N147" s="106"/>
      <c r="O147" s="106"/>
      <c r="P147" s="106"/>
      <c r="Q147" s="106"/>
    </row>
    <row r="148" spans="2:17" s="107" customFormat="1" ht="12">
      <c r="B148" s="106"/>
      <c r="C148" s="152"/>
      <c r="D148" s="105"/>
      <c r="E148" s="106"/>
      <c r="F148" s="106"/>
      <c r="G148" s="106"/>
      <c r="H148" s="105"/>
      <c r="I148" s="125"/>
      <c r="K148" s="106"/>
      <c r="L148" s="106"/>
      <c r="M148" s="106"/>
      <c r="N148" s="106"/>
      <c r="O148" s="106"/>
      <c r="P148" s="106"/>
      <c r="Q148" s="106"/>
    </row>
    <row r="149" spans="2:17" s="107" customFormat="1" ht="12">
      <c r="B149" s="106"/>
      <c r="C149" s="152"/>
      <c r="D149" s="105"/>
      <c r="E149" s="106"/>
      <c r="F149" s="106"/>
      <c r="G149" s="106"/>
      <c r="H149" s="105"/>
      <c r="I149" s="125"/>
      <c r="K149" s="106"/>
      <c r="L149" s="106"/>
      <c r="M149" s="106"/>
      <c r="N149" s="106"/>
      <c r="O149" s="106"/>
      <c r="P149" s="106"/>
      <c r="Q149" s="106"/>
    </row>
    <row r="150" spans="2:17" s="107" customFormat="1" ht="12">
      <c r="B150" s="106"/>
      <c r="C150" s="152"/>
      <c r="D150" s="105"/>
      <c r="E150" s="106"/>
      <c r="F150" s="106"/>
      <c r="G150" s="106"/>
      <c r="H150" s="105"/>
      <c r="I150" s="125"/>
      <c r="K150" s="106"/>
      <c r="L150" s="106"/>
      <c r="M150" s="106"/>
      <c r="N150" s="106"/>
      <c r="O150" s="106"/>
      <c r="P150" s="106"/>
      <c r="Q150" s="106"/>
    </row>
    <row r="151" spans="2:17" s="107" customFormat="1" ht="12">
      <c r="B151" s="106"/>
      <c r="C151" s="152"/>
      <c r="D151" s="105"/>
      <c r="E151" s="106"/>
      <c r="F151" s="106"/>
      <c r="G151" s="106"/>
      <c r="H151" s="105"/>
      <c r="I151" s="125"/>
      <c r="K151" s="106"/>
      <c r="L151" s="106"/>
      <c r="M151" s="106"/>
      <c r="N151" s="106"/>
      <c r="O151" s="106"/>
      <c r="P151" s="106"/>
      <c r="Q151" s="106"/>
    </row>
    <row r="152" spans="2:17" s="107" customFormat="1" ht="12">
      <c r="B152" s="106"/>
      <c r="C152" s="152"/>
      <c r="D152" s="105"/>
      <c r="E152" s="106"/>
      <c r="F152" s="106"/>
      <c r="G152" s="106"/>
      <c r="H152" s="105"/>
      <c r="I152" s="125"/>
      <c r="K152" s="106"/>
      <c r="L152" s="106"/>
      <c r="M152" s="106"/>
      <c r="N152" s="106"/>
      <c r="O152" s="106"/>
      <c r="P152" s="106"/>
      <c r="Q152" s="106"/>
    </row>
    <row r="153" spans="2:17" s="107" customFormat="1" ht="12">
      <c r="B153" s="106"/>
      <c r="C153" s="152"/>
      <c r="D153" s="105"/>
      <c r="E153" s="106"/>
      <c r="F153" s="106"/>
      <c r="G153" s="106"/>
      <c r="H153" s="105"/>
      <c r="I153" s="125"/>
      <c r="K153" s="106"/>
      <c r="L153" s="106"/>
      <c r="M153" s="106"/>
      <c r="N153" s="106"/>
      <c r="O153" s="106"/>
      <c r="P153" s="106"/>
      <c r="Q153" s="106"/>
    </row>
    <row r="154" spans="2:17" s="107" customFormat="1" ht="12">
      <c r="B154" s="106"/>
      <c r="C154" s="152"/>
      <c r="D154" s="105"/>
      <c r="E154" s="106"/>
      <c r="F154" s="106"/>
      <c r="G154" s="106"/>
      <c r="H154" s="105"/>
      <c r="I154" s="125"/>
      <c r="K154" s="106"/>
      <c r="L154" s="106"/>
      <c r="M154" s="106"/>
      <c r="N154" s="106"/>
      <c r="O154" s="106"/>
      <c r="P154" s="106"/>
      <c r="Q154" s="106"/>
    </row>
    <row r="155" spans="2:17" s="107" customFormat="1" ht="12">
      <c r="B155" s="106"/>
      <c r="C155" s="152"/>
      <c r="D155" s="105"/>
      <c r="E155" s="106"/>
      <c r="F155" s="106"/>
      <c r="G155" s="106"/>
      <c r="H155" s="105"/>
      <c r="I155" s="125"/>
      <c r="K155" s="106"/>
      <c r="L155" s="106"/>
      <c r="M155" s="106"/>
      <c r="N155" s="106"/>
      <c r="O155" s="106"/>
      <c r="P155" s="106"/>
      <c r="Q155" s="106"/>
    </row>
    <row r="156" spans="2:17" s="107" customFormat="1" ht="12">
      <c r="B156" s="106"/>
      <c r="C156" s="152"/>
      <c r="D156" s="105"/>
      <c r="E156" s="106"/>
      <c r="F156" s="106"/>
      <c r="G156" s="106"/>
      <c r="H156" s="105"/>
      <c r="I156" s="125"/>
      <c r="K156" s="106"/>
      <c r="L156" s="106"/>
      <c r="M156" s="106"/>
      <c r="N156" s="106"/>
      <c r="O156" s="106"/>
      <c r="P156" s="106"/>
      <c r="Q156" s="106"/>
    </row>
    <row r="157" spans="2:17" s="107" customFormat="1" ht="12">
      <c r="B157" s="106"/>
      <c r="C157" s="152"/>
      <c r="D157" s="105"/>
      <c r="E157" s="106"/>
      <c r="F157" s="106"/>
      <c r="G157" s="106"/>
      <c r="H157" s="105"/>
      <c r="I157" s="125"/>
      <c r="K157" s="106"/>
      <c r="L157" s="106"/>
      <c r="M157" s="106"/>
      <c r="N157" s="106"/>
      <c r="O157" s="106"/>
      <c r="P157" s="106"/>
      <c r="Q157" s="106"/>
    </row>
    <row r="158" spans="2:17" s="107" customFormat="1" ht="12">
      <c r="B158" s="106"/>
      <c r="C158" s="152"/>
      <c r="D158" s="105"/>
      <c r="E158" s="106"/>
      <c r="F158" s="106"/>
      <c r="G158" s="106"/>
      <c r="H158" s="105"/>
      <c r="I158" s="125"/>
      <c r="K158" s="106"/>
      <c r="L158" s="106"/>
      <c r="M158" s="106"/>
      <c r="N158" s="106"/>
      <c r="O158" s="106"/>
      <c r="P158" s="106"/>
      <c r="Q158" s="106"/>
    </row>
    <row r="159" spans="2:17" s="107" customFormat="1" ht="12">
      <c r="B159" s="106"/>
      <c r="C159" s="152"/>
      <c r="D159" s="105"/>
      <c r="E159" s="106"/>
      <c r="F159" s="106"/>
      <c r="G159" s="106"/>
      <c r="H159" s="105"/>
      <c r="I159" s="125"/>
      <c r="K159" s="106"/>
      <c r="L159" s="106"/>
      <c r="M159" s="106"/>
      <c r="N159" s="106"/>
      <c r="O159" s="106"/>
      <c r="P159" s="106"/>
      <c r="Q159" s="106"/>
    </row>
    <row r="160" spans="2:17" s="107" customFormat="1" ht="12">
      <c r="B160" s="106"/>
      <c r="C160" s="152"/>
      <c r="D160" s="105"/>
      <c r="E160" s="106"/>
      <c r="F160" s="106"/>
      <c r="G160" s="106"/>
      <c r="H160" s="105"/>
      <c r="I160" s="125"/>
      <c r="K160" s="106"/>
      <c r="L160" s="106"/>
      <c r="M160" s="106"/>
      <c r="N160" s="106"/>
      <c r="O160" s="106"/>
      <c r="P160" s="106"/>
      <c r="Q160" s="106"/>
    </row>
    <row r="161" spans="2:17" s="107" customFormat="1" ht="12">
      <c r="B161" s="106"/>
      <c r="C161" s="152"/>
      <c r="D161" s="105"/>
      <c r="E161" s="106"/>
      <c r="F161" s="106"/>
      <c r="G161" s="106"/>
      <c r="H161" s="105"/>
      <c r="I161" s="125"/>
      <c r="K161" s="106"/>
      <c r="L161" s="106"/>
      <c r="M161" s="106"/>
      <c r="N161" s="106"/>
      <c r="O161" s="106"/>
      <c r="P161" s="106"/>
      <c r="Q161" s="106"/>
    </row>
    <row r="162" spans="2:17" s="107" customFormat="1" ht="12">
      <c r="B162" s="106"/>
      <c r="C162" s="152"/>
      <c r="D162" s="105"/>
      <c r="E162" s="106"/>
      <c r="F162" s="106"/>
      <c r="G162" s="106"/>
      <c r="H162" s="105"/>
      <c r="I162" s="125"/>
      <c r="K162" s="106"/>
      <c r="L162" s="106"/>
      <c r="M162" s="106"/>
      <c r="N162" s="106"/>
      <c r="O162" s="106"/>
      <c r="P162" s="106"/>
      <c r="Q162" s="106"/>
    </row>
    <row r="163" spans="2:17" s="107" customFormat="1" ht="12">
      <c r="B163" s="106"/>
      <c r="C163" s="152"/>
      <c r="D163" s="105"/>
      <c r="E163" s="106"/>
      <c r="F163" s="106"/>
      <c r="G163" s="106"/>
      <c r="H163" s="105"/>
      <c r="I163" s="125"/>
      <c r="K163" s="106"/>
      <c r="L163" s="106"/>
      <c r="M163" s="106"/>
      <c r="N163" s="106"/>
      <c r="O163" s="106"/>
      <c r="P163" s="106"/>
      <c r="Q163" s="106"/>
    </row>
    <row r="164" spans="2:17" s="107" customFormat="1" ht="12">
      <c r="B164" s="106"/>
      <c r="C164" s="152"/>
      <c r="D164" s="105"/>
      <c r="E164" s="106"/>
      <c r="F164" s="106"/>
      <c r="G164" s="106"/>
      <c r="H164" s="105"/>
      <c r="I164" s="125"/>
      <c r="K164" s="106"/>
      <c r="L164" s="106"/>
      <c r="M164" s="106"/>
      <c r="N164" s="106"/>
      <c r="O164" s="106"/>
      <c r="P164" s="106"/>
      <c r="Q164" s="106"/>
    </row>
    <row r="165" spans="2:17" s="107" customFormat="1" ht="12">
      <c r="B165" s="106"/>
      <c r="C165" s="152"/>
      <c r="D165" s="105"/>
      <c r="E165" s="106"/>
      <c r="F165" s="106"/>
      <c r="G165" s="106"/>
      <c r="H165" s="105"/>
      <c r="I165" s="125"/>
      <c r="K165" s="106"/>
      <c r="L165" s="106"/>
      <c r="M165" s="106"/>
      <c r="N165" s="106"/>
      <c r="O165" s="106"/>
      <c r="P165" s="106"/>
      <c r="Q165" s="106"/>
    </row>
    <row r="166" spans="2:17" s="107" customFormat="1" ht="12">
      <c r="B166" s="106"/>
      <c r="C166" s="152"/>
      <c r="D166" s="105"/>
      <c r="E166" s="106"/>
      <c r="F166" s="106"/>
      <c r="G166" s="106"/>
      <c r="H166" s="105"/>
      <c r="I166" s="125"/>
      <c r="K166" s="106"/>
      <c r="L166" s="106"/>
      <c r="M166" s="106"/>
      <c r="N166" s="106"/>
      <c r="O166" s="106"/>
      <c r="P166" s="106"/>
      <c r="Q166" s="106"/>
    </row>
    <row r="167" spans="2:17" s="107" customFormat="1" ht="12">
      <c r="B167" s="106"/>
      <c r="C167" s="152"/>
      <c r="D167" s="105"/>
      <c r="E167" s="106"/>
      <c r="F167" s="106"/>
      <c r="G167" s="106"/>
      <c r="H167" s="105"/>
      <c r="I167" s="125"/>
      <c r="K167" s="106"/>
      <c r="L167" s="106"/>
      <c r="M167" s="106"/>
      <c r="N167" s="106"/>
      <c r="O167" s="106"/>
      <c r="P167" s="106"/>
      <c r="Q167" s="106"/>
    </row>
    <row r="168" spans="2:17" s="107" customFormat="1" ht="12">
      <c r="B168" s="106"/>
      <c r="C168" s="152"/>
      <c r="D168" s="105"/>
      <c r="E168" s="106"/>
      <c r="F168" s="106"/>
      <c r="G168" s="106"/>
      <c r="H168" s="105"/>
      <c r="I168" s="125"/>
      <c r="K168" s="106"/>
      <c r="L168" s="106"/>
      <c r="M168" s="106"/>
      <c r="N168" s="106"/>
      <c r="O168" s="106"/>
      <c r="P168" s="106"/>
      <c r="Q168" s="106"/>
    </row>
    <row r="169" spans="2:17" s="107" customFormat="1" ht="12">
      <c r="B169" s="106"/>
      <c r="C169" s="152"/>
      <c r="D169" s="105"/>
      <c r="E169" s="106"/>
      <c r="F169" s="106"/>
      <c r="G169" s="106"/>
      <c r="H169" s="105"/>
      <c r="I169" s="125"/>
      <c r="K169" s="106"/>
      <c r="L169" s="106"/>
      <c r="M169" s="106"/>
      <c r="N169" s="106"/>
      <c r="O169" s="106"/>
      <c r="P169" s="106"/>
      <c r="Q169" s="106"/>
    </row>
    <row r="170" spans="2:17" s="107" customFormat="1" ht="12">
      <c r="B170" s="106"/>
      <c r="C170" s="152"/>
      <c r="D170" s="105"/>
      <c r="E170" s="106"/>
      <c r="F170" s="106"/>
      <c r="G170" s="106"/>
      <c r="H170" s="105"/>
      <c r="I170" s="125"/>
      <c r="K170" s="106"/>
      <c r="L170" s="106"/>
      <c r="M170" s="106"/>
      <c r="N170" s="106"/>
      <c r="O170" s="106"/>
      <c r="P170" s="106"/>
      <c r="Q170" s="106"/>
    </row>
    <row r="171" spans="2:17" s="107" customFormat="1" ht="12">
      <c r="B171" s="106"/>
      <c r="C171" s="152"/>
      <c r="D171" s="105"/>
      <c r="E171" s="106"/>
      <c r="F171" s="106"/>
      <c r="G171" s="106"/>
      <c r="H171" s="105"/>
      <c r="I171" s="125"/>
      <c r="K171" s="106"/>
      <c r="L171" s="106"/>
      <c r="M171" s="106"/>
      <c r="N171" s="106"/>
      <c r="O171" s="106"/>
      <c r="P171" s="106"/>
      <c r="Q171" s="106"/>
    </row>
    <row r="172" spans="2:17" s="107" customFormat="1" ht="12">
      <c r="B172" s="106"/>
      <c r="C172" s="152"/>
      <c r="D172" s="105"/>
      <c r="E172" s="106"/>
      <c r="F172" s="106"/>
      <c r="G172" s="106"/>
      <c r="H172" s="105"/>
      <c r="I172" s="125"/>
      <c r="K172" s="106"/>
      <c r="L172" s="106"/>
      <c r="M172" s="106"/>
      <c r="N172" s="106"/>
      <c r="O172" s="106"/>
      <c r="P172" s="106"/>
      <c r="Q172" s="106"/>
    </row>
    <row r="173" spans="2:17" s="107" customFormat="1" ht="12">
      <c r="B173" s="106"/>
      <c r="C173" s="152"/>
      <c r="D173" s="105"/>
      <c r="E173" s="106"/>
      <c r="F173" s="106"/>
      <c r="G173" s="106"/>
      <c r="H173" s="105"/>
      <c r="I173" s="125"/>
      <c r="K173" s="106"/>
      <c r="L173" s="106"/>
      <c r="M173" s="106"/>
      <c r="N173" s="106"/>
      <c r="O173" s="106"/>
      <c r="P173" s="106"/>
      <c r="Q173" s="106"/>
    </row>
    <row r="174" spans="2:17" s="107" customFormat="1" ht="12">
      <c r="B174" s="106"/>
      <c r="C174" s="152"/>
      <c r="D174" s="105"/>
      <c r="E174" s="106"/>
      <c r="F174" s="106"/>
      <c r="G174" s="106"/>
      <c r="H174" s="105"/>
      <c r="I174" s="125"/>
      <c r="K174" s="106"/>
      <c r="L174" s="106"/>
      <c r="M174" s="106"/>
      <c r="N174" s="106"/>
      <c r="O174" s="106"/>
      <c r="P174" s="106"/>
      <c r="Q174" s="106"/>
    </row>
    <row r="175" spans="2:17" s="107" customFormat="1" ht="12">
      <c r="B175" s="106"/>
      <c r="C175" s="152"/>
      <c r="D175" s="105"/>
      <c r="E175" s="106"/>
      <c r="F175" s="106"/>
      <c r="G175" s="106"/>
      <c r="H175" s="105"/>
      <c r="I175" s="125"/>
      <c r="K175" s="106"/>
      <c r="L175" s="106"/>
      <c r="M175" s="106"/>
      <c r="N175" s="106"/>
      <c r="O175" s="106"/>
      <c r="P175" s="106"/>
      <c r="Q175" s="106"/>
    </row>
    <row r="176" spans="2:17" s="107" customFormat="1" ht="12">
      <c r="B176" s="106"/>
      <c r="C176" s="152"/>
      <c r="D176" s="105"/>
      <c r="E176" s="106"/>
      <c r="F176" s="106"/>
      <c r="G176" s="106"/>
      <c r="H176" s="105"/>
      <c r="I176" s="125"/>
      <c r="K176" s="106"/>
      <c r="L176" s="106"/>
      <c r="M176" s="106"/>
      <c r="N176" s="106"/>
      <c r="O176" s="106"/>
      <c r="P176" s="106"/>
      <c r="Q176" s="106"/>
    </row>
    <row r="177" spans="2:17" s="107" customFormat="1" ht="12">
      <c r="B177" s="106"/>
      <c r="C177" s="152"/>
      <c r="D177" s="105"/>
      <c r="E177" s="106"/>
      <c r="F177" s="106"/>
      <c r="G177" s="106"/>
      <c r="H177" s="105"/>
      <c r="I177" s="125"/>
      <c r="K177" s="106"/>
      <c r="L177" s="106"/>
      <c r="M177" s="106"/>
      <c r="N177" s="106"/>
      <c r="O177" s="106"/>
      <c r="P177" s="106"/>
      <c r="Q177" s="106"/>
    </row>
    <row r="178" spans="2:17" s="107" customFormat="1" ht="12">
      <c r="B178" s="106"/>
      <c r="C178" s="152"/>
      <c r="D178" s="105"/>
      <c r="E178" s="106"/>
      <c r="F178" s="106"/>
      <c r="G178" s="106"/>
      <c r="H178" s="105"/>
      <c r="I178" s="106"/>
      <c r="K178" s="106"/>
      <c r="L178" s="106"/>
      <c r="M178" s="106"/>
      <c r="N178" s="106"/>
      <c r="O178" s="106"/>
      <c r="P178" s="106"/>
      <c r="Q178" s="106"/>
    </row>
    <row r="179" spans="2:17" s="107" customFormat="1" ht="12">
      <c r="B179" s="106"/>
      <c r="C179" s="152"/>
      <c r="D179" s="105"/>
      <c r="E179" s="106"/>
      <c r="F179" s="106"/>
      <c r="G179" s="106"/>
      <c r="H179" s="105"/>
      <c r="I179" s="106"/>
      <c r="K179" s="106"/>
      <c r="L179" s="106"/>
      <c r="M179" s="106"/>
      <c r="N179" s="106"/>
      <c r="O179" s="106"/>
      <c r="P179" s="106"/>
      <c r="Q179" s="106"/>
    </row>
    <row r="180" spans="2:17" s="107" customFormat="1" ht="12">
      <c r="B180" s="106"/>
      <c r="C180" s="152"/>
      <c r="D180" s="105"/>
      <c r="E180" s="106"/>
      <c r="F180" s="106"/>
      <c r="G180" s="106"/>
      <c r="H180" s="105"/>
      <c r="I180" s="106"/>
      <c r="K180" s="106"/>
      <c r="L180" s="106"/>
      <c r="M180" s="106"/>
      <c r="N180" s="106"/>
      <c r="O180" s="106"/>
      <c r="P180" s="106"/>
      <c r="Q180" s="106"/>
    </row>
    <row r="181" spans="2:17" s="107" customFormat="1" ht="12">
      <c r="B181" s="106"/>
      <c r="C181" s="152"/>
      <c r="D181" s="105"/>
      <c r="E181" s="106"/>
      <c r="F181" s="106"/>
      <c r="G181" s="106"/>
      <c r="H181" s="105"/>
      <c r="I181" s="106"/>
      <c r="K181" s="106"/>
      <c r="L181" s="106"/>
      <c r="M181" s="106"/>
      <c r="N181" s="106"/>
      <c r="O181" s="106"/>
      <c r="P181" s="106"/>
      <c r="Q181" s="106"/>
    </row>
    <row r="182" spans="2:17" s="107" customFormat="1" ht="12">
      <c r="B182" s="106"/>
      <c r="C182" s="152"/>
      <c r="D182" s="105"/>
      <c r="E182" s="106"/>
      <c r="F182" s="106"/>
      <c r="G182" s="106"/>
      <c r="H182" s="105"/>
      <c r="I182" s="106"/>
      <c r="K182" s="106"/>
      <c r="L182" s="106"/>
      <c r="M182" s="106"/>
      <c r="N182" s="106"/>
      <c r="O182" s="106"/>
      <c r="P182" s="106"/>
      <c r="Q182" s="106"/>
    </row>
    <row r="183" spans="2:17" s="107" customFormat="1" ht="12">
      <c r="B183" s="106"/>
      <c r="C183" s="152"/>
      <c r="D183" s="105"/>
      <c r="E183" s="106"/>
      <c r="F183" s="106"/>
      <c r="G183" s="106"/>
      <c r="H183" s="105"/>
      <c r="I183" s="106"/>
      <c r="K183" s="106"/>
      <c r="L183" s="106"/>
      <c r="M183" s="106"/>
      <c r="N183" s="106"/>
      <c r="O183" s="106"/>
      <c r="P183" s="106"/>
      <c r="Q183" s="106"/>
    </row>
    <row r="184" spans="2:17" s="107" customFormat="1" ht="12">
      <c r="B184" s="106"/>
      <c r="C184" s="152"/>
      <c r="D184" s="105"/>
      <c r="E184" s="106"/>
      <c r="F184" s="106"/>
      <c r="G184" s="106"/>
      <c r="H184" s="105"/>
      <c r="I184" s="106"/>
      <c r="K184" s="106"/>
      <c r="L184" s="106"/>
      <c r="M184" s="106"/>
      <c r="N184" s="106"/>
      <c r="O184" s="106"/>
      <c r="P184" s="106"/>
      <c r="Q184" s="106"/>
    </row>
    <row r="185" spans="2:17" s="107" customFormat="1" ht="12">
      <c r="B185" s="106"/>
      <c r="C185" s="152"/>
      <c r="D185" s="105"/>
      <c r="E185" s="106"/>
      <c r="F185" s="106"/>
      <c r="G185" s="106"/>
      <c r="H185" s="105"/>
      <c r="I185" s="106"/>
      <c r="K185" s="106"/>
      <c r="L185" s="106"/>
      <c r="M185" s="106"/>
      <c r="N185" s="106"/>
      <c r="O185" s="106"/>
      <c r="P185" s="106"/>
      <c r="Q185" s="106"/>
    </row>
    <row r="186" spans="2:17" s="107" customFormat="1" ht="12">
      <c r="B186" s="106"/>
      <c r="C186" s="152"/>
      <c r="D186" s="105"/>
      <c r="E186" s="106"/>
      <c r="F186" s="106"/>
      <c r="G186" s="106"/>
      <c r="H186" s="105"/>
      <c r="I186" s="106"/>
      <c r="K186" s="106"/>
      <c r="L186" s="106"/>
      <c r="M186" s="106"/>
      <c r="N186" s="106"/>
      <c r="O186" s="106"/>
      <c r="P186" s="106"/>
      <c r="Q186" s="106"/>
    </row>
    <row r="187" spans="2:17" s="107" customFormat="1" ht="12">
      <c r="B187" s="106"/>
      <c r="C187" s="152"/>
      <c r="D187" s="105"/>
      <c r="E187" s="106"/>
      <c r="F187" s="106"/>
      <c r="G187" s="106"/>
      <c r="H187" s="105"/>
      <c r="I187" s="106"/>
      <c r="K187" s="106"/>
      <c r="L187" s="106"/>
      <c r="M187" s="106"/>
      <c r="N187" s="106"/>
      <c r="O187" s="106"/>
      <c r="P187" s="106"/>
      <c r="Q187" s="106"/>
    </row>
    <row r="188" spans="2:17" s="107" customFormat="1" ht="12">
      <c r="B188" s="106"/>
      <c r="C188" s="152"/>
      <c r="D188" s="105"/>
      <c r="E188" s="106"/>
      <c r="F188" s="106"/>
      <c r="G188" s="106"/>
      <c r="H188" s="105"/>
      <c r="I188" s="106"/>
      <c r="K188" s="106"/>
      <c r="L188" s="106"/>
      <c r="M188" s="106"/>
      <c r="N188" s="106"/>
      <c r="O188" s="106"/>
      <c r="P188" s="106"/>
      <c r="Q188" s="106"/>
    </row>
    <row r="189" ht="12">
      <c r="D189" s="105"/>
    </row>
    <row r="190" ht="12">
      <c r="D190" s="105"/>
    </row>
    <row r="191" ht="12">
      <c r="D191" s="105"/>
    </row>
    <row r="192" ht="12">
      <c r="D192" s="105"/>
    </row>
    <row r="193" ht="12">
      <c r="D193" s="105"/>
    </row>
    <row r="194" ht="12">
      <c r="D194" s="105"/>
    </row>
    <row r="195" ht="12">
      <c r="D195" s="105"/>
    </row>
    <row r="196" ht="12">
      <c r="D196" s="105"/>
    </row>
    <row r="197" ht="12">
      <c r="D197" s="105"/>
    </row>
    <row r="198" ht="12">
      <c r="D198" s="105"/>
    </row>
    <row r="199" ht="12">
      <c r="D199" s="105"/>
    </row>
    <row r="200" ht="12">
      <c r="D200" s="105"/>
    </row>
    <row r="201" ht="12">
      <c r="D201" s="105"/>
    </row>
    <row r="202" ht="12">
      <c r="D202" s="105"/>
    </row>
    <row r="203" ht="12">
      <c r="D203" s="105"/>
    </row>
    <row r="204" ht="12">
      <c r="D204" s="105"/>
    </row>
    <row r="205" ht="12">
      <c r="D205" s="105"/>
    </row>
    <row r="206" ht="12">
      <c r="D206" s="105"/>
    </row>
    <row r="207" ht="12">
      <c r="D207" s="105"/>
    </row>
    <row r="208" ht="12">
      <c r="D208" s="105"/>
    </row>
    <row r="209" ht="12">
      <c r="D209" s="105"/>
    </row>
    <row r="210" ht="12">
      <c r="D210" s="105"/>
    </row>
    <row r="211" ht="12">
      <c r="D211" s="105"/>
    </row>
    <row r="212" ht="12">
      <c r="D212" s="105"/>
    </row>
    <row r="213" ht="12">
      <c r="D213" s="105"/>
    </row>
    <row r="214" ht="12">
      <c r="D214" s="105"/>
    </row>
    <row r="215" ht="12">
      <c r="D215" s="105"/>
    </row>
    <row r="216" ht="12">
      <c r="D216" s="105"/>
    </row>
    <row r="217" ht="12">
      <c r="D217" s="105"/>
    </row>
    <row r="218" ht="12">
      <c r="D218" s="105"/>
    </row>
    <row r="219" ht="12">
      <c r="D219" s="105"/>
    </row>
    <row r="220" ht="12">
      <c r="D220" s="105"/>
    </row>
    <row r="221" ht="12">
      <c r="D221" s="105"/>
    </row>
    <row r="222" ht="12">
      <c r="D222" s="105"/>
    </row>
    <row r="223" ht="12">
      <c r="D223" s="105"/>
    </row>
    <row r="224" ht="12">
      <c r="D224" s="105"/>
    </row>
    <row r="225" ht="12">
      <c r="D225" s="105"/>
    </row>
    <row r="226" ht="12">
      <c r="D226" s="105"/>
    </row>
    <row r="227" ht="12">
      <c r="D227" s="105"/>
    </row>
    <row r="228" ht="12">
      <c r="D228" s="105"/>
    </row>
    <row r="229" ht="12">
      <c r="D229" s="105"/>
    </row>
    <row r="230" ht="12">
      <c r="D230" s="105"/>
    </row>
    <row r="231" ht="12">
      <c r="D231" s="105"/>
    </row>
    <row r="232" ht="12">
      <c r="D232" s="105"/>
    </row>
    <row r="233" ht="12">
      <c r="D233" s="105"/>
    </row>
    <row r="234" ht="12">
      <c r="D234" s="105"/>
    </row>
    <row r="235" ht="12">
      <c r="D235" s="105"/>
    </row>
    <row r="236" ht="12">
      <c r="D236" s="105"/>
    </row>
    <row r="237" ht="12">
      <c r="D237" s="105"/>
    </row>
    <row r="238" ht="12">
      <c r="D238" s="105"/>
    </row>
    <row r="239" ht="12">
      <c r="D239" s="105"/>
    </row>
    <row r="240" ht="12">
      <c r="D240" s="105"/>
    </row>
    <row r="241" ht="12">
      <c r="D241" s="105"/>
    </row>
    <row r="242" ht="12">
      <c r="D242" s="105"/>
    </row>
    <row r="243" ht="12">
      <c r="D243" s="105"/>
    </row>
    <row r="244" ht="12">
      <c r="D244" s="105"/>
    </row>
    <row r="245" ht="12">
      <c r="D245" s="105"/>
    </row>
    <row r="246" ht="12">
      <c r="D246" s="105"/>
    </row>
    <row r="247" ht="12">
      <c r="D247" s="105"/>
    </row>
    <row r="248" ht="12">
      <c r="D248" s="105"/>
    </row>
    <row r="249" ht="12">
      <c r="D249" s="105"/>
    </row>
    <row r="250" ht="12">
      <c r="D250" s="105"/>
    </row>
    <row r="251" ht="12">
      <c r="D251" s="105"/>
    </row>
    <row r="252" ht="12">
      <c r="D252" s="105"/>
    </row>
    <row r="253" ht="12">
      <c r="D253" s="105"/>
    </row>
    <row r="254" ht="12">
      <c r="D254" s="105"/>
    </row>
    <row r="255" ht="12">
      <c r="D255" s="105"/>
    </row>
    <row r="256" ht="12">
      <c r="D256" s="105"/>
    </row>
    <row r="257" ht="12">
      <c r="D257" s="105"/>
    </row>
    <row r="258" ht="12">
      <c r="D258" s="105"/>
    </row>
    <row r="259" ht="12">
      <c r="D259" s="105"/>
    </row>
    <row r="260" ht="12">
      <c r="D260" s="105"/>
    </row>
    <row r="261" ht="12">
      <c r="D261" s="105"/>
    </row>
    <row r="262" ht="12">
      <c r="D262" s="105"/>
    </row>
    <row r="263" ht="12">
      <c r="D263" s="105"/>
    </row>
    <row r="264" ht="12">
      <c r="D264" s="105"/>
    </row>
    <row r="265" ht="12">
      <c r="D265" s="105"/>
    </row>
    <row r="266" ht="12">
      <c r="D266" s="105"/>
    </row>
    <row r="267" ht="12">
      <c r="D267" s="105"/>
    </row>
    <row r="268" ht="12">
      <c r="D268" s="105"/>
    </row>
    <row r="269" ht="12">
      <c r="D269" s="105"/>
    </row>
    <row r="270" ht="12">
      <c r="D270" s="105"/>
    </row>
    <row r="271" ht="12">
      <c r="D271" s="105"/>
    </row>
    <row r="272" ht="12">
      <c r="D272" s="105"/>
    </row>
    <row r="273" ht="12">
      <c r="D273" s="105"/>
    </row>
    <row r="274" ht="12">
      <c r="D274" s="105"/>
    </row>
    <row r="275" ht="12">
      <c r="D275" s="105"/>
    </row>
    <row r="276" ht="12">
      <c r="D276" s="105"/>
    </row>
    <row r="277" ht="12">
      <c r="D277" s="105"/>
    </row>
    <row r="278" ht="12">
      <c r="D278" s="105"/>
    </row>
    <row r="279" ht="12">
      <c r="D279" s="105"/>
    </row>
    <row r="280" ht="12">
      <c r="D280" s="105"/>
    </row>
    <row r="281" ht="12">
      <c r="D281" s="105"/>
    </row>
    <row r="282" ht="12">
      <c r="D282" s="105"/>
    </row>
    <row r="283" ht="12">
      <c r="D283" s="105"/>
    </row>
    <row r="284" ht="12">
      <c r="D284" s="105"/>
    </row>
    <row r="285" ht="12">
      <c r="D285" s="105"/>
    </row>
    <row r="286" ht="12">
      <c r="D286" s="105"/>
    </row>
    <row r="287" ht="12">
      <c r="D287" s="105"/>
    </row>
    <row r="288" ht="12">
      <c r="D288" s="105"/>
    </row>
    <row r="289" ht="12">
      <c r="D289" s="105"/>
    </row>
    <row r="290" ht="12">
      <c r="D290" s="105"/>
    </row>
    <row r="291" ht="12">
      <c r="D291" s="105"/>
    </row>
    <row r="292" ht="12">
      <c r="D292" s="105"/>
    </row>
    <row r="293" ht="12">
      <c r="D293" s="105"/>
    </row>
    <row r="294" ht="12">
      <c r="D294" s="105"/>
    </row>
    <row r="295" ht="12">
      <c r="D295" s="105"/>
    </row>
    <row r="296" ht="12">
      <c r="D296" s="105"/>
    </row>
    <row r="297" ht="12">
      <c r="D297" s="105"/>
    </row>
    <row r="298" ht="12">
      <c r="D298" s="105"/>
    </row>
    <row r="299" ht="12">
      <c r="D299" s="105"/>
    </row>
    <row r="300" ht="12">
      <c r="D300" s="105"/>
    </row>
    <row r="301" ht="12">
      <c r="D301" s="105"/>
    </row>
    <row r="302" ht="12">
      <c r="D302" s="105"/>
    </row>
    <row r="303" ht="12">
      <c r="D303" s="105"/>
    </row>
    <row r="304" ht="12">
      <c r="D304" s="105"/>
    </row>
    <row r="305" ht="12">
      <c r="D305" s="105"/>
    </row>
    <row r="306" ht="12">
      <c r="D306" s="105"/>
    </row>
    <row r="307" ht="12">
      <c r="D307" s="105"/>
    </row>
    <row r="308" ht="12">
      <c r="D308" s="105"/>
    </row>
    <row r="309" ht="12">
      <c r="D309" s="105"/>
    </row>
    <row r="310" ht="12">
      <c r="D310" s="105"/>
    </row>
    <row r="311" ht="12">
      <c r="D311" s="105"/>
    </row>
    <row r="312" ht="12">
      <c r="D312" s="105"/>
    </row>
    <row r="313" ht="12">
      <c r="D313" s="105"/>
    </row>
    <row r="314" ht="12">
      <c r="D314" s="105"/>
    </row>
    <row r="315" ht="12">
      <c r="D315" s="105"/>
    </row>
    <row r="316" ht="12">
      <c r="D316" s="105"/>
    </row>
    <row r="317" ht="12">
      <c r="D317" s="105"/>
    </row>
    <row r="318" ht="12">
      <c r="D318" s="105"/>
    </row>
    <row r="319" ht="12">
      <c r="D319" s="105"/>
    </row>
    <row r="320" ht="12">
      <c r="D320" s="105"/>
    </row>
    <row r="321" ht="12">
      <c r="D321" s="105"/>
    </row>
    <row r="322" ht="12">
      <c r="D322" s="105"/>
    </row>
    <row r="323" ht="12">
      <c r="D323" s="105"/>
    </row>
    <row r="324" ht="12">
      <c r="D324" s="105"/>
    </row>
    <row r="325" ht="12">
      <c r="D325" s="105"/>
    </row>
    <row r="326" ht="12">
      <c r="D326" s="105"/>
    </row>
    <row r="327" ht="12">
      <c r="D327" s="105"/>
    </row>
    <row r="328" ht="12">
      <c r="D328" s="105"/>
    </row>
    <row r="329" ht="12">
      <c r="D329" s="105"/>
    </row>
    <row r="330" ht="12">
      <c r="D330" s="105"/>
    </row>
    <row r="331" ht="12">
      <c r="D331" s="105"/>
    </row>
    <row r="332" ht="12">
      <c r="D332" s="105"/>
    </row>
    <row r="333" ht="12">
      <c r="D333" s="105"/>
    </row>
    <row r="334" ht="12">
      <c r="D334" s="105"/>
    </row>
    <row r="335" ht="12">
      <c r="D335" s="105"/>
    </row>
    <row r="336" ht="12">
      <c r="D336" s="105"/>
    </row>
    <row r="337" ht="12">
      <c r="D337" s="105"/>
    </row>
    <row r="338" ht="12">
      <c r="D338" s="105"/>
    </row>
    <row r="339" ht="12">
      <c r="D339" s="105"/>
    </row>
    <row r="340" ht="12">
      <c r="D340" s="105"/>
    </row>
    <row r="341" ht="12">
      <c r="D341" s="105"/>
    </row>
    <row r="342" ht="12">
      <c r="D342" s="105"/>
    </row>
    <row r="343" ht="12">
      <c r="D343" s="105"/>
    </row>
    <row r="344" ht="12">
      <c r="D344" s="105"/>
    </row>
    <row r="345" ht="12">
      <c r="D345" s="105"/>
    </row>
    <row r="346" ht="12">
      <c r="D346" s="105"/>
    </row>
    <row r="347" ht="12">
      <c r="D347" s="105"/>
    </row>
    <row r="348" ht="12">
      <c r="D348" s="105"/>
    </row>
    <row r="349" ht="12">
      <c r="D349" s="105"/>
    </row>
    <row r="350" ht="12">
      <c r="D350" s="105"/>
    </row>
    <row r="351" ht="12">
      <c r="D351" s="105"/>
    </row>
    <row r="352" ht="12">
      <c r="D352" s="105"/>
    </row>
    <row r="353" ht="12">
      <c r="D353" s="105"/>
    </row>
    <row r="354" ht="12">
      <c r="D354" s="105"/>
    </row>
    <row r="355" ht="12">
      <c r="D355" s="105"/>
    </row>
    <row r="356" ht="12">
      <c r="D356" s="105"/>
    </row>
    <row r="357" ht="12">
      <c r="D357" s="105"/>
    </row>
    <row r="358" ht="12">
      <c r="D358" s="105"/>
    </row>
    <row r="359" ht="12">
      <c r="D359" s="105"/>
    </row>
    <row r="360" ht="12">
      <c r="D360" s="105"/>
    </row>
    <row r="361" ht="12">
      <c r="D361" s="105"/>
    </row>
    <row r="362" ht="12">
      <c r="D362" s="105"/>
    </row>
    <row r="363" ht="12">
      <c r="D363" s="105"/>
    </row>
    <row r="364" ht="12">
      <c r="D364" s="105"/>
    </row>
    <row r="365" ht="12">
      <c r="D365" s="105"/>
    </row>
    <row r="366" ht="12">
      <c r="D366" s="105"/>
    </row>
    <row r="367" ht="12">
      <c r="D367" s="105"/>
    </row>
    <row r="368" ht="12">
      <c r="D368" s="105"/>
    </row>
    <row r="369" ht="12">
      <c r="D369" s="105"/>
    </row>
    <row r="370" ht="12">
      <c r="D370" s="105"/>
    </row>
    <row r="371" ht="12">
      <c r="D371" s="105"/>
    </row>
    <row r="372" ht="12">
      <c r="D372" s="105"/>
    </row>
    <row r="373" ht="12">
      <c r="D373" s="105"/>
    </row>
    <row r="374" ht="12">
      <c r="D374" s="105"/>
    </row>
    <row r="375" ht="12">
      <c r="D375" s="105"/>
    </row>
    <row r="376" ht="12">
      <c r="D376" s="105"/>
    </row>
    <row r="377" ht="12">
      <c r="D377" s="105"/>
    </row>
    <row r="378" ht="12">
      <c r="D378" s="105"/>
    </row>
    <row r="379" ht="12">
      <c r="D379" s="105"/>
    </row>
    <row r="380" ht="12">
      <c r="D380" s="105"/>
    </row>
    <row r="381" ht="12">
      <c r="D381" s="105"/>
    </row>
    <row r="382" ht="12">
      <c r="D382" s="105"/>
    </row>
    <row r="383" ht="12">
      <c r="D383" s="105"/>
    </row>
    <row r="384" ht="12">
      <c r="D384" s="105"/>
    </row>
    <row r="385" ht="12">
      <c r="D385" s="105"/>
    </row>
    <row r="386" ht="12">
      <c r="D386" s="105"/>
    </row>
    <row r="387" ht="12">
      <c r="D387" s="105"/>
    </row>
    <row r="388" ht="12">
      <c r="D388" s="105"/>
    </row>
    <row r="389" ht="12">
      <c r="D389" s="105"/>
    </row>
    <row r="390" ht="12">
      <c r="D390" s="105"/>
    </row>
    <row r="391" ht="12">
      <c r="D391" s="105"/>
    </row>
    <row r="392" ht="12">
      <c r="D392" s="105"/>
    </row>
    <row r="393" ht="12">
      <c r="D393" s="105"/>
    </row>
    <row r="394" ht="12">
      <c r="D394" s="105"/>
    </row>
    <row r="395" ht="12">
      <c r="D395" s="105"/>
    </row>
    <row r="396" ht="12">
      <c r="D396" s="105"/>
    </row>
    <row r="397" ht="12">
      <c r="D397" s="105"/>
    </row>
    <row r="398" ht="12">
      <c r="D398" s="105"/>
    </row>
    <row r="399" ht="12">
      <c r="D399" s="105"/>
    </row>
    <row r="400" ht="12">
      <c r="D400" s="105"/>
    </row>
    <row r="401" ht="12">
      <c r="D401" s="105"/>
    </row>
    <row r="402" ht="12">
      <c r="D402" s="105"/>
    </row>
    <row r="403" ht="12">
      <c r="D403" s="105"/>
    </row>
    <row r="404" ht="12">
      <c r="D404" s="105"/>
    </row>
    <row r="405" ht="12">
      <c r="D405" s="105"/>
    </row>
    <row r="406" ht="12">
      <c r="D406" s="105"/>
    </row>
    <row r="407" ht="12">
      <c r="D407" s="105"/>
    </row>
    <row r="408" ht="12">
      <c r="D408" s="105"/>
    </row>
    <row r="409" ht="12">
      <c r="D409" s="105"/>
    </row>
    <row r="410" ht="12">
      <c r="D410" s="105"/>
    </row>
    <row r="411" ht="12">
      <c r="D411" s="105"/>
    </row>
    <row r="412" ht="12">
      <c r="D412" s="105"/>
    </row>
    <row r="413" ht="12">
      <c r="D413" s="105"/>
    </row>
    <row r="414" ht="12">
      <c r="D414" s="105"/>
    </row>
    <row r="415" ht="12">
      <c r="D415" s="105"/>
    </row>
    <row r="416" ht="12">
      <c r="D416" s="105"/>
    </row>
    <row r="417" ht="12">
      <c r="D417" s="105"/>
    </row>
    <row r="418" ht="12">
      <c r="D418" s="105"/>
    </row>
    <row r="419" ht="12">
      <c r="D419" s="105"/>
    </row>
    <row r="420" ht="12">
      <c r="D420" s="105"/>
    </row>
    <row r="421" ht="12">
      <c r="D421" s="105"/>
    </row>
    <row r="422" ht="12">
      <c r="D422" s="105"/>
    </row>
    <row r="423" ht="12">
      <c r="D423" s="105"/>
    </row>
    <row r="424" ht="12">
      <c r="D424" s="105"/>
    </row>
    <row r="425" ht="12">
      <c r="D425" s="105"/>
    </row>
    <row r="426" ht="12">
      <c r="D426" s="105"/>
    </row>
    <row r="427" ht="12">
      <c r="D427" s="105"/>
    </row>
    <row r="428" ht="12">
      <c r="D428" s="105"/>
    </row>
    <row r="429" ht="12">
      <c r="D429" s="105"/>
    </row>
    <row r="430" ht="12">
      <c r="D430" s="105"/>
    </row>
    <row r="431" ht="12">
      <c r="D431" s="105"/>
    </row>
    <row r="432" ht="12">
      <c r="D432" s="105"/>
    </row>
    <row r="433" ht="12">
      <c r="D433" s="105"/>
    </row>
    <row r="434" ht="12">
      <c r="D434" s="105"/>
    </row>
    <row r="435" ht="12">
      <c r="D435" s="105"/>
    </row>
    <row r="436" ht="12">
      <c r="D436" s="105"/>
    </row>
    <row r="437" ht="12">
      <c r="D437" s="105"/>
    </row>
    <row r="438" ht="12">
      <c r="D438" s="105"/>
    </row>
    <row r="439" ht="12">
      <c r="D439" s="105"/>
    </row>
    <row r="440" ht="12">
      <c r="D440" s="105"/>
    </row>
    <row r="441" ht="12">
      <c r="D441" s="105"/>
    </row>
    <row r="442" ht="12">
      <c r="D442" s="105"/>
    </row>
    <row r="443" ht="12">
      <c r="D443" s="105"/>
    </row>
    <row r="444" ht="12">
      <c r="D444" s="105"/>
    </row>
    <row r="445" ht="12">
      <c r="D445" s="105"/>
    </row>
    <row r="446" ht="12">
      <c r="D446" s="105"/>
    </row>
    <row r="447" ht="12">
      <c r="D447" s="105"/>
    </row>
    <row r="448" ht="12">
      <c r="D448" s="105"/>
    </row>
    <row r="449" ht="12">
      <c r="D449" s="105"/>
    </row>
    <row r="450" ht="12">
      <c r="D450" s="105"/>
    </row>
    <row r="451" ht="12">
      <c r="D451" s="105"/>
    </row>
    <row r="452" ht="12">
      <c r="D452" s="105"/>
    </row>
    <row r="453" ht="12">
      <c r="D453" s="105"/>
    </row>
    <row r="454" ht="12">
      <c r="D454" s="105"/>
    </row>
    <row r="455" ht="12">
      <c r="D455" s="105"/>
    </row>
    <row r="456" ht="12">
      <c r="D456" s="105"/>
    </row>
    <row r="457" ht="12">
      <c r="D457" s="105"/>
    </row>
    <row r="458" ht="12">
      <c r="D458" s="105"/>
    </row>
    <row r="459" ht="12">
      <c r="D459" s="105"/>
    </row>
    <row r="460" ht="12">
      <c r="D460" s="105"/>
    </row>
    <row r="461" ht="12">
      <c r="D461" s="105"/>
    </row>
    <row r="462" ht="12">
      <c r="D462" s="105"/>
    </row>
    <row r="463" ht="12">
      <c r="D463" s="105"/>
    </row>
    <row r="464" ht="12">
      <c r="D464" s="105"/>
    </row>
    <row r="465" ht="12">
      <c r="D465" s="105"/>
    </row>
    <row r="466" ht="12">
      <c r="D466" s="105"/>
    </row>
    <row r="467" ht="12">
      <c r="D467" s="105"/>
    </row>
    <row r="468" ht="12">
      <c r="D468" s="105"/>
    </row>
    <row r="469" ht="12">
      <c r="D469" s="105"/>
    </row>
    <row r="470" ht="12">
      <c r="D470" s="105"/>
    </row>
    <row r="471" ht="12">
      <c r="D471" s="105"/>
    </row>
    <row r="472" ht="12">
      <c r="D472" s="105"/>
    </row>
    <row r="473" ht="12">
      <c r="D473" s="105"/>
    </row>
    <row r="474" ht="12">
      <c r="D474" s="105"/>
    </row>
    <row r="475" ht="12">
      <c r="D475" s="105"/>
    </row>
    <row r="476" ht="12">
      <c r="D476" s="105"/>
    </row>
    <row r="477" ht="12">
      <c r="D477" s="105"/>
    </row>
    <row r="478" ht="12">
      <c r="D478" s="105"/>
    </row>
    <row r="479" ht="12">
      <c r="D479" s="105"/>
    </row>
    <row r="480" ht="12">
      <c r="D480" s="105"/>
    </row>
    <row r="481" ht="12">
      <c r="D481" s="105"/>
    </row>
    <row r="482" ht="12">
      <c r="D482" s="105"/>
    </row>
    <row r="483" ht="12">
      <c r="D483" s="105"/>
    </row>
    <row r="484" ht="12">
      <c r="D484" s="105"/>
    </row>
    <row r="485" ht="12">
      <c r="D485" s="105"/>
    </row>
    <row r="486" ht="12">
      <c r="D486" s="105"/>
    </row>
    <row r="487" ht="12">
      <c r="D487" s="105"/>
    </row>
    <row r="488" ht="12">
      <c r="D488" s="105"/>
    </row>
    <row r="489" ht="12">
      <c r="D489" s="105"/>
    </row>
    <row r="490" ht="12">
      <c r="D490" s="105"/>
    </row>
    <row r="491" ht="12">
      <c r="D491" s="105"/>
    </row>
    <row r="492" ht="12">
      <c r="D492" s="105"/>
    </row>
    <row r="493" ht="12">
      <c r="D493" s="105"/>
    </row>
    <row r="494" ht="12">
      <c r="D494" s="105"/>
    </row>
    <row r="495" ht="12">
      <c r="D495" s="105"/>
    </row>
    <row r="496" ht="12">
      <c r="D496" s="105"/>
    </row>
    <row r="497" ht="12">
      <c r="D497" s="105"/>
    </row>
    <row r="498" ht="12">
      <c r="D498" s="105"/>
    </row>
    <row r="499" ht="12">
      <c r="D499" s="105"/>
    </row>
    <row r="500" ht="12">
      <c r="D500" s="105"/>
    </row>
    <row r="501" ht="12">
      <c r="D501" s="105"/>
    </row>
    <row r="502" ht="12">
      <c r="D502" s="105"/>
    </row>
    <row r="503" ht="12">
      <c r="D503" s="105"/>
    </row>
    <row r="504" ht="12">
      <c r="D504" s="105"/>
    </row>
    <row r="505" ht="12">
      <c r="D505" s="105"/>
    </row>
    <row r="506" ht="12">
      <c r="D506" s="105"/>
    </row>
    <row r="507" ht="12">
      <c r="D507" s="105"/>
    </row>
    <row r="508" ht="12">
      <c r="D508" s="105"/>
    </row>
    <row r="509" ht="12">
      <c r="D509" s="105"/>
    </row>
    <row r="510" ht="12">
      <c r="D510" s="105"/>
    </row>
    <row r="511" ht="12">
      <c r="D511" s="105"/>
    </row>
    <row r="512" ht="12">
      <c r="D512" s="105"/>
    </row>
    <row r="513" ht="12">
      <c r="D513" s="105"/>
    </row>
    <row r="514" ht="12">
      <c r="D514" s="105"/>
    </row>
    <row r="515" ht="12">
      <c r="D515" s="105"/>
    </row>
    <row r="516" ht="12">
      <c r="D516" s="105"/>
    </row>
    <row r="517" ht="12">
      <c r="D517" s="105"/>
    </row>
    <row r="518" ht="12">
      <c r="D518" s="105"/>
    </row>
    <row r="519" ht="12">
      <c r="D519" s="105"/>
    </row>
    <row r="520" ht="12">
      <c r="D520" s="105"/>
    </row>
    <row r="521" ht="12">
      <c r="D521" s="105"/>
    </row>
    <row r="522" ht="12">
      <c r="D522" s="105"/>
    </row>
    <row r="523" ht="12">
      <c r="D523" s="105"/>
    </row>
    <row r="524" ht="12">
      <c r="D524" s="105"/>
    </row>
    <row r="525" ht="12">
      <c r="D525" s="105"/>
    </row>
    <row r="526" ht="12">
      <c r="D526" s="105"/>
    </row>
    <row r="527" ht="12">
      <c r="D527" s="105"/>
    </row>
    <row r="528" ht="12">
      <c r="D528" s="105"/>
    </row>
    <row r="529" ht="12">
      <c r="D529" s="105"/>
    </row>
    <row r="530" ht="12">
      <c r="D530" s="105"/>
    </row>
    <row r="531" ht="12">
      <c r="D531" s="105"/>
    </row>
    <row r="532" ht="12">
      <c r="D532" s="105"/>
    </row>
    <row r="533" ht="12">
      <c r="D533" s="105"/>
    </row>
    <row r="534" ht="12">
      <c r="D534" s="105"/>
    </row>
    <row r="535" ht="12">
      <c r="D535" s="105"/>
    </row>
    <row r="536" ht="12">
      <c r="D536" s="105"/>
    </row>
    <row r="537" ht="12">
      <c r="D537" s="105"/>
    </row>
    <row r="538" ht="12">
      <c r="D538" s="105"/>
    </row>
    <row r="539" ht="12">
      <c r="D539" s="105"/>
    </row>
    <row r="540" ht="12">
      <c r="D540" s="105"/>
    </row>
    <row r="541" ht="12">
      <c r="D541" s="105"/>
    </row>
    <row r="542" ht="12">
      <c r="D542" s="105"/>
    </row>
    <row r="543" ht="12">
      <c r="D543" s="105"/>
    </row>
    <row r="544" ht="12">
      <c r="D544" s="105"/>
    </row>
    <row r="545" ht="12">
      <c r="D545" s="105"/>
    </row>
    <row r="546" ht="12">
      <c r="D546" s="105"/>
    </row>
    <row r="547" ht="12">
      <c r="D547" s="105"/>
    </row>
    <row r="548" ht="12">
      <c r="D548" s="105"/>
    </row>
    <row r="549" ht="12">
      <c r="D549" s="105"/>
    </row>
    <row r="550" ht="12">
      <c r="D550" s="105"/>
    </row>
    <row r="551" ht="12">
      <c r="D551" s="105"/>
    </row>
    <row r="552" ht="12">
      <c r="D552" s="105"/>
    </row>
    <row r="553" ht="12">
      <c r="D553" s="105"/>
    </row>
    <row r="554" ht="12">
      <c r="D554" s="105"/>
    </row>
    <row r="555" ht="12">
      <c r="D555" s="105"/>
    </row>
    <row r="556" ht="12">
      <c r="D556" s="105"/>
    </row>
    <row r="557" ht="12">
      <c r="D557" s="105"/>
    </row>
    <row r="558" ht="12">
      <c r="D558" s="105"/>
    </row>
    <row r="559" ht="12">
      <c r="D559" s="105"/>
    </row>
    <row r="560" ht="12">
      <c r="D560" s="105"/>
    </row>
    <row r="561" ht="12">
      <c r="D561" s="105"/>
    </row>
    <row r="562" ht="12">
      <c r="D562" s="105"/>
    </row>
    <row r="563" ht="12">
      <c r="D563" s="105"/>
    </row>
    <row r="564" ht="12">
      <c r="D564" s="105"/>
    </row>
    <row r="565" ht="12">
      <c r="D565" s="105"/>
    </row>
    <row r="566" ht="12">
      <c r="D566" s="105"/>
    </row>
    <row r="567" ht="12">
      <c r="D567" s="105"/>
    </row>
    <row r="568" ht="12">
      <c r="D568" s="105"/>
    </row>
    <row r="569" ht="12">
      <c r="D569" s="105"/>
    </row>
    <row r="570" ht="12">
      <c r="D570" s="105"/>
    </row>
    <row r="571" ht="12">
      <c r="D571" s="105"/>
    </row>
    <row r="572" ht="12">
      <c r="D572" s="105"/>
    </row>
    <row r="573" ht="12">
      <c r="D573" s="105"/>
    </row>
    <row r="574" ht="12">
      <c r="D574" s="105"/>
    </row>
    <row r="575" ht="12">
      <c r="D575" s="105"/>
    </row>
    <row r="576" ht="12">
      <c r="D576" s="105"/>
    </row>
    <row r="577" ht="12">
      <c r="D577" s="105"/>
    </row>
    <row r="578" ht="12">
      <c r="D578" s="105"/>
    </row>
    <row r="579" ht="12">
      <c r="D579" s="105"/>
    </row>
    <row r="580" ht="12">
      <c r="D580" s="105"/>
    </row>
    <row r="581" ht="12">
      <c r="D581" s="105"/>
    </row>
    <row r="582" ht="12">
      <c r="D582" s="105"/>
    </row>
    <row r="583" ht="12">
      <c r="D583" s="105"/>
    </row>
    <row r="584" ht="12">
      <c r="D584" s="105"/>
    </row>
    <row r="585" ht="12">
      <c r="D585" s="105"/>
    </row>
    <row r="586" ht="12">
      <c r="D586" s="105"/>
    </row>
    <row r="587" ht="12">
      <c r="D587" s="105"/>
    </row>
    <row r="588" ht="12">
      <c r="D588" s="105"/>
    </row>
    <row r="589" ht="12">
      <c r="D589" s="105"/>
    </row>
    <row r="590" ht="12">
      <c r="D590" s="105"/>
    </row>
    <row r="591" ht="12">
      <c r="D591" s="105"/>
    </row>
    <row r="592" ht="12">
      <c r="D592" s="105"/>
    </row>
    <row r="593" ht="12">
      <c r="D593" s="105"/>
    </row>
    <row r="594" ht="12">
      <c r="D594" s="105"/>
    </row>
    <row r="595" ht="12">
      <c r="D595" s="105"/>
    </row>
    <row r="596" ht="12">
      <c r="D596" s="105"/>
    </row>
    <row r="597" ht="12">
      <c r="D597" s="105"/>
    </row>
    <row r="598" ht="12">
      <c r="D598" s="105"/>
    </row>
    <row r="599" ht="12">
      <c r="D599" s="105"/>
    </row>
    <row r="600" ht="12">
      <c r="D600" s="105"/>
    </row>
    <row r="601" ht="12">
      <c r="D601" s="105"/>
    </row>
    <row r="602" ht="12">
      <c r="D602" s="105"/>
    </row>
    <row r="603" ht="12">
      <c r="D603" s="105"/>
    </row>
    <row r="604" ht="12">
      <c r="D604" s="105"/>
    </row>
    <row r="605" ht="12">
      <c r="D605" s="105"/>
    </row>
    <row r="606" ht="12">
      <c r="D606" s="105"/>
    </row>
    <row r="607" ht="12">
      <c r="D607" s="105"/>
    </row>
    <row r="608" ht="12">
      <c r="D608" s="105"/>
    </row>
    <row r="609" ht="12">
      <c r="D609" s="105"/>
    </row>
    <row r="610" ht="12">
      <c r="D610" s="105"/>
    </row>
    <row r="611" ht="12">
      <c r="D611" s="105"/>
    </row>
    <row r="612" ht="12">
      <c r="D612" s="105"/>
    </row>
    <row r="613" ht="12">
      <c r="D613" s="105"/>
    </row>
    <row r="614" ht="12">
      <c r="D614" s="105"/>
    </row>
    <row r="615" ht="12">
      <c r="D615" s="105"/>
    </row>
    <row r="616" ht="12">
      <c r="D616" s="105"/>
    </row>
    <row r="617" ht="12">
      <c r="D617" s="105"/>
    </row>
    <row r="618" ht="12">
      <c r="D618" s="105"/>
    </row>
    <row r="619" ht="12">
      <c r="D619" s="105"/>
    </row>
    <row r="620" ht="12">
      <c r="D620" s="105"/>
    </row>
    <row r="621" ht="12">
      <c r="D621" s="105"/>
    </row>
    <row r="622" ht="12">
      <c r="D622" s="105"/>
    </row>
    <row r="623" ht="12">
      <c r="D623" s="105"/>
    </row>
    <row r="624" ht="12">
      <c r="D624" s="105"/>
    </row>
    <row r="625" ht="12">
      <c r="D625" s="105"/>
    </row>
    <row r="626" ht="12">
      <c r="D626" s="105"/>
    </row>
    <row r="627" ht="12">
      <c r="D627" s="105"/>
    </row>
    <row r="628" ht="12">
      <c r="D628" s="105"/>
    </row>
    <row r="629" ht="12">
      <c r="D629" s="105"/>
    </row>
    <row r="630" ht="12">
      <c r="D630" s="105"/>
    </row>
    <row r="631" ht="12">
      <c r="D631" s="105"/>
    </row>
    <row r="632" ht="12">
      <c r="D632" s="105"/>
    </row>
    <row r="633" ht="12">
      <c r="D633" s="105"/>
    </row>
    <row r="634" ht="12">
      <c r="D634" s="105"/>
    </row>
    <row r="635" ht="12">
      <c r="D635" s="105"/>
    </row>
    <row r="636" ht="12">
      <c r="D636" s="105"/>
    </row>
    <row r="637" ht="12">
      <c r="D637" s="105"/>
    </row>
    <row r="638" ht="12">
      <c r="D638" s="105"/>
    </row>
    <row r="639" ht="12">
      <c r="D639" s="105"/>
    </row>
    <row r="640" ht="12">
      <c r="D640" s="105"/>
    </row>
    <row r="641" ht="12">
      <c r="D641" s="105"/>
    </row>
    <row r="642" ht="12">
      <c r="D642" s="105"/>
    </row>
    <row r="643" ht="12">
      <c r="D643" s="105"/>
    </row>
    <row r="644" ht="12">
      <c r="D644" s="105"/>
    </row>
    <row r="645" ht="12">
      <c r="D645" s="105"/>
    </row>
    <row r="646" ht="12">
      <c r="D646" s="105"/>
    </row>
    <row r="647" ht="12">
      <c r="D647" s="105"/>
    </row>
    <row r="648" ht="12">
      <c r="D648" s="105"/>
    </row>
    <row r="649" ht="12">
      <c r="D649" s="105"/>
    </row>
    <row r="650" ht="12">
      <c r="D650" s="105"/>
    </row>
    <row r="651" ht="12">
      <c r="D651" s="105"/>
    </row>
    <row r="652" ht="12">
      <c r="D652" s="105"/>
    </row>
    <row r="653" ht="12">
      <c r="D653" s="105"/>
    </row>
    <row r="654" ht="12">
      <c r="D654" s="105"/>
    </row>
    <row r="655" ht="12">
      <c r="D655" s="105"/>
    </row>
    <row r="656" ht="12">
      <c r="D656" s="105"/>
    </row>
    <row r="657" ht="12">
      <c r="D657" s="105"/>
    </row>
    <row r="658" ht="12">
      <c r="D658" s="105"/>
    </row>
    <row r="659" ht="12">
      <c r="D659" s="105"/>
    </row>
    <row r="660" ht="12">
      <c r="D660" s="105"/>
    </row>
    <row r="661" ht="12">
      <c r="D661" s="105"/>
    </row>
    <row r="662" ht="12">
      <c r="D662" s="105"/>
    </row>
    <row r="663" ht="12">
      <c r="D663" s="105"/>
    </row>
    <row r="664" ht="12">
      <c r="D664" s="105"/>
    </row>
    <row r="665" ht="12">
      <c r="D665" s="105"/>
    </row>
    <row r="666" ht="12">
      <c r="D666" s="105"/>
    </row>
    <row r="667" ht="12">
      <c r="D667" s="105"/>
    </row>
    <row r="668" ht="12">
      <c r="D668" s="105"/>
    </row>
    <row r="669" ht="12">
      <c r="D669" s="105"/>
    </row>
    <row r="670" ht="12">
      <c r="D670" s="105"/>
    </row>
    <row r="671" ht="12">
      <c r="D671" s="105"/>
    </row>
    <row r="672" ht="12">
      <c r="D672" s="105"/>
    </row>
    <row r="673" ht="12">
      <c r="D673" s="105"/>
    </row>
    <row r="674" ht="12">
      <c r="D674" s="105"/>
    </row>
    <row r="675" ht="12">
      <c r="D675" s="105"/>
    </row>
    <row r="676" ht="12">
      <c r="D676" s="105"/>
    </row>
    <row r="677" ht="12">
      <c r="D677" s="105"/>
    </row>
    <row r="678" ht="12">
      <c r="D678" s="105"/>
    </row>
    <row r="679" ht="12">
      <c r="D679" s="105"/>
    </row>
    <row r="680" ht="12">
      <c r="D680" s="105"/>
    </row>
    <row r="681" ht="12">
      <c r="D681" s="105"/>
    </row>
    <row r="682" ht="12">
      <c r="D682" s="105"/>
    </row>
    <row r="683" ht="12">
      <c r="D683" s="105"/>
    </row>
    <row r="684" ht="12">
      <c r="D684" s="105"/>
    </row>
    <row r="685" ht="12">
      <c r="D685" s="105"/>
    </row>
    <row r="686" ht="12">
      <c r="D686" s="105"/>
    </row>
    <row r="687" ht="12">
      <c r="D687" s="105"/>
    </row>
    <row r="688" ht="12">
      <c r="D688" s="105"/>
    </row>
    <row r="689" ht="12">
      <c r="D689" s="105"/>
    </row>
    <row r="690" ht="12">
      <c r="D690" s="105"/>
    </row>
    <row r="691" ht="12">
      <c r="D691" s="105"/>
    </row>
    <row r="692" ht="12">
      <c r="D692" s="105"/>
    </row>
    <row r="693" ht="12">
      <c r="D693" s="105"/>
    </row>
    <row r="694" ht="12">
      <c r="D694" s="105"/>
    </row>
    <row r="695" ht="12">
      <c r="D695" s="105"/>
    </row>
    <row r="696" ht="12">
      <c r="D696" s="105"/>
    </row>
    <row r="697" ht="12">
      <c r="D697" s="105"/>
    </row>
    <row r="698" ht="12">
      <c r="D698" s="105"/>
    </row>
    <row r="699" ht="12">
      <c r="D699" s="105"/>
    </row>
    <row r="700" ht="12">
      <c r="D700" s="105"/>
    </row>
    <row r="701" ht="12">
      <c r="D701" s="105"/>
    </row>
    <row r="702" ht="12">
      <c r="D702" s="105"/>
    </row>
    <row r="703" ht="12">
      <c r="D703" s="105"/>
    </row>
    <row r="704" ht="12">
      <c r="D704" s="105"/>
    </row>
    <row r="705" ht="12">
      <c r="D705" s="105"/>
    </row>
    <row r="706" ht="12">
      <c r="D706" s="105"/>
    </row>
    <row r="707" ht="12">
      <c r="D707" s="105"/>
    </row>
    <row r="708" ht="12">
      <c r="D708" s="105"/>
    </row>
    <row r="709" ht="12">
      <c r="D709" s="105"/>
    </row>
    <row r="710" ht="12">
      <c r="D710" s="105"/>
    </row>
    <row r="711" ht="12">
      <c r="D711" s="105"/>
    </row>
    <row r="712" ht="12">
      <c r="D712" s="105"/>
    </row>
    <row r="713" ht="12">
      <c r="D713" s="105"/>
    </row>
    <row r="714" ht="12">
      <c r="D714" s="105"/>
    </row>
    <row r="715" ht="12">
      <c r="D715" s="105"/>
    </row>
    <row r="716" ht="12">
      <c r="D716" s="105"/>
    </row>
    <row r="717" ht="12">
      <c r="D717" s="105"/>
    </row>
    <row r="718" ht="12">
      <c r="D718" s="105"/>
    </row>
    <row r="719" ht="12">
      <c r="D719" s="105"/>
    </row>
    <row r="720" ht="12">
      <c r="D720" s="105"/>
    </row>
    <row r="721" ht="12">
      <c r="D721" s="105"/>
    </row>
    <row r="722" ht="12">
      <c r="D722" s="105"/>
    </row>
    <row r="723" ht="12">
      <c r="D723" s="105"/>
    </row>
    <row r="724" ht="12">
      <c r="D724" s="105"/>
    </row>
    <row r="725" ht="12">
      <c r="D725" s="105"/>
    </row>
    <row r="726" ht="12">
      <c r="D726" s="105"/>
    </row>
    <row r="727" ht="12">
      <c r="D727" s="105"/>
    </row>
    <row r="728" ht="12">
      <c r="D728" s="105"/>
    </row>
    <row r="729" ht="12">
      <c r="D729" s="105"/>
    </row>
    <row r="730" ht="12">
      <c r="D730" s="105"/>
    </row>
    <row r="731" ht="12">
      <c r="D731" s="105"/>
    </row>
    <row r="732" ht="12">
      <c r="D732" s="105"/>
    </row>
    <row r="733" ht="12">
      <c r="D733" s="105"/>
    </row>
    <row r="734" ht="12">
      <c r="D734" s="105"/>
    </row>
    <row r="735" ht="12">
      <c r="D735" s="105"/>
    </row>
    <row r="736" ht="12">
      <c r="D736" s="105"/>
    </row>
    <row r="737" ht="12">
      <c r="D737" s="105"/>
    </row>
    <row r="738" ht="12">
      <c r="D738" s="105"/>
    </row>
    <row r="739" ht="12">
      <c r="D739" s="105"/>
    </row>
    <row r="740" ht="12">
      <c r="D740" s="105"/>
    </row>
    <row r="741" ht="12">
      <c r="D741" s="105"/>
    </row>
    <row r="742" ht="12">
      <c r="D742" s="105"/>
    </row>
    <row r="743" ht="12">
      <c r="D743" s="105"/>
    </row>
    <row r="744" ht="12">
      <c r="D744" s="105"/>
    </row>
    <row r="745" ht="12">
      <c r="D745" s="105"/>
    </row>
    <row r="746" ht="12">
      <c r="D746" s="105"/>
    </row>
    <row r="747" ht="12">
      <c r="D747" s="105"/>
    </row>
    <row r="748" ht="12">
      <c r="D748" s="105"/>
    </row>
    <row r="749" ht="12">
      <c r="D749" s="105"/>
    </row>
    <row r="750" ht="12">
      <c r="D750" s="105"/>
    </row>
    <row r="751" ht="12">
      <c r="D751" s="105"/>
    </row>
    <row r="752" ht="12">
      <c r="D752" s="105"/>
    </row>
    <row r="753" ht="12">
      <c r="D753" s="105"/>
    </row>
    <row r="754" ht="12">
      <c r="D754" s="105"/>
    </row>
    <row r="755" ht="12">
      <c r="D755" s="105"/>
    </row>
    <row r="756" ht="12">
      <c r="D756" s="105"/>
    </row>
    <row r="757" ht="12">
      <c r="D757" s="105"/>
    </row>
    <row r="758" ht="12">
      <c r="D758" s="105"/>
    </row>
    <row r="759" ht="12">
      <c r="D759" s="105"/>
    </row>
    <row r="760" ht="12">
      <c r="D760" s="105"/>
    </row>
    <row r="761" ht="12">
      <c r="D761" s="105"/>
    </row>
    <row r="762" ht="12">
      <c r="D762" s="105"/>
    </row>
    <row r="763" ht="12">
      <c r="D763" s="105"/>
    </row>
    <row r="764" ht="12">
      <c r="D764" s="105"/>
    </row>
    <row r="765" ht="12">
      <c r="D765" s="105"/>
    </row>
    <row r="766" ht="12">
      <c r="D766" s="105"/>
    </row>
    <row r="767" ht="12">
      <c r="D767" s="105"/>
    </row>
    <row r="768" ht="12">
      <c r="D768" s="105"/>
    </row>
    <row r="769" ht="12">
      <c r="D769" s="105"/>
    </row>
    <row r="770" ht="12">
      <c r="D770" s="105"/>
    </row>
    <row r="771" ht="12">
      <c r="D771" s="105"/>
    </row>
    <row r="772" ht="12">
      <c r="D772" s="105"/>
    </row>
    <row r="773" ht="12">
      <c r="D773" s="105"/>
    </row>
    <row r="774" ht="12">
      <c r="D774" s="105"/>
    </row>
    <row r="775" ht="12">
      <c r="D775" s="105"/>
    </row>
    <row r="776" ht="12">
      <c r="D776" s="105"/>
    </row>
    <row r="777" ht="12">
      <c r="D777" s="105"/>
    </row>
    <row r="778" ht="12">
      <c r="D778" s="105"/>
    </row>
    <row r="779" ht="12">
      <c r="D779" s="105"/>
    </row>
    <row r="780" ht="12">
      <c r="D780" s="105"/>
    </row>
    <row r="781" ht="12">
      <c r="D781" s="105"/>
    </row>
    <row r="782" ht="12">
      <c r="D782" s="105"/>
    </row>
    <row r="783" ht="12">
      <c r="D783" s="105"/>
    </row>
    <row r="784" ht="12">
      <c r="D784" s="105"/>
    </row>
    <row r="785" ht="12">
      <c r="D785" s="105"/>
    </row>
    <row r="786" ht="12">
      <c r="D786" s="105"/>
    </row>
    <row r="787" ht="12">
      <c r="D787" s="105"/>
    </row>
    <row r="788" ht="12">
      <c r="D788" s="105"/>
    </row>
    <row r="789" ht="12">
      <c r="D789" s="105"/>
    </row>
    <row r="790" ht="12">
      <c r="D790" s="105"/>
    </row>
    <row r="791" ht="12">
      <c r="D791" s="105"/>
    </row>
    <row r="792" ht="12">
      <c r="D792" s="105"/>
    </row>
    <row r="793" ht="12">
      <c r="D793" s="105"/>
    </row>
    <row r="794" ht="12">
      <c r="D794" s="105"/>
    </row>
    <row r="795" ht="12">
      <c r="D795" s="105"/>
    </row>
    <row r="796" ht="12">
      <c r="D796" s="105"/>
    </row>
    <row r="797" ht="12">
      <c r="D797" s="105"/>
    </row>
    <row r="798" ht="12">
      <c r="D798" s="105"/>
    </row>
    <row r="799" ht="12">
      <c r="D799" s="105"/>
    </row>
    <row r="800" ht="12">
      <c r="D800" s="105"/>
    </row>
    <row r="801" ht="12">
      <c r="D801" s="105"/>
    </row>
    <row r="802" ht="12">
      <c r="D802" s="105"/>
    </row>
    <row r="803" ht="12">
      <c r="D803" s="105"/>
    </row>
    <row r="804" ht="12">
      <c r="D804" s="105"/>
    </row>
    <row r="805" ht="12">
      <c r="D805" s="105"/>
    </row>
    <row r="806" ht="12">
      <c r="D806" s="105"/>
    </row>
    <row r="807" ht="12">
      <c r="D807" s="105"/>
    </row>
    <row r="808" ht="12">
      <c r="D808" s="105"/>
    </row>
    <row r="809" ht="12">
      <c r="D809" s="105"/>
    </row>
    <row r="810" ht="12">
      <c r="D810" s="105"/>
    </row>
    <row r="811" ht="12">
      <c r="D811" s="105"/>
    </row>
    <row r="812" ht="12">
      <c r="D812" s="105"/>
    </row>
    <row r="813" ht="12">
      <c r="D813" s="105"/>
    </row>
    <row r="814" ht="12">
      <c r="D814" s="105"/>
    </row>
    <row r="815" ht="12">
      <c r="D815" s="105"/>
    </row>
    <row r="816" ht="12">
      <c r="D816" s="105"/>
    </row>
    <row r="817" ht="12">
      <c r="D817" s="105"/>
    </row>
    <row r="818" ht="12">
      <c r="D818" s="105"/>
    </row>
    <row r="819" ht="12">
      <c r="D819" s="105"/>
    </row>
    <row r="820" ht="12">
      <c r="D820" s="105"/>
    </row>
    <row r="821" ht="12">
      <c r="D821" s="105"/>
    </row>
    <row r="822" ht="12">
      <c r="D822" s="105"/>
    </row>
    <row r="823" ht="12">
      <c r="D823" s="105"/>
    </row>
    <row r="824" ht="12">
      <c r="D824" s="105"/>
    </row>
    <row r="825" ht="12">
      <c r="D825" s="105"/>
    </row>
    <row r="826" ht="12">
      <c r="D826" s="105"/>
    </row>
    <row r="827" ht="12">
      <c r="D827" s="105"/>
    </row>
    <row r="828" ht="12">
      <c r="D828" s="105"/>
    </row>
    <row r="829" ht="12">
      <c r="D829" s="105"/>
    </row>
    <row r="830" ht="12">
      <c r="D830" s="105"/>
    </row>
    <row r="831" ht="12">
      <c r="D831" s="105"/>
    </row>
    <row r="832" ht="12">
      <c r="D832" s="105"/>
    </row>
    <row r="833" ht="12">
      <c r="D833" s="105"/>
    </row>
    <row r="834" ht="12">
      <c r="D834" s="105"/>
    </row>
    <row r="835" ht="12">
      <c r="D835" s="105"/>
    </row>
    <row r="836" ht="12">
      <c r="D836" s="105"/>
    </row>
    <row r="837" ht="12">
      <c r="D837" s="105"/>
    </row>
    <row r="838" ht="12">
      <c r="D838" s="105"/>
    </row>
    <row r="839" ht="12">
      <c r="D839" s="105"/>
    </row>
    <row r="840" ht="12">
      <c r="D840" s="105"/>
    </row>
    <row r="841" ht="12">
      <c r="D841" s="105"/>
    </row>
    <row r="842" ht="12">
      <c r="D842" s="105"/>
    </row>
    <row r="843" ht="12">
      <c r="D843" s="105"/>
    </row>
    <row r="844" ht="12">
      <c r="D844" s="105"/>
    </row>
    <row r="845" ht="12">
      <c r="D845" s="105"/>
    </row>
    <row r="846" ht="12">
      <c r="D846" s="105"/>
    </row>
    <row r="847" ht="12">
      <c r="D847" s="105"/>
    </row>
    <row r="848" ht="12">
      <c r="D848" s="105"/>
    </row>
    <row r="849" ht="12">
      <c r="D849" s="105"/>
    </row>
    <row r="850" ht="12">
      <c r="D850" s="105"/>
    </row>
    <row r="851" ht="12">
      <c r="D851" s="105"/>
    </row>
    <row r="852" ht="12">
      <c r="D852" s="105"/>
    </row>
    <row r="853" ht="12">
      <c r="D853" s="105"/>
    </row>
    <row r="854" ht="12">
      <c r="D854" s="105"/>
    </row>
    <row r="855" ht="12">
      <c r="D855" s="105"/>
    </row>
    <row r="856" ht="12">
      <c r="D856" s="105"/>
    </row>
    <row r="857" ht="12">
      <c r="D857" s="105"/>
    </row>
    <row r="858" ht="12">
      <c r="D858" s="105"/>
    </row>
    <row r="859" ht="12">
      <c r="D859" s="105"/>
    </row>
    <row r="860" ht="12">
      <c r="D860" s="105"/>
    </row>
    <row r="861" ht="12">
      <c r="D861" s="105"/>
    </row>
    <row r="862" ht="12">
      <c r="D862" s="105"/>
    </row>
    <row r="863" ht="12">
      <c r="D863" s="105"/>
    </row>
    <row r="864" ht="12">
      <c r="D864" s="105"/>
    </row>
    <row r="865" ht="12">
      <c r="D865" s="105"/>
    </row>
    <row r="866" ht="12">
      <c r="D866" s="105"/>
    </row>
    <row r="867" ht="12">
      <c r="D867" s="105"/>
    </row>
    <row r="868" ht="12">
      <c r="D868" s="105"/>
    </row>
    <row r="869" ht="12">
      <c r="D869" s="105"/>
    </row>
    <row r="870" ht="12">
      <c r="D870" s="105"/>
    </row>
    <row r="871" ht="12">
      <c r="D871" s="105"/>
    </row>
    <row r="872" ht="12">
      <c r="D872" s="105"/>
    </row>
    <row r="873" ht="12">
      <c r="D873" s="105"/>
    </row>
    <row r="874" ht="12">
      <c r="D874" s="105"/>
    </row>
    <row r="875" ht="12">
      <c r="D875" s="105"/>
    </row>
    <row r="876" ht="12">
      <c r="D876" s="105"/>
    </row>
    <row r="877" ht="12">
      <c r="D877" s="105"/>
    </row>
    <row r="878" ht="12">
      <c r="D878" s="105"/>
    </row>
    <row r="879" ht="12">
      <c r="D879" s="105"/>
    </row>
    <row r="880" ht="12">
      <c r="D880" s="105"/>
    </row>
    <row r="881" ht="12">
      <c r="D881" s="105"/>
    </row>
    <row r="882" ht="12">
      <c r="D882" s="105"/>
    </row>
    <row r="883" ht="12">
      <c r="D883" s="105"/>
    </row>
    <row r="884" ht="12">
      <c r="D884" s="105"/>
    </row>
    <row r="885" ht="12">
      <c r="D885" s="105"/>
    </row>
    <row r="886" ht="12">
      <c r="D886" s="105"/>
    </row>
    <row r="887" ht="12">
      <c r="D887" s="105"/>
    </row>
    <row r="888" ht="12">
      <c r="D888" s="105"/>
    </row>
    <row r="889" ht="12">
      <c r="D889" s="105"/>
    </row>
    <row r="890" ht="12">
      <c r="D890" s="105"/>
    </row>
    <row r="891" ht="12">
      <c r="D891" s="105"/>
    </row>
    <row r="892" ht="12">
      <c r="D892" s="105"/>
    </row>
    <row r="893" ht="12">
      <c r="D893" s="105"/>
    </row>
    <row r="894" ht="12">
      <c r="D894" s="105"/>
    </row>
    <row r="895" ht="12">
      <c r="D895" s="105"/>
    </row>
    <row r="896" ht="12">
      <c r="D896" s="105"/>
    </row>
    <row r="897" ht="12">
      <c r="D897" s="105"/>
    </row>
    <row r="898" ht="12">
      <c r="D898" s="105"/>
    </row>
    <row r="899" ht="12">
      <c r="D899" s="105"/>
    </row>
    <row r="900" ht="12">
      <c r="D900" s="105"/>
    </row>
    <row r="901" ht="12">
      <c r="D901" s="105"/>
    </row>
    <row r="902" ht="12">
      <c r="D902" s="105"/>
    </row>
    <row r="903" ht="12">
      <c r="D903" s="105"/>
    </row>
    <row r="904" ht="12">
      <c r="D904" s="105"/>
    </row>
    <row r="905" ht="12">
      <c r="D905" s="105"/>
    </row>
    <row r="906" ht="12">
      <c r="D906" s="105"/>
    </row>
    <row r="907" ht="12">
      <c r="D907" s="105"/>
    </row>
    <row r="908" ht="12">
      <c r="D908" s="105"/>
    </row>
    <row r="909" ht="12">
      <c r="D909" s="105"/>
    </row>
    <row r="910" ht="12">
      <c r="D910" s="105"/>
    </row>
    <row r="911" ht="12">
      <c r="D911" s="105"/>
    </row>
    <row r="912" ht="12">
      <c r="D912" s="105"/>
    </row>
    <row r="913" ht="12">
      <c r="D913" s="105"/>
    </row>
    <row r="914" ht="12">
      <c r="D914" s="105"/>
    </row>
    <row r="915" ht="12">
      <c r="D915" s="105"/>
    </row>
    <row r="916" ht="12">
      <c r="D916" s="105"/>
    </row>
    <row r="917" ht="12">
      <c r="D917" s="105"/>
    </row>
    <row r="918" ht="12">
      <c r="D918" s="105"/>
    </row>
    <row r="919" ht="12">
      <c r="D919" s="105"/>
    </row>
    <row r="920" ht="12">
      <c r="D920" s="105"/>
    </row>
    <row r="921" ht="12">
      <c r="D921" s="105"/>
    </row>
    <row r="922" ht="12">
      <c r="D922" s="105"/>
    </row>
    <row r="923" ht="12">
      <c r="D923" s="105"/>
    </row>
    <row r="924" ht="12">
      <c r="D924" s="105"/>
    </row>
    <row r="925" ht="12">
      <c r="D925" s="105"/>
    </row>
    <row r="926" ht="12">
      <c r="D926" s="105"/>
    </row>
    <row r="927" ht="12">
      <c r="D927" s="105"/>
    </row>
    <row r="928" ht="12">
      <c r="D928" s="105"/>
    </row>
    <row r="929" ht="12">
      <c r="D929" s="105"/>
    </row>
    <row r="930" ht="12">
      <c r="D930" s="105"/>
    </row>
    <row r="931" ht="12">
      <c r="D931" s="105"/>
    </row>
    <row r="932" ht="12">
      <c r="D932" s="105"/>
    </row>
    <row r="933" ht="12">
      <c r="D933" s="105"/>
    </row>
    <row r="934" ht="12">
      <c r="D934" s="105"/>
    </row>
    <row r="935" ht="12">
      <c r="D935" s="105"/>
    </row>
    <row r="936" ht="12">
      <c r="D936" s="105"/>
    </row>
    <row r="937" ht="12">
      <c r="D937" s="105"/>
    </row>
    <row r="938" ht="12">
      <c r="D938" s="105"/>
    </row>
    <row r="939" ht="12">
      <c r="D939" s="105"/>
    </row>
    <row r="940" ht="12">
      <c r="D940" s="105"/>
    </row>
    <row r="941" ht="12">
      <c r="D941" s="105"/>
    </row>
    <row r="942" ht="12">
      <c r="D942" s="105"/>
    </row>
    <row r="943" ht="12">
      <c r="D943" s="105"/>
    </row>
    <row r="944" ht="12">
      <c r="D944" s="105"/>
    </row>
    <row r="945" ht="12">
      <c r="D945" s="105"/>
    </row>
    <row r="946" ht="12">
      <c r="D946" s="105"/>
    </row>
    <row r="947" ht="12">
      <c r="D947" s="105"/>
    </row>
    <row r="948" ht="12">
      <c r="D948" s="105"/>
    </row>
    <row r="949" ht="12">
      <c r="D949" s="105"/>
    </row>
    <row r="950" ht="12">
      <c r="D950" s="105"/>
    </row>
    <row r="951" ht="12">
      <c r="D951" s="105"/>
    </row>
    <row r="952" ht="12">
      <c r="D952" s="105"/>
    </row>
    <row r="953" ht="12">
      <c r="D953" s="105"/>
    </row>
    <row r="954" ht="12">
      <c r="D954" s="105"/>
    </row>
    <row r="955" ht="12">
      <c r="D955" s="105"/>
    </row>
    <row r="956" ht="12">
      <c r="D956" s="105"/>
    </row>
    <row r="957" ht="12">
      <c r="D957" s="105"/>
    </row>
    <row r="958" ht="12">
      <c r="D958" s="105"/>
    </row>
    <row r="959" ht="12">
      <c r="D959" s="105"/>
    </row>
    <row r="960" ht="12">
      <c r="D960" s="105"/>
    </row>
    <row r="961" ht="12">
      <c r="D961" s="105"/>
    </row>
    <row r="962" ht="12">
      <c r="D962" s="105"/>
    </row>
    <row r="963" ht="12">
      <c r="D963" s="105"/>
    </row>
    <row r="964" ht="12">
      <c r="D964" s="105"/>
    </row>
    <row r="965" ht="12">
      <c r="D965" s="105"/>
    </row>
    <row r="966" ht="12">
      <c r="D966" s="105"/>
    </row>
    <row r="967" ht="12">
      <c r="D967" s="105"/>
    </row>
    <row r="968" ht="12">
      <c r="D968" s="105"/>
    </row>
    <row r="969" ht="12">
      <c r="D969" s="105"/>
    </row>
    <row r="970" ht="12">
      <c r="D970" s="105"/>
    </row>
    <row r="971" ht="12">
      <c r="D971" s="105"/>
    </row>
    <row r="972" ht="12">
      <c r="D972" s="105"/>
    </row>
    <row r="973" ht="12">
      <c r="D973" s="105"/>
    </row>
    <row r="974" ht="12">
      <c r="D974" s="105"/>
    </row>
    <row r="975" ht="12">
      <c r="D975" s="105"/>
    </row>
    <row r="976" ht="12">
      <c r="D976" s="105"/>
    </row>
    <row r="977" ht="12">
      <c r="D977" s="105"/>
    </row>
    <row r="978" ht="12">
      <c r="D978" s="105"/>
    </row>
    <row r="979" ht="12">
      <c r="D979" s="105"/>
    </row>
    <row r="980" ht="12">
      <c r="D980" s="105"/>
    </row>
    <row r="981" ht="12">
      <c r="D981" s="105"/>
    </row>
    <row r="982" ht="12">
      <c r="D982" s="105"/>
    </row>
    <row r="983" ht="12">
      <c r="D983" s="105"/>
    </row>
    <row r="984" ht="12">
      <c r="D984" s="105"/>
    </row>
    <row r="985" ht="12">
      <c r="D985" s="105"/>
    </row>
    <row r="986" ht="12">
      <c r="D986" s="105"/>
    </row>
    <row r="987" ht="12">
      <c r="D987" s="105"/>
    </row>
    <row r="988" ht="12">
      <c r="D988" s="105"/>
    </row>
    <row r="989" ht="12">
      <c r="D989" s="105"/>
    </row>
    <row r="990" ht="12">
      <c r="D990" s="105"/>
    </row>
    <row r="991" ht="12">
      <c r="D991" s="105"/>
    </row>
    <row r="992" ht="12">
      <c r="D992" s="105"/>
    </row>
    <row r="993" ht="12">
      <c r="D993" s="105"/>
    </row>
    <row r="994" ht="12">
      <c r="D994" s="105"/>
    </row>
    <row r="995" ht="12">
      <c r="D995" s="105"/>
    </row>
    <row r="996" ht="12">
      <c r="D996" s="105"/>
    </row>
    <row r="997" ht="12">
      <c r="D997" s="105"/>
    </row>
    <row r="998" ht="12">
      <c r="D998" s="105"/>
    </row>
    <row r="999" ht="12">
      <c r="D999" s="105"/>
    </row>
    <row r="1000" ht="12">
      <c r="D1000" s="105"/>
    </row>
    <row r="1001" ht="12">
      <c r="D1001" s="105"/>
    </row>
    <row r="1002" ht="12">
      <c r="D1002" s="105"/>
    </row>
    <row r="1003" ht="12">
      <c r="D1003" s="105"/>
    </row>
    <row r="1004" ht="12">
      <c r="D1004" s="105"/>
    </row>
    <row r="1005" ht="12">
      <c r="D1005" s="105"/>
    </row>
    <row r="1006" ht="12">
      <c r="D1006" s="105"/>
    </row>
    <row r="1007" ht="12">
      <c r="D1007" s="105"/>
    </row>
    <row r="1008" ht="12">
      <c r="D1008" s="105"/>
    </row>
    <row r="1009" ht="12">
      <c r="D1009" s="105"/>
    </row>
    <row r="1010" ht="12">
      <c r="D1010" s="105"/>
    </row>
    <row r="1011" ht="12">
      <c r="D1011" s="105"/>
    </row>
    <row r="1012" ht="12">
      <c r="D1012" s="105"/>
    </row>
    <row r="1013" ht="12">
      <c r="D1013" s="105"/>
    </row>
    <row r="1014" ht="12">
      <c r="D1014" s="105"/>
    </row>
    <row r="1015" ht="12">
      <c r="D1015" s="105"/>
    </row>
    <row r="1016" ht="12">
      <c r="D1016" s="105"/>
    </row>
    <row r="1017" ht="12">
      <c r="D1017" s="105"/>
    </row>
    <row r="1018" ht="12">
      <c r="D1018" s="105"/>
    </row>
    <row r="1019" ht="12">
      <c r="D1019" s="105"/>
    </row>
    <row r="1020" ht="12">
      <c r="D1020" s="105"/>
    </row>
    <row r="1021" ht="12">
      <c r="D1021" s="105"/>
    </row>
    <row r="1022" ht="12">
      <c r="D1022" s="105"/>
    </row>
    <row r="1023" ht="12">
      <c r="D1023" s="105"/>
    </row>
    <row r="1024" ht="12">
      <c r="D1024" s="105"/>
    </row>
    <row r="1025" ht="12">
      <c r="D1025" s="105"/>
    </row>
    <row r="1026" ht="12">
      <c r="D1026" s="105"/>
    </row>
    <row r="1027" ht="12">
      <c r="D1027" s="105"/>
    </row>
    <row r="1028" ht="12">
      <c r="D1028" s="105"/>
    </row>
    <row r="1029" ht="12">
      <c r="D1029" s="105"/>
    </row>
    <row r="1030" ht="12">
      <c r="D1030" s="105"/>
    </row>
    <row r="1031" ht="12">
      <c r="D1031" s="105"/>
    </row>
    <row r="1032" ht="12">
      <c r="D1032" s="105"/>
    </row>
    <row r="1033" ht="12">
      <c r="D1033" s="105"/>
    </row>
    <row r="1034" ht="12">
      <c r="D1034" s="105"/>
    </row>
    <row r="1035" ht="12">
      <c r="D1035" s="105"/>
    </row>
    <row r="1036" ht="12">
      <c r="D1036" s="105"/>
    </row>
    <row r="1037" ht="12">
      <c r="D1037" s="105"/>
    </row>
    <row r="1038" ht="12">
      <c r="D1038" s="105"/>
    </row>
    <row r="1039" ht="12">
      <c r="D1039" s="105"/>
    </row>
    <row r="1040" ht="12">
      <c r="D1040" s="105"/>
    </row>
    <row r="1041" ht="12">
      <c r="D1041" s="105"/>
    </row>
    <row r="1042" ht="12">
      <c r="D1042" s="105"/>
    </row>
    <row r="1043" ht="12">
      <c r="D1043" s="105"/>
    </row>
    <row r="1044" ht="12">
      <c r="D1044" s="105"/>
    </row>
    <row r="1045" ht="12">
      <c r="D1045" s="105"/>
    </row>
    <row r="1046" ht="12">
      <c r="D1046" s="105"/>
    </row>
    <row r="1047" ht="12">
      <c r="D1047" s="105"/>
    </row>
    <row r="1048" ht="12">
      <c r="D1048" s="105"/>
    </row>
    <row r="1049" ht="12">
      <c r="D1049" s="105"/>
    </row>
    <row r="1050" ht="12">
      <c r="D1050" s="105"/>
    </row>
    <row r="1051" ht="12">
      <c r="D1051" s="105"/>
    </row>
    <row r="1052" ht="12">
      <c r="D1052" s="105"/>
    </row>
    <row r="1053" ht="12">
      <c r="D1053" s="105"/>
    </row>
    <row r="1054" ht="12">
      <c r="D1054" s="105"/>
    </row>
    <row r="1055" ht="12">
      <c r="D1055" s="105"/>
    </row>
    <row r="1056" ht="12">
      <c r="D1056" s="105"/>
    </row>
    <row r="1057" ht="12">
      <c r="D1057" s="105"/>
    </row>
    <row r="1058" ht="12">
      <c r="D1058" s="105"/>
    </row>
    <row r="1059" ht="12">
      <c r="D1059" s="105"/>
    </row>
    <row r="1060" ht="12">
      <c r="D1060" s="105"/>
    </row>
    <row r="1061" ht="12">
      <c r="D1061" s="105"/>
    </row>
    <row r="1062" ht="12">
      <c r="D1062" s="105"/>
    </row>
    <row r="1063" ht="12">
      <c r="D1063" s="105"/>
    </row>
    <row r="1064" ht="12">
      <c r="D1064" s="105"/>
    </row>
    <row r="1065" ht="12">
      <c r="D1065" s="105"/>
    </row>
    <row r="1066" ht="12">
      <c r="D1066" s="105"/>
    </row>
    <row r="1067" ht="12">
      <c r="D1067" s="105"/>
    </row>
    <row r="1068" ht="12">
      <c r="D1068" s="105"/>
    </row>
    <row r="1069" ht="12">
      <c r="D1069" s="105"/>
    </row>
    <row r="1070" ht="12">
      <c r="D1070" s="105"/>
    </row>
    <row r="1071" ht="12">
      <c r="D1071" s="105"/>
    </row>
    <row r="1072" ht="12">
      <c r="D1072" s="105"/>
    </row>
    <row r="1073" ht="12">
      <c r="D1073" s="105"/>
    </row>
    <row r="1074" ht="12">
      <c r="D1074" s="105"/>
    </row>
    <row r="1075" ht="12">
      <c r="D1075" s="105"/>
    </row>
    <row r="1076" ht="12">
      <c r="D1076" s="105"/>
    </row>
    <row r="1077" ht="12">
      <c r="D1077" s="105"/>
    </row>
    <row r="1078" ht="12">
      <c r="D1078" s="105"/>
    </row>
    <row r="1079" ht="12">
      <c r="D1079" s="105"/>
    </row>
    <row r="1080" ht="12">
      <c r="D1080" s="105"/>
    </row>
    <row r="1081" ht="12">
      <c r="D1081" s="105"/>
    </row>
    <row r="1082" ht="12">
      <c r="D1082" s="105"/>
    </row>
    <row r="1083" ht="12">
      <c r="D1083" s="105"/>
    </row>
    <row r="1084" ht="12">
      <c r="D1084" s="105"/>
    </row>
    <row r="1085" ht="12">
      <c r="D1085" s="105"/>
    </row>
    <row r="1086" ht="12">
      <c r="D1086" s="105"/>
    </row>
    <row r="1087" ht="12">
      <c r="D1087" s="105"/>
    </row>
    <row r="1088" ht="12">
      <c r="D1088" s="105"/>
    </row>
    <row r="1089" ht="12">
      <c r="D1089" s="105"/>
    </row>
    <row r="1090" ht="12">
      <c r="D1090" s="105"/>
    </row>
    <row r="1091" ht="12">
      <c r="D1091" s="105"/>
    </row>
    <row r="1092" ht="12">
      <c r="D1092" s="105"/>
    </row>
    <row r="1093" ht="12">
      <c r="D1093" s="105"/>
    </row>
    <row r="1094" ht="12">
      <c r="D1094" s="105"/>
    </row>
    <row r="1095" ht="12">
      <c r="D1095" s="105"/>
    </row>
    <row r="1096" ht="12">
      <c r="D1096" s="105"/>
    </row>
    <row r="1097" ht="12">
      <c r="D1097" s="105"/>
    </row>
    <row r="1098" ht="12">
      <c r="D1098" s="105"/>
    </row>
    <row r="1099" ht="12">
      <c r="D1099" s="105"/>
    </row>
    <row r="1100" ht="12">
      <c r="D1100" s="105"/>
    </row>
    <row r="1101" ht="12">
      <c r="D1101" s="105"/>
    </row>
    <row r="1102" ht="12">
      <c r="D1102" s="105"/>
    </row>
    <row r="1103" ht="12">
      <c r="D1103" s="105"/>
    </row>
    <row r="1104" ht="12">
      <c r="D1104" s="105"/>
    </row>
    <row r="1105" ht="12">
      <c r="D1105" s="105"/>
    </row>
    <row r="1106" ht="12">
      <c r="D1106" s="105"/>
    </row>
    <row r="1107" ht="12">
      <c r="D1107" s="105"/>
    </row>
    <row r="1108" ht="12">
      <c r="D1108" s="105"/>
    </row>
    <row r="1109" ht="12">
      <c r="D1109" s="105"/>
    </row>
    <row r="1110" ht="12">
      <c r="D1110" s="105"/>
    </row>
    <row r="1111" ht="12">
      <c r="D1111" s="105"/>
    </row>
    <row r="1112" ht="12">
      <c r="D1112" s="105"/>
    </row>
    <row r="1113" ht="12">
      <c r="D1113" s="105"/>
    </row>
    <row r="1114" ht="12">
      <c r="D1114" s="105"/>
    </row>
    <row r="1115" ht="12">
      <c r="D1115" s="105"/>
    </row>
    <row r="1116" ht="12">
      <c r="D1116" s="105"/>
    </row>
    <row r="1117" ht="12">
      <c r="D1117" s="105"/>
    </row>
    <row r="1118" ht="12">
      <c r="D1118" s="105"/>
    </row>
    <row r="1119" ht="12">
      <c r="D1119" s="105"/>
    </row>
    <row r="1120" ht="12">
      <c r="D1120" s="105"/>
    </row>
    <row r="1121" ht="12">
      <c r="D1121" s="105"/>
    </row>
    <row r="1122" ht="12">
      <c r="D1122" s="105"/>
    </row>
    <row r="1123" ht="12">
      <c r="D1123" s="105"/>
    </row>
    <row r="1124" ht="12">
      <c r="D1124" s="105"/>
    </row>
    <row r="1125" ht="12">
      <c r="D1125" s="105"/>
    </row>
    <row r="1126" ht="12">
      <c r="D1126" s="105"/>
    </row>
    <row r="1127" ht="12">
      <c r="D1127" s="105"/>
    </row>
    <row r="1128" ht="12">
      <c r="D1128" s="105"/>
    </row>
    <row r="1129" ht="12">
      <c r="D1129" s="105"/>
    </row>
    <row r="1130" ht="12">
      <c r="D1130" s="105"/>
    </row>
    <row r="1131" ht="12">
      <c r="D1131" s="105"/>
    </row>
    <row r="1132" ht="12">
      <c r="D1132" s="105"/>
    </row>
    <row r="1133" ht="12">
      <c r="D1133" s="105"/>
    </row>
    <row r="1134" ht="12">
      <c r="D1134" s="105"/>
    </row>
    <row r="1135" ht="12">
      <c r="D1135" s="105"/>
    </row>
    <row r="1136" ht="12">
      <c r="D1136" s="105"/>
    </row>
    <row r="1137" ht="12">
      <c r="D1137" s="105"/>
    </row>
    <row r="1138" ht="12">
      <c r="D1138" s="105"/>
    </row>
    <row r="1139" ht="12">
      <c r="D1139" s="105"/>
    </row>
    <row r="1140" ht="12">
      <c r="D1140" s="105"/>
    </row>
    <row r="1141" ht="12">
      <c r="D1141" s="105"/>
    </row>
    <row r="1142" ht="12">
      <c r="D1142" s="105"/>
    </row>
    <row r="1143" ht="12">
      <c r="D1143" s="105"/>
    </row>
    <row r="1144" ht="12">
      <c r="D1144" s="105"/>
    </row>
    <row r="1145" ht="12">
      <c r="D1145" s="105"/>
    </row>
    <row r="1146" ht="12">
      <c r="D1146" s="105"/>
    </row>
    <row r="1147" ht="12">
      <c r="D1147" s="105"/>
    </row>
    <row r="1148" ht="12">
      <c r="D1148" s="105"/>
    </row>
    <row r="1149" ht="12">
      <c r="D1149" s="105"/>
    </row>
    <row r="1150" ht="12">
      <c r="D1150" s="105"/>
    </row>
    <row r="1151" ht="12">
      <c r="D1151" s="105"/>
    </row>
    <row r="1152" ht="12">
      <c r="D1152" s="105"/>
    </row>
    <row r="1153" ht="12">
      <c r="D1153" s="105"/>
    </row>
    <row r="1154" ht="12">
      <c r="D1154" s="105"/>
    </row>
    <row r="1155" ht="12">
      <c r="D1155" s="105"/>
    </row>
    <row r="1156" ht="12">
      <c r="D1156" s="105"/>
    </row>
    <row r="1157" ht="12">
      <c r="D1157" s="105"/>
    </row>
    <row r="1158" ht="12">
      <c r="D1158" s="105"/>
    </row>
    <row r="1159" ht="12">
      <c r="D1159" s="105"/>
    </row>
    <row r="1160" ht="12">
      <c r="D1160" s="105"/>
    </row>
    <row r="1161" ht="12">
      <c r="D1161" s="105"/>
    </row>
    <row r="1162" ht="12">
      <c r="D1162" s="105"/>
    </row>
    <row r="1163" ht="12">
      <c r="D1163" s="105"/>
    </row>
    <row r="1164" ht="12">
      <c r="D1164" s="105"/>
    </row>
    <row r="1165" ht="12">
      <c r="D1165" s="105"/>
    </row>
    <row r="1166" ht="12">
      <c r="D1166" s="105"/>
    </row>
    <row r="1167" ht="12">
      <c r="D1167" s="105"/>
    </row>
    <row r="1168" ht="12">
      <c r="D1168" s="105"/>
    </row>
    <row r="1169" ht="12">
      <c r="D1169" s="105"/>
    </row>
    <row r="1170" ht="12">
      <c r="D1170" s="105"/>
    </row>
    <row r="1171" ht="12">
      <c r="D1171" s="105"/>
    </row>
    <row r="1172" ht="12">
      <c r="D1172" s="105"/>
    </row>
    <row r="1173" ht="12">
      <c r="D1173" s="105"/>
    </row>
    <row r="1174" ht="12">
      <c r="D1174" s="105"/>
    </row>
    <row r="1175" ht="12">
      <c r="D1175" s="105"/>
    </row>
    <row r="1176" ht="12">
      <c r="D1176" s="105"/>
    </row>
    <row r="1177" ht="12">
      <c r="D1177" s="105"/>
    </row>
    <row r="1178" ht="12">
      <c r="D1178" s="105"/>
    </row>
    <row r="1179" ht="12">
      <c r="D1179" s="105"/>
    </row>
    <row r="1180" ht="12">
      <c r="D1180" s="105"/>
    </row>
    <row r="1181" ht="12">
      <c r="D1181" s="105"/>
    </row>
    <row r="1182" ht="12">
      <c r="D1182" s="105"/>
    </row>
    <row r="1183" ht="12">
      <c r="D1183" s="105"/>
    </row>
    <row r="1184" ht="12">
      <c r="D1184" s="105"/>
    </row>
    <row r="1185" ht="12">
      <c r="D1185" s="105"/>
    </row>
    <row r="1186" ht="12">
      <c r="D1186" s="105"/>
    </row>
    <row r="1187" ht="12">
      <c r="D1187" s="105"/>
    </row>
    <row r="1188" ht="12">
      <c r="D1188" s="105"/>
    </row>
    <row r="1189" ht="12">
      <c r="D1189" s="105"/>
    </row>
    <row r="1190" ht="12">
      <c r="D1190" s="105"/>
    </row>
    <row r="1191" ht="12">
      <c r="D1191" s="105"/>
    </row>
    <row r="1192" ht="12">
      <c r="D1192" s="105"/>
    </row>
    <row r="1193" ht="12">
      <c r="D1193" s="105"/>
    </row>
    <row r="1194" ht="12">
      <c r="D1194" s="105"/>
    </row>
    <row r="1195" ht="12">
      <c r="D1195" s="105"/>
    </row>
    <row r="1196" ht="12">
      <c r="D1196" s="105"/>
    </row>
    <row r="1197" ht="12">
      <c r="D1197" s="105"/>
    </row>
    <row r="1198" ht="12">
      <c r="D1198" s="105"/>
    </row>
    <row r="1199" ht="12">
      <c r="D1199" s="105"/>
    </row>
    <row r="1200" ht="12">
      <c r="D1200" s="105"/>
    </row>
    <row r="1201" ht="12">
      <c r="D1201" s="105"/>
    </row>
    <row r="1202" ht="12">
      <c r="D1202" s="105"/>
    </row>
    <row r="1203" ht="12">
      <c r="D1203" s="105"/>
    </row>
    <row r="1204" ht="12">
      <c r="D1204" s="105"/>
    </row>
    <row r="1205" ht="12">
      <c r="D1205" s="105"/>
    </row>
    <row r="1206" ht="12">
      <c r="D1206" s="105"/>
    </row>
    <row r="1207" ht="12">
      <c r="D1207" s="105"/>
    </row>
    <row r="1208" ht="12">
      <c r="D1208" s="105"/>
    </row>
    <row r="1209" ht="12">
      <c r="D1209" s="105"/>
    </row>
    <row r="1210" ht="12">
      <c r="D1210" s="105"/>
    </row>
    <row r="1211" ht="12">
      <c r="D1211" s="105"/>
    </row>
    <row r="1212" ht="12">
      <c r="D1212" s="105"/>
    </row>
    <row r="1213" ht="12">
      <c r="D1213" s="105"/>
    </row>
    <row r="1214" ht="12">
      <c r="D1214" s="105"/>
    </row>
    <row r="1215" ht="12">
      <c r="D1215" s="105"/>
    </row>
    <row r="1216" ht="12">
      <c r="D1216" s="105"/>
    </row>
    <row r="1217" ht="12">
      <c r="D1217" s="105"/>
    </row>
    <row r="1218" ht="12">
      <c r="D1218" s="105"/>
    </row>
    <row r="1219" ht="12">
      <c r="D1219" s="105"/>
    </row>
    <row r="1220" ht="12">
      <c r="D1220" s="105"/>
    </row>
    <row r="1221" ht="12">
      <c r="D1221" s="105"/>
    </row>
    <row r="1222" ht="12">
      <c r="D1222" s="105"/>
    </row>
    <row r="1223" ht="12">
      <c r="D1223" s="105"/>
    </row>
    <row r="1224" ht="12">
      <c r="D1224" s="105"/>
    </row>
    <row r="1225" ht="12">
      <c r="D1225" s="105"/>
    </row>
    <row r="1226" ht="12">
      <c r="D1226" s="105"/>
    </row>
    <row r="1227" ht="12">
      <c r="D1227" s="105"/>
    </row>
    <row r="1228" ht="12">
      <c r="D1228" s="105"/>
    </row>
    <row r="1229" ht="12">
      <c r="D1229" s="105"/>
    </row>
    <row r="1230" ht="12">
      <c r="D1230" s="105"/>
    </row>
    <row r="1231" ht="12">
      <c r="D1231" s="105"/>
    </row>
    <row r="1232" ht="12">
      <c r="D1232" s="105"/>
    </row>
    <row r="1233" ht="12">
      <c r="D1233" s="105"/>
    </row>
    <row r="1234" ht="12">
      <c r="D1234" s="105"/>
    </row>
    <row r="1235" ht="12">
      <c r="D1235" s="105"/>
    </row>
    <row r="1236" ht="12">
      <c r="D1236" s="105"/>
    </row>
    <row r="1237" ht="12">
      <c r="D1237" s="105"/>
    </row>
    <row r="1238" ht="12">
      <c r="D1238" s="105"/>
    </row>
    <row r="1239" ht="12">
      <c r="D1239" s="105"/>
    </row>
    <row r="1240" ht="12">
      <c r="D1240" s="105"/>
    </row>
    <row r="1241" ht="12">
      <c r="D1241" s="105"/>
    </row>
    <row r="1242" ht="12">
      <c r="D1242" s="105"/>
    </row>
    <row r="1243" ht="12">
      <c r="D1243" s="105"/>
    </row>
    <row r="1244" ht="12">
      <c r="D1244" s="105"/>
    </row>
    <row r="1245" ht="12">
      <c r="D1245" s="105"/>
    </row>
    <row r="1246" ht="12">
      <c r="D1246" s="105"/>
    </row>
    <row r="1247" ht="12">
      <c r="D1247" s="105"/>
    </row>
    <row r="1248" ht="12">
      <c r="D1248" s="105"/>
    </row>
    <row r="1249" ht="12">
      <c r="D1249" s="105"/>
    </row>
    <row r="1250" ht="12">
      <c r="D1250" s="105"/>
    </row>
    <row r="1251" ht="12">
      <c r="D1251" s="105"/>
    </row>
    <row r="1252" ht="12">
      <c r="D1252" s="105"/>
    </row>
    <row r="1253" ht="12">
      <c r="D1253" s="105"/>
    </row>
    <row r="1254" ht="12">
      <c r="D1254" s="105"/>
    </row>
    <row r="1255" ht="12">
      <c r="D1255" s="105"/>
    </row>
    <row r="1256" ht="12">
      <c r="D1256" s="105"/>
    </row>
    <row r="1257" ht="12">
      <c r="D1257" s="105"/>
    </row>
    <row r="1258" ht="12">
      <c r="D1258" s="105"/>
    </row>
    <row r="1259" ht="12">
      <c r="D1259" s="105"/>
    </row>
    <row r="1260" ht="12">
      <c r="D1260" s="105"/>
    </row>
    <row r="1261" ht="12">
      <c r="D1261" s="105"/>
    </row>
    <row r="1262" ht="12">
      <c r="D1262" s="105"/>
    </row>
    <row r="1263" ht="12">
      <c r="D1263" s="105"/>
    </row>
    <row r="1264" ht="12">
      <c r="D1264" s="105"/>
    </row>
    <row r="1265" ht="12">
      <c r="D1265" s="105"/>
    </row>
    <row r="1266" ht="12">
      <c r="D1266" s="105"/>
    </row>
    <row r="1267" ht="12">
      <c r="D1267" s="105"/>
    </row>
    <row r="1268" ht="12">
      <c r="D1268" s="105"/>
    </row>
    <row r="1269" ht="12">
      <c r="D1269" s="105"/>
    </row>
    <row r="1270" ht="12">
      <c r="D1270" s="105"/>
    </row>
    <row r="1271" ht="12">
      <c r="D1271" s="105"/>
    </row>
    <row r="1272" ht="12">
      <c r="D1272" s="105"/>
    </row>
    <row r="1273" ht="12">
      <c r="D1273" s="105"/>
    </row>
    <row r="1274" ht="12">
      <c r="D1274" s="105"/>
    </row>
    <row r="1275" ht="12">
      <c r="D1275" s="105"/>
    </row>
    <row r="1276" ht="12">
      <c r="D1276" s="105"/>
    </row>
    <row r="1277" ht="12">
      <c r="D1277" s="105"/>
    </row>
    <row r="1278" ht="12">
      <c r="D1278" s="105"/>
    </row>
    <row r="1279" ht="12">
      <c r="D1279" s="105"/>
    </row>
    <row r="1280" ht="12">
      <c r="D1280" s="105"/>
    </row>
    <row r="1281" ht="12">
      <c r="D1281" s="105"/>
    </row>
    <row r="1282" ht="12">
      <c r="D1282" s="105"/>
    </row>
    <row r="1283" ht="12">
      <c r="D1283" s="105"/>
    </row>
    <row r="1284" ht="12">
      <c r="D1284" s="105"/>
    </row>
    <row r="1285" ht="12">
      <c r="D1285" s="105"/>
    </row>
    <row r="1286" ht="12">
      <c r="D1286" s="105"/>
    </row>
    <row r="1287" ht="12">
      <c r="D1287" s="105"/>
    </row>
    <row r="1288" ht="12">
      <c r="D1288" s="105"/>
    </row>
    <row r="1289" ht="12">
      <c r="D1289" s="105"/>
    </row>
    <row r="1290" ht="12">
      <c r="D1290" s="105"/>
    </row>
    <row r="1291" ht="12">
      <c r="D1291" s="105"/>
    </row>
    <row r="1292" ht="12">
      <c r="D1292" s="105"/>
    </row>
    <row r="1293" ht="12">
      <c r="D1293" s="105"/>
    </row>
    <row r="1294" ht="12">
      <c r="D1294" s="105"/>
    </row>
    <row r="1295" ht="12">
      <c r="D1295" s="105"/>
    </row>
    <row r="1296" ht="12">
      <c r="D1296" s="105"/>
    </row>
    <row r="1297" ht="12">
      <c r="D1297" s="105"/>
    </row>
    <row r="1298" ht="12">
      <c r="D1298" s="105"/>
    </row>
    <row r="1299" ht="12">
      <c r="D1299" s="105"/>
    </row>
    <row r="1300" ht="12">
      <c r="D1300" s="105"/>
    </row>
    <row r="1301" ht="12">
      <c r="D1301" s="105"/>
    </row>
    <row r="1302" ht="12">
      <c r="D1302" s="105"/>
    </row>
    <row r="1303" ht="12">
      <c r="D1303" s="105"/>
    </row>
    <row r="1304" ht="12">
      <c r="D1304" s="105"/>
    </row>
    <row r="1305" ht="12">
      <c r="D1305" s="105"/>
    </row>
    <row r="1306" ht="12">
      <c r="D1306" s="105"/>
    </row>
    <row r="1307" ht="12">
      <c r="D1307" s="105"/>
    </row>
    <row r="1308" ht="12">
      <c r="D1308" s="105"/>
    </row>
    <row r="1309" ht="12">
      <c r="D1309" s="105"/>
    </row>
    <row r="1310" ht="12">
      <c r="D1310" s="105"/>
    </row>
    <row r="1311" ht="12">
      <c r="D1311" s="105"/>
    </row>
    <row r="1312" ht="12">
      <c r="D1312" s="105"/>
    </row>
    <row r="1313" ht="12">
      <c r="D1313" s="105"/>
    </row>
    <row r="1314" ht="12">
      <c r="D1314" s="105"/>
    </row>
    <row r="1315" ht="12">
      <c r="D1315" s="105"/>
    </row>
    <row r="1316" ht="12">
      <c r="D1316" s="105"/>
    </row>
    <row r="1317" ht="12">
      <c r="D1317" s="105"/>
    </row>
    <row r="1318" ht="12">
      <c r="D1318" s="105"/>
    </row>
    <row r="1319" ht="12">
      <c r="D1319" s="105"/>
    </row>
    <row r="1320" ht="12">
      <c r="D1320" s="105"/>
    </row>
    <row r="1321" ht="12">
      <c r="D1321" s="105"/>
    </row>
    <row r="1322" ht="12">
      <c r="D1322" s="105"/>
    </row>
    <row r="1323" ht="12">
      <c r="D1323" s="105"/>
    </row>
    <row r="1324" ht="12">
      <c r="D1324" s="105"/>
    </row>
    <row r="1325" ht="12">
      <c r="D1325" s="105"/>
    </row>
    <row r="1326" ht="12">
      <c r="D1326" s="105"/>
    </row>
    <row r="1327" ht="12">
      <c r="D1327" s="105"/>
    </row>
    <row r="1328" ht="12">
      <c r="D1328" s="105"/>
    </row>
    <row r="1329" ht="12">
      <c r="D1329" s="105"/>
    </row>
    <row r="1330" ht="12">
      <c r="D1330" s="105"/>
    </row>
    <row r="1331" ht="12">
      <c r="D1331" s="105"/>
    </row>
    <row r="1332" ht="12">
      <c r="D1332" s="105"/>
    </row>
    <row r="1333" ht="12">
      <c r="D1333" s="105"/>
    </row>
    <row r="1334" ht="12">
      <c r="D1334" s="105"/>
    </row>
    <row r="1335" ht="12">
      <c r="D1335" s="105"/>
    </row>
    <row r="1336" ht="12">
      <c r="D1336" s="105"/>
    </row>
    <row r="1337" ht="12">
      <c r="D1337" s="105"/>
    </row>
    <row r="1338" ht="12">
      <c r="D1338" s="105"/>
    </row>
    <row r="1339" ht="12">
      <c r="D1339" s="105"/>
    </row>
    <row r="1340" ht="12">
      <c r="D1340" s="105"/>
    </row>
    <row r="1341" ht="12">
      <c r="D1341" s="105"/>
    </row>
    <row r="1342" ht="12">
      <c r="D1342" s="105"/>
    </row>
    <row r="1343" ht="12">
      <c r="D1343" s="105"/>
    </row>
    <row r="1344" ht="12">
      <c r="D1344" s="105"/>
    </row>
    <row r="1345" ht="12">
      <c r="D1345" s="105"/>
    </row>
    <row r="1346" ht="12">
      <c r="D1346" s="105"/>
    </row>
    <row r="1347" ht="12">
      <c r="D1347" s="105"/>
    </row>
    <row r="1348" ht="12">
      <c r="D1348" s="105"/>
    </row>
    <row r="1349" ht="12">
      <c r="D1349" s="105"/>
    </row>
    <row r="1350" ht="12">
      <c r="D1350" s="105"/>
    </row>
    <row r="1351" ht="12">
      <c r="D1351" s="105"/>
    </row>
    <row r="1352" ht="12">
      <c r="D1352" s="105"/>
    </row>
    <row r="1353" ht="12">
      <c r="D1353" s="105"/>
    </row>
    <row r="1354" ht="12">
      <c r="D1354" s="105"/>
    </row>
    <row r="1355" ht="12">
      <c r="D1355" s="105"/>
    </row>
    <row r="1356" ht="12">
      <c r="D1356" s="105"/>
    </row>
    <row r="1357" ht="12">
      <c r="D1357" s="105"/>
    </row>
    <row r="1358" ht="12">
      <c r="D1358" s="105"/>
    </row>
    <row r="1359" ht="12">
      <c r="D1359" s="105"/>
    </row>
    <row r="1360" ht="12">
      <c r="D1360" s="105"/>
    </row>
    <row r="1361" ht="12">
      <c r="D1361" s="105"/>
    </row>
    <row r="1362" ht="12">
      <c r="D1362" s="105"/>
    </row>
    <row r="1363" ht="12">
      <c r="D1363" s="105"/>
    </row>
    <row r="1364" ht="12">
      <c r="D1364" s="105"/>
    </row>
    <row r="1365" ht="12">
      <c r="D1365" s="105"/>
    </row>
    <row r="1366" ht="12">
      <c r="D1366" s="105"/>
    </row>
    <row r="1367" ht="12">
      <c r="D1367" s="105"/>
    </row>
    <row r="1368" ht="12">
      <c r="D1368" s="105"/>
    </row>
    <row r="1369" ht="12">
      <c r="D1369" s="105"/>
    </row>
    <row r="1370" ht="12">
      <c r="D1370" s="105"/>
    </row>
    <row r="1371" ht="12">
      <c r="D1371" s="105"/>
    </row>
    <row r="1372" ht="12">
      <c r="D1372" s="105"/>
    </row>
    <row r="1373" ht="12">
      <c r="D1373" s="105"/>
    </row>
    <row r="1374" ht="12">
      <c r="D1374" s="105"/>
    </row>
    <row r="1375" ht="12">
      <c r="D1375" s="105"/>
    </row>
    <row r="1376" ht="12">
      <c r="D1376" s="105"/>
    </row>
    <row r="1377" ht="12">
      <c r="D1377" s="105"/>
    </row>
    <row r="1378" ht="12">
      <c r="D1378" s="105"/>
    </row>
    <row r="1379" ht="12">
      <c r="D1379" s="105"/>
    </row>
    <row r="1380" ht="12">
      <c r="D1380" s="105"/>
    </row>
    <row r="1381" ht="12">
      <c r="D1381" s="105"/>
    </row>
    <row r="1382" ht="12">
      <c r="D1382" s="105"/>
    </row>
    <row r="1383" ht="12">
      <c r="D1383" s="105"/>
    </row>
    <row r="1384" ht="12">
      <c r="D1384" s="105"/>
    </row>
    <row r="1385" ht="12">
      <c r="D1385" s="105"/>
    </row>
    <row r="1386" ht="12">
      <c r="D1386" s="105"/>
    </row>
    <row r="1387" ht="12">
      <c r="D1387" s="105"/>
    </row>
    <row r="1388" ht="12">
      <c r="D1388" s="105"/>
    </row>
    <row r="1389" ht="12">
      <c r="D1389" s="105"/>
    </row>
    <row r="1390" ht="12">
      <c r="D1390" s="105"/>
    </row>
    <row r="1391" ht="12">
      <c r="D1391" s="105"/>
    </row>
    <row r="1392" ht="12">
      <c r="D1392" s="105"/>
    </row>
    <row r="1393" ht="12">
      <c r="D1393" s="105"/>
    </row>
    <row r="1394" ht="12">
      <c r="D1394" s="105"/>
    </row>
    <row r="1395" ht="12">
      <c r="D1395" s="105"/>
    </row>
    <row r="1396" ht="12">
      <c r="D1396" s="105"/>
    </row>
    <row r="1397" ht="12">
      <c r="D1397" s="105"/>
    </row>
    <row r="1398" ht="12">
      <c r="D1398" s="105"/>
    </row>
    <row r="1399" ht="12">
      <c r="D1399" s="105"/>
    </row>
    <row r="1400" ht="12">
      <c r="D1400" s="105"/>
    </row>
    <row r="1401" ht="12">
      <c r="D1401" s="105"/>
    </row>
    <row r="1402" ht="12">
      <c r="D1402" s="105"/>
    </row>
    <row r="1403" ht="12">
      <c r="D1403" s="105"/>
    </row>
    <row r="1404" ht="12">
      <c r="D1404" s="105"/>
    </row>
    <row r="1405" ht="12">
      <c r="D1405" s="105"/>
    </row>
    <row r="1406" ht="12">
      <c r="D1406" s="105"/>
    </row>
    <row r="1407" ht="12">
      <c r="D1407" s="105"/>
    </row>
    <row r="1408" ht="12">
      <c r="D1408" s="105"/>
    </row>
    <row r="1409" ht="12">
      <c r="D1409" s="105"/>
    </row>
    <row r="1410" ht="12">
      <c r="D1410" s="105"/>
    </row>
    <row r="1411" ht="12">
      <c r="D1411" s="105"/>
    </row>
    <row r="1412" ht="12">
      <c r="D1412" s="105"/>
    </row>
    <row r="1413" ht="12">
      <c r="D1413" s="105"/>
    </row>
    <row r="1414" ht="12">
      <c r="D1414" s="105"/>
    </row>
    <row r="1415" ht="12">
      <c r="D1415" s="105"/>
    </row>
    <row r="1416" ht="12">
      <c r="D1416" s="105"/>
    </row>
    <row r="1417" ht="12">
      <c r="D1417" s="105"/>
    </row>
    <row r="1418" ht="12">
      <c r="D1418" s="105"/>
    </row>
    <row r="1419" ht="12">
      <c r="D1419" s="105"/>
    </row>
    <row r="1420" ht="12">
      <c r="D1420" s="105"/>
    </row>
    <row r="1421" ht="12">
      <c r="D1421" s="105"/>
    </row>
    <row r="1422" ht="12">
      <c r="D1422" s="105"/>
    </row>
    <row r="1423" ht="12">
      <c r="D1423" s="105"/>
    </row>
    <row r="1424" ht="12">
      <c r="D1424" s="105"/>
    </row>
    <row r="1425" ht="12">
      <c r="D1425" s="105"/>
    </row>
    <row r="1426" ht="12">
      <c r="D1426" s="105"/>
    </row>
    <row r="1427" ht="12">
      <c r="D1427" s="105"/>
    </row>
    <row r="1428" ht="12">
      <c r="D1428" s="105"/>
    </row>
    <row r="1429" ht="12">
      <c r="D1429" s="105"/>
    </row>
    <row r="1430" ht="12">
      <c r="D1430" s="105"/>
    </row>
    <row r="1431" ht="12">
      <c r="D1431" s="105"/>
    </row>
    <row r="1432" ht="12">
      <c r="D1432" s="105"/>
    </row>
    <row r="1433" ht="12">
      <c r="D1433" s="105"/>
    </row>
    <row r="1434" ht="12">
      <c r="D1434" s="105"/>
    </row>
    <row r="1435" ht="12">
      <c r="D1435" s="105"/>
    </row>
    <row r="1436" ht="12">
      <c r="D1436" s="105"/>
    </row>
    <row r="1437" ht="12">
      <c r="D1437" s="105"/>
    </row>
    <row r="1438" ht="12">
      <c r="D1438" s="105"/>
    </row>
    <row r="1439" ht="12">
      <c r="D1439" s="105"/>
    </row>
    <row r="1440" ht="12">
      <c r="D1440" s="105"/>
    </row>
    <row r="1441" ht="12">
      <c r="D1441" s="105"/>
    </row>
    <row r="1442" ht="12">
      <c r="D1442" s="105"/>
    </row>
    <row r="1443" ht="12">
      <c r="D1443" s="105"/>
    </row>
    <row r="1444" ht="12">
      <c r="D1444" s="105"/>
    </row>
    <row r="1445" ht="12">
      <c r="D1445" s="105"/>
    </row>
    <row r="1446" ht="12">
      <c r="D1446" s="105"/>
    </row>
    <row r="1447" ht="12">
      <c r="D1447" s="105"/>
    </row>
    <row r="1448" ht="12">
      <c r="D1448" s="105"/>
    </row>
    <row r="1449" ht="12">
      <c r="D1449" s="105"/>
    </row>
    <row r="1450" ht="12">
      <c r="D1450" s="105"/>
    </row>
    <row r="1451" ht="12">
      <c r="D1451" s="105"/>
    </row>
    <row r="1452" ht="12">
      <c r="D1452" s="105"/>
    </row>
    <row r="1453" ht="12">
      <c r="D1453" s="105"/>
    </row>
    <row r="1454" ht="12">
      <c r="D1454" s="105"/>
    </row>
    <row r="1455" ht="12">
      <c r="D1455" s="105"/>
    </row>
    <row r="1456" ht="12">
      <c r="D1456" s="105"/>
    </row>
    <row r="1457" ht="12">
      <c r="D1457" s="105"/>
    </row>
    <row r="1458" ht="12">
      <c r="D1458" s="105"/>
    </row>
    <row r="1459" ht="12">
      <c r="D1459" s="105"/>
    </row>
    <row r="1460" ht="12">
      <c r="D1460" s="105"/>
    </row>
    <row r="1461" ht="12">
      <c r="D1461" s="105"/>
    </row>
    <row r="1462" ht="12">
      <c r="D1462" s="105"/>
    </row>
    <row r="1463" ht="12">
      <c r="D1463" s="105"/>
    </row>
    <row r="1464" ht="12">
      <c r="D1464" s="105"/>
    </row>
    <row r="1465" ht="12">
      <c r="D1465" s="105"/>
    </row>
    <row r="1466" ht="12">
      <c r="D1466" s="105"/>
    </row>
    <row r="1467" ht="12">
      <c r="D1467" s="105"/>
    </row>
    <row r="1468" ht="12">
      <c r="D1468" s="105"/>
    </row>
    <row r="1469" ht="12">
      <c r="D1469" s="105"/>
    </row>
    <row r="1470" ht="12">
      <c r="D1470" s="105"/>
    </row>
    <row r="1471" ht="12">
      <c r="D1471" s="105"/>
    </row>
    <row r="1472" ht="12">
      <c r="D1472" s="105"/>
    </row>
    <row r="1473" ht="12">
      <c r="D1473" s="105"/>
    </row>
    <row r="1474" ht="12">
      <c r="D1474" s="105"/>
    </row>
    <row r="1475" ht="12">
      <c r="D1475" s="105"/>
    </row>
    <row r="1476" ht="12">
      <c r="D1476" s="105"/>
    </row>
    <row r="1477" ht="12">
      <c r="D1477" s="105"/>
    </row>
    <row r="1478" ht="12">
      <c r="D1478" s="105"/>
    </row>
    <row r="1479" ht="12">
      <c r="D1479" s="105"/>
    </row>
    <row r="1480" ht="12">
      <c r="D1480" s="105"/>
    </row>
    <row r="1481" ht="12">
      <c r="D1481" s="105"/>
    </row>
    <row r="1482" ht="12">
      <c r="D1482" s="105"/>
    </row>
    <row r="1483" ht="12">
      <c r="D1483" s="105"/>
    </row>
    <row r="1484" ht="12">
      <c r="D1484" s="105"/>
    </row>
    <row r="1485" ht="12">
      <c r="D1485" s="105"/>
    </row>
    <row r="1486" ht="12">
      <c r="D1486" s="105"/>
    </row>
    <row r="1487" ht="12">
      <c r="D1487" s="105"/>
    </row>
    <row r="1488" ht="12">
      <c r="D1488" s="105"/>
    </row>
    <row r="1489" ht="12">
      <c r="D1489" s="105"/>
    </row>
    <row r="1490" ht="12">
      <c r="D1490" s="105"/>
    </row>
    <row r="1491" ht="12">
      <c r="D1491" s="105"/>
    </row>
    <row r="1492" ht="12">
      <c r="D1492" s="105"/>
    </row>
    <row r="1493" ht="12">
      <c r="D1493" s="105"/>
    </row>
    <row r="1494" ht="12">
      <c r="D1494" s="105"/>
    </row>
    <row r="1495" ht="12">
      <c r="D1495" s="105"/>
    </row>
    <row r="1496" ht="12">
      <c r="D1496" s="105"/>
    </row>
    <row r="1497" ht="12">
      <c r="D1497" s="105"/>
    </row>
    <row r="1498" ht="12">
      <c r="D1498" s="105"/>
    </row>
    <row r="1499" ht="12">
      <c r="D1499" s="105"/>
    </row>
    <row r="1500" ht="12">
      <c r="D1500" s="105"/>
    </row>
    <row r="1501" ht="12">
      <c r="D1501" s="105"/>
    </row>
    <row r="1502" ht="12">
      <c r="D1502" s="105"/>
    </row>
    <row r="1503" ht="12">
      <c r="D1503" s="105"/>
    </row>
    <row r="1504" ht="12">
      <c r="D1504" s="105"/>
    </row>
    <row r="1505" ht="12">
      <c r="D1505" s="105"/>
    </row>
    <row r="1506" ht="12">
      <c r="D1506" s="105"/>
    </row>
    <row r="1507" ht="12">
      <c r="D1507" s="105"/>
    </row>
    <row r="1508" ht="12">
      <c r="D1508" s="105"/>
    </row>
    <row r="1509" ht="12">
      <c r="D1509" s="105"/>
    </row>
    <row r="1510" ht="12">
      <c r="D1510" s="105"/>
    </row>
    <row r="1511" ht="12">
      <c r="D1511" s="105"/>
    </row>
    <row r="1512" ht="12">
      <c r="D1512" s="105"/>
    </row>
    <row r="1513" ht="12">
      <c r="D1513" s="105"/>
    </row>
    <row r="1514" ht="12">
      <c r="D1514" s="105"/>
    </row>
    <row r="1515" ht="12">
      <c r="D1515" s="105"/>
    </row>
    <row r="1516" ht="12">
      <c r="D1516" s="105"/>
    </row>
    <row r="1517" ht="12">
      <c r="D1517" s="105"/>
    </row>
    <row r="1518" ht="12">
      <c r="D1518" s="105"/>
    </row>
    <row r="1519" ht="12">
      <c r="D1519" s="105"/>
    </row>
    <row r="1520" ht="12">
      <c r="D1520" s="105"/>
    </row>
    <row r="1521" ht="12">
      <c r="D1521" s="105"/>
    </row>
    <row r="1522" ht="12">
      <c r="D1522" s="105"/>
    </row>
    <row r="1523" ht="12">
      <c r="D1523" s="105"/>
    </row>
    <row r="1524" ht="12">
      <c r="D1524" s="105"/>
    </row>
    <row r="1525" ht="12">
      <c r="D1525" s="105"/>
    </row>
    <row r="1526" ht="12">
      <c r="D1526" s="105"/>
    </row>
    <row r="1527" ht="12">
      <c r="D1527" s="105"/>
    </row>
    <row r="1528" ht="12">
      <c r="D1528" s="105"/>
    </row>
    <row r="1529" ht="12">
      <c r="D1529" s="105"/>
    </row>
    <row r="1530" ht="12">
      <c r="D1530" s="105"/>
    </row>
    <row r="1531" ht="12">
      <c r="D1531" s="105"/>
    </row>
    <row r="1532" ht="12">
      <c r="D1532" s="105"/>
    </row>
    <row r="1533" ht="12">
      <c r="D1533" s="105"/>
    </row>
    <row r="1534" ht="12">
      <c r="D1534" s="105"/>
    </row>
    <row r="1535" ht="12">
      <c r="D1535" s="105"/>
    </row>
    <row r="1536" ht="12">
      <c r="D1536" s="105"/>
    </row>
    <row r="1537" ht="12">
      <c r="D1537" s="105"/>
    </row>
    <row r="1538" ht="12">
      <c r="D1538" s="105"/>
    </row>
    <row r="1539" ht="12">
      <c r="D1539" s="105"/>
    </row>
    <row r="1540" ht="12">
      <c r="D1540" s="105"/>
    </row>
    <row r="1541" ht="12">
      <c r="D1541" s="105"/>
    </row>
    <row r="1542" ht="12">
      <c r="D1542" s="105"/>
    </row>
    <row r="1543" ht="12">
      <c r="D1543" s="105"/>
    </row>
    <row r="1544" ht="12">
      <c r="D1544" s="105"/>
    </row>
    <row r="1545" ht="12">
      <c r="D1545" s="105"/>
    </row>
    <row r="1546" ht="12">
      <c r="D1546" s="105"/>
    </row>
    <row r="1547" ht="12">
      <c r="D1547" s="105"/>
    </row>
    <row r="1548" ht="12">
      <c r="D1548" s="105"/>
    </row>
    <row r="1549" ht="12">
      <c r="D1549" s="105"/>
    </row>
    <row r="1550" ht="12">
      <c r="D1550" s="105"/>
    </row>
    <row r="1551" ht="12">
      <c r="D1551" s="105"/>
    </row>
    <row r="1552" ht="12">
      <c r="D1552" s="105"/>
    </row>
    <row r="1553" ht="12">
      <c r="D1553" s="105"/>
    </row>
    <row r="1554" ht="12">
      <c r="D1554" s="105"/>
    </row>
    <row r="1555" ht="12">
      <c r="D1555" s="105"/>
    </row>
    <row r="1556" ht="12">
      <c r="D1556" s="105"/>
    </row>
    <row r="1557" ht="12">
      <c r="D1557" s="105"/>
    </row>
    <row r="1558" ht="12">
      <c r="D1558" s="105"/>
    </row>
    <row r="1559" ht="12">
      <c r="D1559" s="105"/>
    </row>
    <row r="1560" ht="12">
      <c r="D1560" s="105"/>
    </row>
    <row r="1561" ht="12">
      <c r="D1561" s="105"/>
    </row>
    <row r="1562" ht="12">
      <c r="D1562" s="105"/>
    </row>
    <row r="1563" ht="12">
      <c r="D1563" s="105"/>
    </row>
    <row r="1564" ht="12">
      <c r="D1564" s="105"/>
    </row>
    <row r="1565" ht="12">
      <c r="D1565" s="105"/>
    </row>
    <row r="1566" ht="12">
      <c r="D1566" s="105"/>
    </row>
    <row r="1567" ht="12">
      <c r="D1567" s="105"/>
    </row>
    <row r="1568" ht="12">
      <c r="D1568" s="105"/>
    </row>
    <row r="1569" ht="12">
      <c r="D1569" s="105"/>
    </row>
    <row r="1570" ht="12">
      <c r="D1570" s="105"/>
    </row>
    <row r="1571" ht="12">
      <c r="D1571" s="105"/>
    </row>
    <row r="1572" ht="12">
      <c r="D1572" s="105"/>
    </row>
    <row r="1573" ht="12">
      <c r="D1573" s="105"/>
    </row>
    <row r="1574" ht="12">
      <c r="D1574" s="105"/>
    </row>
    <row r="1575" ht="12">
      <c r="D1575" s="105"/>
    </row>
    <row r="1576" ht="12">
      <c r="D1576" s="105"/>
    </row>
    <row r="1577" ht="12">
      <c r="D1577" s="105"/>
    </row>
    <row r="1578" ht="12">
      <c r="D1578" s="105"/>
    </row>
    <row r="1579" ht="12">
      <c r="D1579" s="105"/>
    </row>
    <row r="1580" ht="12">
      <c r="D1580" s="105"/>
    </row>
    <row r="1581" ht="12">
      <c r="D1581" s="105"/>
    </row>
    <row r="1582" ht="12">
      <c r="D1582" s="105"/>
    </row>
    <row r="1583" ht="12">
      <c r="D1583" s="105"/>
    </row>
    <row r="1584" ht="12">
      <c r="D1584" s="105"/>
    </row>
    <row r="1585" ht="12">
      <c r="D1585" s="105"/>
    </row>
    <row r="1586" ht="12">
      <c r="D1586" s="105"/>
    </row>
    <row r="1587" ht="12">
      <c r="D1587" s="105"/>
    </row>
    <row r="1588" ht="12">
      <c r="D1588" s="105"/>
    </row>
    <row r="1589" ht="12">
      <c r="D1589" s="105"/>
    </row>
    <row r="1590" ht="12">
      <c r="D1590" s="105"/>
    </row>
    <row r="1591" ht="12">
      <c r="D1591" s="105"/>
    </row>
    <row r="1592" ht="12">
      <c r="D1592" s="105"/>
    </row>
    <row r="1593" ht="12">
      <c r="D1593" s="105"/>
    </row>
    <row r="1594" ht="12">
      <c r="D1594" s="105"/>
    </row>
    <row r="1595" ht="12">
      <c r="D1595" s="105"/>
    </row>
    <row r="1596" ht="12">
      <c r="D1596" s="105"/>
    </row>
    <row r="1597" ht="12">
      <c r="D1597" s="105"/>
    </row>
    <row r="1598" ht="12">
      <c r="D1598" s="105"/>
    </row>
    <row r="1599" ht="12">
      <c r="D1599" s="105"/>
    </row>
    <row r="1600" ht="12">
      <c r="D1600" s="105"/>
    </row>
    <row r="1601" ht="12">
      <c r="D1601" s="105"/>
    </row>
    <row r="1602" ht="12">
      <c r="D1602" s="105"/>
    </row>
    <row r="1603" ht="12">
      <c r="D1603" s="105"/>
    </row>
    <row r="1604" ht="12">
      <c r="D1604" s="105"/>
    </row>
    <row r="1605" ht="12">
      <c r="D1605" s="105"/>
    </row>
    <row r="1606" ht="12">
      <c r="D1606" s="105"/>
    </row>
    <row r="1607" ht="12">
      <c r="D1607" s="105"/>
    </row>
    <row r="1608" ht="12">
      <c r="D1608" s="105"/>
    </row>
    <row r="1609" ht="12">
      <c r="D1609" s="105"/>
    </row>
    <row r="1610" ht="12">
      <c r="D1610" s="105"/>
    </row>
    <row r="1611" ht="12">
      <c r="D1611" s="105"/>
    </row>
    <row r="1612" ht="12">
      <c r="D1612" s="105"/>
    </row>
    <row r="1613" ht="12">
      <c r="D1613" s="105"/>
    </row>
    <row r="1614" ht="12">
      <c r="D1614" s="105"/>
    </row>
    <row r="1615" ht="12">
      <c r="D1615" s="105"/>
    </row>
    <row r="1616" ht="12">
      <c r="D1616" s="105"/>
    </row>
    <row r="1617" ht="12">
      <c r="D1617" s="105"/>
    </row>
    <row r="1618" ht="12">
      <c r="D1618" s="105"/>
    </row>
    <row r="1619" ht="12">
      <c r="D1619" s="105"/>
    </row>
    <row r="1620" ht="12">
      <c r="D1620" s="105"/>
    </row>
    <row r="1621" ht="12">
      <c r="D1621" s="105"/>
    </row>
    <row r="1622" ht="12">
      <c r="D1622" s="105"/>
    </row>
    <row r="1623" ht="12">
      <c r="D1623" s="105"/>
    </row>
    <row r="1624" ht="12">
      <c r="D1624" s="105"/>
    </row>
    <row r="1625" ht="12">
      <c r="D1625" s="105"/>
    </row>
    <row r="1626" ht="12">
      <c r="D1626" s="105"/>
    </row>
    <row r="1627" ht="12">
      <c r="D1627" s="105"/>
    </row>
    <row r="1628" ht="12">
      <c r="D1628" s="105"/>
    </row>
    <row r="1629" ht="12">
      <c r="D1629" s="105"/>
    </row>
    <row r="1630" ht="12">
      <c r="D1630" s="105"/>
    </row>
    <row r="1631" ht="12">
      <c r="D1631" s="105"/>
    </row>
    <row r="1632" ht="12">
      <c r="D1632" s="105"/>
    </row>
    <row r="1633" ht="12">
      <c r="D1633" s="105"/>
    </row>
    <row r="1634" ht="12">
      <c r="D1634" s="105"/>
    </row>
    <row r="1635" ht="12">
      <c r="D1635" s="105"/>
    </row>
    <row r="1636" ht="12">
      <c r="D1636" s="105"/>
    </row>
    <row r="1637" ht="12">
      <c r="D1637" s="105"/>
    </row>
    <row r="1638" ht="12">
      <c r="D1638" s="105"/>
    </row>
    <row r="1639" ht="12">
      <c r="D1639" s="105"/>
    </row>
    <row r="1640" ht="12">
      <c r="D1640" s="105"/>
    </row>
    <row r="1641" ht="12">
      <c r="D1641" s="105"/>
    </row>
    <row r="1642" ht="12">
      <c r="D1642" s="105"/>
    </row>
    <row r="1643" ht="12">
      <c r="D1643" s="105"/>
    </row>
    <row r="1644" ht="12">
      <c r="D1644" s="105"/>
    </row>
    <row r="1645" ht="12">
      <c r="D1645" s="105"/>
    </row>
    <row r="1646" ht="12">
      <c r="D1646" s="105"/>
    </row>
    <row r="1647" ht="12">
      <c r="D1647" s="105"/>
    </row>
    <row r="1648" ht="12">
      <c r="D1648" s="105"/>
    </row>
    <row r="1649" ht="12">
      <c r="D1649" s="105"/>
    </row>
    <row r="1650" ht="12">
      <c r="D1650" s="105"/>
    </row>
    <row r="1651" ht="12">
      <c r="D1651" s="105"/>
    </row>
    <row r="1652" ht="12">
      <c r="D1652" s="105"/>
    </row>
    <row r="1653" ht="12">
      <c r="D1653" s="105"/>
    </row>
    <row r="1654" ht="12">
      <c r="D1654" s="105"/>
    </row>
    <row r="1655" ht="12">
      <c r="D1655" s="105"/>
    </row>
    <row r="1656" ht="12">
      <c r="D1656" s="105"/>
    </row>
    <row r="1657" ht="12">
      <c r="D1657" s="105"/>
    </row>
    <row r="1658" ht="12">
      <c r="D1658" s="105"/>
    </row>
    <row r="1659" ht="12">
      <c r="D1659" s="105"/>
    </row>
    <row r="1660" ht="12">
      <c r="D1660" s="105"/>
    </row>
    <row r="1661" ht="12">
      <c r="D1661" s="105"/>
    </row>
    <row r="1662" ht="12">
      <c r="D1662" s="105"/>
    </row>
    <row r="1663" ht="12">
      <c r="D1663" s="105"/>
    </row>
    <row r="1664" ht="12">
      <c r="D1664" s="105"/>
    </row>
    <row r="1665" ht="12">
      <c r="D1665" s="105"/>
    </row>
    <row r="1666" ht="12">
      <c r="D1666" s="105"/>
    </row>
    <row r="1667" ht="12">
      <c r="D1667" s="105"/>
    </row>
    <row r="1668" ht="12">
      <c r="D1668" s="105"/>
    </row>
    <row r="1669" ht="12">
      <c r="D1669" s="105"/>
    </row>
    <row r="1670" ht="12">
      <c r="D1670" s="105"/>
    </row>
    <row r="1671" ht="12">
      <c r="D1671" s="105"/>
    </row>
    <row r="1672" ht="12">
      <c r="D1672" s="105"/>
    </row>
    <row r="1673" ht="12">
      <c r="D1673" s="105"/>
    </row>
    <row r="1674" ht="12">
      <c r="D1674" s="105"/>
    </row>
    <row r="1675" ht="12">
      <c r="D1675" s="105"/>
    </row>
    <row r="1676" ht="12">
      <c r="D1676" s="105"/>
    </row>
    <row r="1677" ht="12">
      <c r="D1677" s="105"/>
    </row>
    <row r="1678" ht="12">
      <c r="D1678" s="105"/>
    </row>
    <row r="1679" ht="12">
      <c r="D1679" s="105"/>
    </row>
    <row r="1680" ht="12">
      <c r="D1680" s="105"/>
    </row>
    <row r="1681" ht="12">
      <c r="D1681" s="105"/>
    </row>
    <row r="1682" ht="12">
      <c r="D1682" s="105"/>
    </row>
    <row r="1683" ht="12">
      <c r="D1683" s="105"/>
    </row>
    <row r="1684" ht="12">
      <c r="D1684" s="105"/>
    </row>
    <row r="1685" ht="12">
      <c r="D1685" s="105"/>
    </row>
    <row r="1686" ht="12">
      <c r="D1686" s="105"/>
    </row>
    <row r="1687" ht="12">
      <c r="D1687" s="105"/>
    </row>
    <row r="1688" ht="12">
      <c r="D1688" s="105"/>
    </row>
    <row r="1689" ht="12">
      <c r="D1689" s="105"/>
    </row>
    <row r="1690" ht="12">
      <c r="D1690" s="105"/>
    </row>
    <row r="1691" ht="12">
      <c r="D1691" s="105"/>
    </row>
    <row r="1692" ht="12">
      <c r="D1692" s="105"/>
    </row>
    <row r="1693" ht="12">
      <c r="D1693" s="105"/>
    </row>
    <row r="1694" ht="12">
      <c r="D1694" s="105"/>
    </row>
    <row r="1695" ht="12">
      <c r="D1695" s="105"/>
    </row>
    <row r="1696" ht="12">
      <c r="D1696" s="105"/>
    </row>
    <row r="1697" ht="12">
      <c r="D1697" s="105"/>
    </row>
    <row r="1698" ht="12">
      <c r="D1698" s="105"/>
    </row>
    <row r="1699" ht="12">
      <c r="D1699" s="105"/>
    </row>
    <row r="1700" ht="12">
      <c r="D1700" s="105"/>
    </row>
    <row r="1701" ht="12">
      <c r="D1701" s="105"/>
    </row>
    <row r="1702" ht="12">
      <c r="D1702" s="105"/>
    </row>
    <row r="1703" ht="12">
      <c r="D1703" s="105"/>
    </row>
    <row r="1704" ht="12">
      <c r="D1704" s="105"/>
    </row>
    <row r="1705" ht="12">
      <c r="D1705" s="105"/>
    </row>
    <row r="1706" ht="12">
      <c r="D1706" s="105"/>
    </row>
    <row r="1707" ht="12">
      <c r="D1707" s="105"/>
    </row>
    <row r="1708" ht="12">
      <c r="D1708" s="105"/>
    </row>
    <row r="1709" ht="12">
      <c r="D1709" s="105"/>
    </row>
    <row r="1710" ht="12">
      <c r="D1710" s="105"/>
    </row>
    <row r="1711" ht="12">
      <c r="D1711" s="105"/>
    </row>
    <row r="1712" ht="12">
      <c r="D1712" s="105"/>
    </row>
    <row r="1713" ht="12">
      <c r="D1713" s="105"/>
    </row>
    <row r="1714" ht="12">
      <c r="D1714" s="105"/>
    </row>
    <row r="1715" ht="12">
      <c r="D1715" s="105"/>
    </row>
    <row r="1716" ht="12">
      <c r="D1716" s="105"/>
    </row>
    <row r="1717" ht="12">
      <c r="D1717" s="105"/>
    </row>
    <row r="1718" ht="12">
      <c r="D1718" s="105"/>
    </row>
    <row r="1719" ht="12">
      <c r="D1719" s="105"/>
    </row>
    <row r="1720" ht="12">
      <c r="D1720" s="105"/>
    </row>
    <row r="1721" ht="12">
      <c r="D1721" s="105"/>
    </row>
    <row r="1722" ht="12">
      <c r="D1722" s="105"/>
    </row>
    <row r="1723" ht="12">
      <c r="D1723" s="105"/>
    </row>
    <row r="1724" ht="12">
      <c r="D1724" s="105"/>
    </row>
    <row r="1725" ht="12">
      <c r="D1725" s="105"/>
    </row>
    <row r="1726" ht="12">
      <c r="D1726" s="105"/>
    </row>
    <row r="1727" ht="12">
      <c r="D1727" s="105"/>
    </row>
    <row r="1728" ht="12">
      <c r="D1728" s="105"/>
    </row>
    <row r="1729" ht="12">
      <c r="D1729" s="105"/>
    </row>
    <row r="1730" ht="12">
      <c r="D1730" s="105"/>
    </row>
    <row r="1731" ht="12">
      <c r="D1731" s="105"/>
    </row>
    <row r="1732" ht="12">
      <c r="D1732" s="105"/>
    </row>
    <row r="1733" ht="12">
      <c r="D1733" s="105"/>
    </row>
    <row r="1734" ht="12">
      <c r="D1734" s="105"/>
    </row>
    <row r="1735" ht="12">
      <c r="D1735" s="105"/>
    </row>
    <row r="1736" ht="12">
      <c r="D1736" s="105"/>
    </row>
    <row r="1737" ht="12">
      <c r="D1737" s="105"/>
    </row>
    <row r="1738" ht="12">
      <c r="D1738" s="105"/>
    </row>
    <row r="1739" ht="12">
      <c r="D1739" s="105"/>
    </row>
    <row r="1740" ht="12">
      <c r="D1740" s="105"/>
    </row>
    <row r="1741" ht="12">
      <c r="D1741" s="105"/>
    </row>
    <row r="1742" ht="12">
      <c r="D1742" s="105"/>
    </row>
    <row r="1743" ht="12">
      <c r="D1743" s="105"/>
    </row>
    <row r="1744" ht="12">
      <c r="D1744" s="105"/>
    </row>
    <row r="1745" ht="12">
      <c r="D1745" s="105"/>
    </row>
    <row r="1746" ht="12">
      <c r="D1746" s="105"/>
    </row>
    <row r="1747" ht="12">
      <c r="D1747" s="105"/>
    </row>
    <row r="1748" ht="12">
      <c r="D1748" s="105"/>
    </row>
    <row r="1749" ht="12">
      <c r="D1749" s="105"/>
    </row>
    <row r="1750" ht="12">
      <c r="D1750" s="105"/>
    </row>
    <row r="1751" ht="12">
      <c r="D1751" s="105"/>
    </row>
    <row r="1752" ht="12">
      <c r="D1752" s="105"/>
    </row>
    <row r="1753" ht="12">
      <c r="D1753" s="105"/>
    </row>
    <row r="1754" ht="12">
      <c r="D1754" s="105"/>
    </row>
    <row r="1755" ht="12">
      <c r="D1755" s="105"/>
    </row>
    <row r="1756" ht="12">
      <c r="D1756" s="105"/>
    </row>
    <row r="1757" ht="12">
      <c r="D1757" s="105"/>
    </row>
    <row r="1758" ht="12">
      <c r="D1758" s="105"/>
    </row>
    <row r="1759" ht="12">
      <c r="D1759" s="105"/>
    </row>
    <row r="1760" ht="12">
      <c r="D1760" s="105"/>
    </row>
    <row r="1761" ht="12">
      <c r="D1761" s="105"/>
    </row>
    <row r="1762" ht="12">
      <c r="D1762" s="105"/>
    </row>
    <row r="1763" ht="12">
      <c r="D1763" s="105"/>
    </row>
    <row r="1764" ht="12">
      <c r="D1764" s="105"/>
    </row>
    <row r="1765" ht="12">
      <c r="D1765" s="105"/>
    </row>
    <row r="1766" ht="12">
      <c r="D1766" s="105"/>
    </row>
    <row r="1767" ht="12">
      <c r="D1767" s="105"/>
    </row>
    <row r="1768" ht="12">
      <c r="D1768" s="105"/>
    </row>
    <row r="1769" ht="12">
      <c r="D1769" s="105"/>
    </row>
    <row r="1770" ht="12">
      <c r="D1770" s="105"/>
    </row>
    <row r="1771" ht="12">
      <c r="D1771" s="105"/>
    </row>
    <row r="1772" ht="12">
      <c r="D1772" s="105"/>
    </row>
    <row r="1773" ht="12">
      <c r="D1773" s="105"/>
    </row>
    <row r="1774" ht="12">
      <c r="D1774" s="105"/>
    </row>
    <row r="1775" ht="12">
      <c r="D1775" s="105"/>
    </row>
    <row r="1776" ht="12">
      <c r="D1776" s="105"/>
    </row>
    <row r="1777" ht="12">
      <c r="D1777" s="105"/>
    </row>
    <row r="1778" ht="12">
      <c r="D1778" s="105"/>
    </row>
    <row r="1779" ht="12">
      <c r="D1779" s="105"/>
    </row>
    <row r="1780" ht="12">
      <c r="D1780" s="105"/>
    </row>
    <row r="1781" ht="12">
      <c r="D1781" s="105"/>
    </row>
    <row r="1782" ht="12">
      <c r="D1782" s="105"/>
    </row>
    <row r="1783" ht="12">
      <c r="D1783" s="105"/>
    </row>
    <row r="1784" ht="12">
      <c r="D1784" s="105"/>
    </row>
    <row r="1785" ht="12">
      <c r="D1785" s="105"/>
    </row>
    <row r="1786" ht="12">
      <c r="D1786" s="105"/>
    </row>
    <row r="1787" ht="12">
      <c r="D1787" s="105"/>
    </row>
    <row r="1788" ht="12">
      <c r="D1788" s="105"/>
    </row>
    <row r="1789" ht="12">
      <c r="D1789" s="105"/>
    </row>
    <row r="1790" ht="12">
      <c r="D1790" s="105"/>
    </row>
    <row r="1791" ht="12">
      <c r="D1791" s="105"/>
    </row>
    <row r="1792" ht="12">
      <c r="D1792" s="105"/>
    </row>
    <row r="1793" ht="12">
      <c r="D1793" s="105"/>
    </row>
    <row r="1794" ht="12">
      <c r="D1794" s="105"/>
    </row>
    <row r="1795" ht="12">
      <c r="D1795" s="105"/>
    </row>
    <row r="1796" ht="12">
      <c r="D1796" s="105"/>
    </row>
    <row r="1797" ht="12">
      <c r="D1797" s="105"/>
    </row>
    <row r="1798" ht="12">
      <c r="D1798" s="105"/>
    </row>
    <row r="1799" ht="12">
      <c r="D1799" s="105"/>
    </row>
    <row r="1800" ht="12">
      <c r="D1800" s="105"/>
    </row>
    <row r="1801" ht="12">
      <c r="D1801" s="105"/>
    </row>
    <row r="1802" ht="12">
      <c r="D1802" s="105"/>
    </row>
    <row r="1803" ht="12">
      <c r="D1803" s="105"/>
    </row>
    <row r="1804" ht="12">
      <c r="D1804" s="105"/>
    </row>
    <row r="1805" ht="12">
      <c r="D1805" s="105"/>
    </row>
    <row r="1806" ht="12">
      <c r="D1806" s="105"/>
    </row>
    <row r="1807" ht="12">
      <c r="D1807" s="105"/>
    </row>
    <row r="1808" ht="12">
      <c r="D1808" s="105"/>
    </row>
    <row r="1809" ht="12">
      <c r="D1809" s="105"/>
    </row>
    <row r="1810" ht="12">
      <c r="D1810" s="105"/>
    </row>
    <row r="1811" ht="12">
      <c r="D1811" s="105"/>
    </row>
    <row r="1812" ht="12">
      <c r="D1812" s="105"/>
    </row>
    <row r="1813" ht="12">
      <c r="D1813" s="105"/>
    </row>
    <row r="1814" ht="12">
      <c r="D1814" s="105"/>
    </row>
    <row r="1815" ht="12">
      <c r="D1815" s="105"/>
    </row>
    <row r="1816" ht="12">
      <c r="D1816" s="105"/>
    </row>
    <row r="1817" ht="12">
      <c r="D1817" s="105"/>
    </row>
    <row r="1818" ht="12">
      <c r="D1818" s="105"/>
    </row>
    <row r="1819" ht="12">
      <c r="D1819" s="105"/>
    </row>
    <row r="1820" ht="12">
      <c r="D1820" s="105"/>
    </row>
    <row r="1821" ht="12">
      <c r="D1821" s="105"/>
    </row>
    <row r="1822" ht="12">
      <c r="D1822" s="105"/>
    </row>
    <row r="1823" ht="12">
      <c r="D1823" s="105"/>
    </row>
    <row r="1824" ht="12">
      <c r="D1824" s="105"/>
    </row>
    <row r="1825" ht="12">
      <c r="D1825" s="105"/>
    </row>
    <row r="1826" ht="12">
      <c r="D1826" s="105"/>
    </row>
    <row r="1827" ht="12">
      <c r="D1827" s="105"/>
    </row>
    <row r="1828" ht="12">
      <c r="D1828" s="105"/>
    </row>
    <row r="1829" ht="12">
      <c r="D1829" s="105"/>
    </row>
    <row r="1830" ht="12">
      <c r="D1830" s="105"/>
    </row>
    <row r="1831" ht="12">
      <c r="D1831" s="105"/>
    </row>
    <row r="1832" ht="12">
      <c r="D1832" s="105"/>
    </row>
    <row r="1833" ht="12">
      <c r="D1833" s="105"/>
    </row>
    <row r="1834" ht="12">
      <c r="D1834" s="105"/>
    </row>
    <row r="1835" ht="12">
      <c r="D1835" s="105"/>
    </row>
    <row r="1836" ht="12">
      <c r="D1836" s="105"/>
    </row>
    <row r="1837" ht="12">
      <c r="D1837" s="105"/>
    </row>
    <row r="1838" ht="12">
      <c r="D1838" s="105"/>
    </row>
    <row r="1839" ht="12">
      <c r="D1839" s="105"/>
    </row>
    <row r="1840" ht="12">
      <c r="D1840" s="105"/>
    </row>
    <row r="1841" ht="12">
      <c r="D1841" s="105"/>
    </row>
    <row r="1842" ht="12">
      <c r="D1842" s="105"/>
    </row>
    <row r="1843" ht="12">
      <c r="D1843" s="105"/>
    </row>
    <row r="1844" ht="12">
      <c r="D1844" s="105"/>
    </row>
    <row r="1845" ht="12">
      <c r="D1845" s="105"/>
    </row>
    <row r="1846" ht="12">
      <c r="D1846" s="105"/>
    </row>
    <row r="1847" ht="12">
      <c r="D1847" s="105"/>
    </row>
    <row r="1848" ht="12">
      <c r="D1848" s="105"/>
    </row>
    <row r="1849" ht="12">
      <c r="D1849" s="105"/>
    </row>
    <row r="1850" ht="12">
      <c r="D1850" s="105"/>
    </row>
    <row r="1851" ht="12">
      <c r="D1851" s="105"/>
    </row>
    <row r="1852" ht="12">
      <c r="D1852" s="105"/>
    </row>
    <row r="1853" ht="12">
      <c r="D1853" s="105"/>
    </row>
    <row r="1854" ht="12">
      <c r="D1854" s="105"/>
    </row>
    <row r="1855" ht="12">
      <c r="D1855" s="105"/>
    </row>
    <row r="1856" ht="12">
      <c r="D1856" s="105"/>
    </row>
    <row r="1857" ht="12">
      <c r="D1857" s="105"/>
    </row>
    <row r="1858" ht="12">
      <c r="D1858" s="105"/>
    </row>
    <row r="1859" ht="12">
      <c r="D1859" s="105"/>
    </row>
    <row r="1860" ht="12">
      <c r="D1860" s="105"/>
    </row>
    <row r="1861" ht="12">
      <c r="D1861" s="105"/>
    </row>
    <row r="1862" ht="12">
      <c r="D1862" s="105"/>
    </row>
    <row r="1863" ht="12">
      <c r="D1863" s="105"/>
    </row>
    <row r="1864" ht="12">
      <c r="D1864" s="105"/>
    </row>
    <row r="1865" ht="12">
      <c r="D1865" s="105"/>
    </row>
    <row r="1866" ht="12">
      <c r="D1866" s="105"/>
    </row>
    <row r="1867" ht="12">
      <c r="D1867" s="105"/>
    </row>
    <row r="1868" ht="12">
      <c r="D1868" s="105"/>
    </row>
    <row r="1869" ht="12">
      <c r="D1869" s="105"/>
    </row>
    <row r="1870" ht="12">
      <c r="D1870" s="105"/>
    </row>
    <row r="1871" ht="12">
      <c r="D1871" s="105"/>
    </row>
    <row r="1872" ht="12">
      <c r="D1872" s="105"/>
    </row>
    <row r="1873" ht="12">
      <c r="D1873" s="105"/>
    </row>
    <row r="1874" ht="12">
      <c r="D1874" s="105"/>
    </row>
    <row r="1875" ht="12">
      <c r="D1875" s="105"/>
    </row>
    <row r="1876" ht="12">
      <c r="D1876" s="105"/>
    </row>
    <row r="1877" ht="12">
      <c r="D1877" s="105"/>
    </row>
    <row r="1878" ht="12">
      <c r="D1878" s="105"/>
    </row>
    <row r="1879" ht="12">
      <c r="D1879" s="105"/>
    </row>
    <row r="1880" ht="12">
      <c r="D1880" s="105"/>
    </row>
    <row r="1881" ht="12">
      <c r="D1881" s="105"/>
    </row>
    <row r="1882" ht="12">
      <c r="D1882" s="105"/>
    </row>
    <row r="1883" ht="12">
      <c r="D1883" s="105"/>
    </row>
    <row r="1884" ht="12">
      <c r="D1884" s="105"/>
    </row>
    <row r="1885" ht="12">
      <c r="D1885" s="105"/>
    </row>
    <row r="1886" ht="12">
      <c r="D1886" s="105"/>
    </row>
    <row r="1887" ht="12">
      <c r="D1887" s="105"/>
    </row>
    <row r="1888" ht="12">
      <c r="D1888" s="105"/>
    </row>
    <row r="1889" ht="12">
      <c r="D1889" s="105"/>
    </row>
    <row r="1890" ht="12">
      <c r="D1890" s="105"/>
    </row>
    <row r="1891" ht="12">
      <c r="D1891" s="105"/>
    </row>
    <row r="1892" ht="12">
      <c r="D1892" s="105"/>
    </row>
    <row r="1893" ht="12">
      <c r="D1893" s="105"/>
    </row>
    <row r="1894" ht="12">
      <c r="D1894" s="105"/>
    </row>
    <row r="1895" ht="12">
      <c r="D1895" s="105"/>
    </row>
    <row r="1896" ht="12">
      <c r="D1896" s="105"/>
    </row>
    <row r="1897" ht="12">
      <c r="D1897" s="105"/>
    </row>
    <row r="1898" ht="12">
      <c r="D1898" s="105"/>
    </row>
    <row r="1899" ht="12">
      <c r="D1899" s="105"/>
    </row>
    <row r="1900" ht="12">
      <c r="D1900" s="105"/>
    </row>
    <row r="1901" ht="12">
      <c r="D1901" s="105"/>
    </row>
    <row r="1902" ht="12">
      <c r="D1902" s="105"/>
    </row>
    <row r="1903" ht="12">
      <c r="D1903" s="105"/>
    </row>
    <row r="1904" ht="12">
      <c r="D1904" s="105"/>
    </row>
    <row r="1905" ht="12">
      <c r="D1905" s="105"/>
    </row>
    <row r="1906" ht="12">
      <c r="D1906" s="105"/>
    </row>
    <row r="1907" ht="12">
      <c r="D1907" s="105"/>
    </row>
    <row r="1908" ht="12">
      <c r="D1908" s="105"/>
    </row>
    <row r="1909" ht="12">
      <c r="D1909" s="105"/>
    </row>
    <row r="1910" ht="12">
      <c r="D1910" s="105"/>
    </row>
    <row r="1911" ht="12">
      <c r="D1911" s="105"/>
    </row>
    <row r="1912" ht="12">
      <c r="D1912" s="105"/>
    </row>
    <row r="1913" ht="12">
      <c r="D1913" s="105"/>
    </row>
    <row r="1914" ht="12">
      <c r="D1914" s="105"/>
    </row>
    <row r="1915" ht="12">
      <c r="D1915" s="105"/>
    </row>
    <row r="1916" ht="12">
      <c r="D1916" s="105"/>
    </row>
    <row r="1917" ht="12">
      <c r="D1917" s="105"/>
    </row>
    <row r="1918" ht="12">
      <c r="D1918" s="105"/>
    </row>
    <row r="1919" ht="12">
      <c r="D1919" s="105"/>
    </row>
    <row r="1920" ht="12">
      <c r="D1920" s="105"/>
    </row>
    <row r="1921" ht="12">
      <c r="D1921" s="105"/>
    </row>
    <row r="1922" ht="12">
      <c r="D1922" s="105"/>
    </row>
    <row r="1923" ht="12">
      <c r="D1923" s="105"/>
    </row>
    <row r="1924" ht="12">
      <c r="D1924" s="105"/>
    </row>
    <row r="1925" ht="12">
      <c r="D1925" s="105"/>
    </row>
    <row r="1926" ht="12">
      <c r="D1926" s="105"/>
    </row>
    <row r="1927" ht="12">
      <c r="D1927" s="105"/>
    </row>
    <row r="1928" ht="12">
      <c r="D1928" s="105"/>
    </row>
    <row r="1929" ht="12">
      <c r="D1929" s="105"/>
    </row>
    <row r="1930" ht="12">
      <c r="D1930" s="105"/>
    </row>
    <row r="1931" ht="12">
      <c r="D1931" s="105"/>
    </row>
    <row r="1932" ht="12">
      <c r="D1932" s="105"/>
    </row>
    <row r="1933" ht="12">
      <c r="D1933" s="105"/>
    </row>
    <row r="1934" ht="12">
      <c r="D1934" s="105"/>
    </row>
    <row r="1935" ht="12">
      <c r="D1935" s="105"/>
    </row>
    <row r="1936" ht="12">
      <c r="D1936" s="105"/>
    </row>
    <row r="1937" ht="12">
      <c r="D1937" s="105"/>
    </row>
    <row r="1938" ht="12">
      <c r="D1938" s="105"/>
    </row>
    <row r="1939" ht="12">
      <c r="D1939" s="105"/>
    </row>
    <row r="1940" ht="12">
      <c r="D1940" s="105"/>
    </row>
    <row r="1941" ht="12">
      <c r="D1941" s="105"/>
    </row>
    <row r="1942" ht="12">
      <c r="D1942" s="105"/>
    </row>
    <row r="1943" ht="12">
      <c r="D1943" s="105"/>
    </row>
    <row r="1944" ht="12">
      <c r="D1944" s="105"/>
    </row>
    <row r="1945" ht="12">
      <c r="D1945" s="105"/>
    </row>
    <row r="1946" ht="12">
      <c r="D1946" s="105"/>
    </row>
    <row r="1947" ht="12">
      <c r="D1947" s="105"/>
    </row>
    <row r="1948" ht="12">
      <c r="D1948" s="105"/>
    </row>
    <row r="1949" ht="12">
      <c r="D1949" s="105"/>
    </row>
    <row r="1950" ht="12">
      <c r="D1950" s="105"/>
    </row>
    <row r="1951" ht="12">
      <c r="D1951" s="105"/>
    </row>
    <row r="1952" ht="12">
      <c r="D1952" s="105"/>
    </row>
    <row r="1953" ht="12">
      <c r="D1953" s="105"/>
    </row>
    <row r="1954" ht="12">
      <c r="D1954" s="105"/>
    </row>
    <row r="1955" ht="12">
      <c r="D1955" s="105"/>
    </row>
    <row r="1956" ht="12">
      <c r="D1956" s="105"/>
    </row>
    <row r="1957" ht="12">
      <c r="D1957" s="105"/>
    </row>
    <row r="1958" ht="12">
      <c r="D1958" s="105"/>
    </row>
    <row r="1959" ht="12">
      <c r="D1959" s="105"/>
    </row>
    <row r="1960" ht="12">
      <c r="D1960" s="105"/>
    </row>
    <row r="1961" ht="12">
      <c r="D1961" s="105"/>
    </row>
    <row r="1962" ht="12">
      <c r="D1962" s="105"/>
    </row>
    <row r="1963" ht="12">
      <c r="D1963" s="105"/>
    </row>
    <row r="1964" ht="12">
      <c r="D1964" s="105"/>
    </row>
    <row r="1965" ht="12">
      <c r="D1965" s="105"/>
    </row>
    <row r="1966" ht="12">
      <c r="D1966" s="105"/>
    </row>
    <row r="1967" ht="12">
      <c r="D1967" s="105"/>
    </row>
    <row r="1968" ht="12">
      <c r="D1968" s="105"/>
    </row>
    <row r="1969" ht="12">
      <c r="D1969" s="105"/>
    </row>
    <row r="1970" ht="12">
      <c r="D1970" s="105"/>
    </row>
    <row r="1971" ht="12">
      <c r="D1971" s="105"/>
    </row>
    <row r="1972" ht="12">
      <c r="D1972" s="105"/>
    </row>
    <row r="1973" ht="12">
      <c r="D1973" s="105"/>
    </row>
    <row r="1974" ht="12">
      <c r="D1974" s="105"/>
    </row>
    <row r="1975" ht="12">
      <c r="D1975" s="105"/>
    </row>
    <row r="1976" ht="12">
      <c r="D1976" s="105"/>
    </row>
    <row r="1977" ht="12">
      <c r="D1977" s="105"/>
    </row>
    <row r="1978" ht="12">
      <c r="D1978" s="105"/>
    </row>
    <row r="1979" ht="12">
      <c r="D1979" s="105"/>
    </row>
    <row r="1980" ht="12">
      <c r="D1980" s="105"/>
    </row>
    <row r="1981" ht="12">
      <c r="D1981" s="105"/>
    </row>
    <row r="1982" ht="12">
      <c r="D1982" s="105"/>
    </row>
    <row r="1983" ht="12">
      <c r="D1983" s="105"/>
    </row>
    <row r="1984" ht="12">
      <c r="D1984" s="105"/>
    </row>
    <row r="1985" ht="12">
      <c r="D1985" s="105"/>
    </row>
    <row r="1986" ht="12">
      <c r="D1986" s="105"/>
    </row>
    <row r="1987" ht="12">
      <c r="D1987" s="105"/>
    </row>
    <row r="1988" ht="12">
      <c r="D1988" s="105"/>
    </row>
    <row r="1989" ht="12">
      <c r="D1989" s="105"/>
    </row>
    <row r="1990" ht="12">
      <c r="D1990" s="105"/>
    </row>
    <row r="1991" ht="12">
      <c r="D1991" s="105"/>
    </row>
    <row r="1992" ht="12">
      <c r="D1992" s="105"/>
    </row>
    <row r="1993" ht="12">
      <c r="D1993" s="105"/>
    </row>
    <row r="1994" ht="12">
      <c r="D1994" s="105"/>
    </row>
    <row r="1995" ht="12">
      <c r="D1995" s="105"/>
    </row>
    <row r="1996" ht="12">
      <c r="D1996" s="105"/>
    </row>
    <row r="1997" ht="12">
      <c r="D1997" s="105"/>
    </row>
    <row r="1998" ht="12">
      <c r="D1998" s="105"/>
    </row>
    <row r="1999" ht="12">
      <c r="D1999" s="105"/>
    </row>
    <row r="2000" ht="12">
      <c r="D2000" s="105"/>
    </row>
    <row r="2001" ht="12">
      <c r="D2001" s="105"/>
    </row>
    <row r="2002" ht="12">
      <c r="D2002" s="105"/>
    </row>
    <row r="2003" ht="12">
      <c r="D2003" s="105"/>
    </row>
    <row r="2004" ht="12">
      <c r="D2004" s="105"/>
    </row>
    <row r="2005" ht="12">
      <c r="D2005" s="105"/>
    </row>
    <row r="2006" ht="12">
      <c r="D2006" s="105"/>
    </row>
    <row r="2007" ht="12">
      <c r="D2007" s="105"/>
    </row>
    <row r="2008" ht="12">
      <c r="D2008" s="105"/>
    </row>
    <row r="2009" ht="12">
      <c r="D2009" s="105"/>
    </row>
    <row r="2010" ht="12">
      <c r="D2010" s="105"/>
    </row>
    <row r="2011" ht="12">
      <c r="D2011" s="105"/>
    </row>
    <row r="2012" ht="12">
      <c r="D2012" s="105"/>
    </row>
    <row r="2013" ht="12">
      <c r="D2013" s="105"/>
    </row>
    <row r="2014" ht="12">
      <c r="D2014" s="105"/>
    </row>
    <row r="2015" ht="12">
      <c r="D2015" s="105"/>
    </row>
    <row r="2016" ht="12">
      <c r="D2016" s="105"/>
    </row>
    <row r="2017" ht="12">
      <c r="D2017" s="105"/>
    </row>
    <row r="2018" ht="12">
      <c r="D2018" s="105"/>
    </row>
    <row r="2019" ht="12">
      <c r="D2019" s="105"/>
    </row>
    <row r="2020" ht="12">
      <c r="D2020" s="105"/>
    </row>
    <row r="2021" ht="12">
      <c r="D2021" s="105"/>
    </row>
    <row r="2022" ht="12">
      <c r="D2022" s="105"/>
    </row>
    <row r="2023" ht="12">
      <c r="D2023" s="105"/>
    </row>
    <row r="2024" ht="12">
      <c r="D2024" s="105"/>
    </row>
    <row r="2025" ht="12">
      <c r="D2025" s="105"/>
    </row>
    <row r="2026" ht="12">
      <c r="D2026" s="105"/>
    </row>
    <row r="2027" ht="12">
      <c r="D2027" s="105"/>
    </row>
    <row r="2028" ht="12">
      <c r="D2028" s="105"/>
    </row>
    <row r="2029" ht="12">
      <c r="D2029" s="105"/>
    </row>
    <row r="2030" ht="12">
      <c r="D2030" s="105"/>
    </row>
    <row r="2031" ht="12">
      <c r="D2031" s="105"/>
    </row>
    <row r="2032" ht="12">
      <c r="D2032" s="105"/>
    </row>
    <row r="2033" ht="12">
      <c r="D2033" s="105"/>
    </row>
    <row r="2034" ht="12">
      <c r="D2034" s="105"/>
    </row>
    <row r="2035" ht="12">
      <c r="D2035" s="105"/>
    </row>
    <row r="2036" ht="12">
      <c r="D2036" s="105"/>
    </row>
    <row r="2037" ht="12">
      <c r="D2037" s="105"/>
    </row>
    <row r="2038" ht="12">
      <c r="D2038" s="105"/>
    </row>
    <row r="2039" ht="12">
      <c r="D2039" s="105"/>
    </row>
    <row r="2040" ht="12">
      <c r="D2040" s="105"/>
    </row>
    <row r="2041" ht="12">
      <c r="D2041" s="105"/>
    </row>
    <row r="2042" ht="12">
      <c r="D2042" s="105"/>
    </row>
    <row r="2043" ht="12">
      <c r="D2043" s="105"/>
    </row>
    <row r="2044" ht="12">
      <c r="D2044" s="105"/>
    </row>
    <row r="2045" ht="12">
      <c r="D2045" s="105"/>
    </row>
    <row r="2046" ht="12">
      <c r="D2046" s="105"/>
    </row>
    <row r="2047" ht="12">
      <c r="D2047" s="105"/>
    </row>
    <row r="2048" ht="12">
      <c r="D2048" s="105"/>
    </row>
    <row r="2049" ht="12">
      <c r="D2049" s="105"/>
    </row>
    <row r="2050" ht="12">
      <c r="D2050" s="105"/>
    </row>
    <row r="2051" ht="12">
      <c r="D2051" s="105"/>
    </row>
    <row r="2052" ht="12">
      <c r="D2052" s="105"/>
    </row>
    <row r="2053" ht="12">
      <c r="D2053" s="105"/>
    </row>
    <row r="2054" ht="12">
      <c r="D2054" s="105"/>
    </row>
    <row r="2055" ht="12">
      <c r="D2055" s="105"/>
    </row>
    <row r="2056" ht="12">
      <c r="D2056" s="105"/>
    </row>
    <row r="2057" ht="12">
      <c r="D2057" s="105"/>
    </row>
    <row r="2058" ht="12">
      <c r="D2058" s="105"/>
    </row>
    <row r="2059" ht="12">
      <c r="D2059" s="105"/>
    </row>
    <row r="2060" ht="12">
      <c r="D2060" s="105"/>
    </row>
    <row r="2061" ht="12">
      <c r="D2061" s="105"/>
    </row>
    <row r="2062" ht="12">
      <c r="D2062" s="105"/>
    </row>
    <row r="2063" ht="12">
      <c r="D2063" s="105"/>
    </row>
    <row r="2064" ht="12">
      <c r="D2064" s="105"/>
    </row>
    <row r="2065" ht="12">
      <c r="D2065" s="105"/>
    </row>
    <row r="2066" ht="12">
      <c r="D2066" s="105"/>
    </row>
    <row r="2067" ht="12">
      <c r="D2067" s="105"/>
    </row>
    <row r="2068" ht="12">
      <c r="D2068" s="105"/>
    </row>
    <row r="2069" ht="12">
      <c r="D2069" s="105"/>
    </row>
    <row r="2070" ht="12">
      <c r="D2070" s="105"/>
    </row>
    <row r="2071" ht="12">
      <c r="D2071" s="105"/>
    </row>
    <row r="2072" ht="12">
      <c r="D2072" s="105"/>
    </row>
    <row r="2073" ht="12">
      <c r="D2073" s="105"/>
    </row>
    <row r="2074" ht="12">
      <c r="D2074" s="105"/>
    </row>
    <row r="2075" ht="12">
      <c r="D2075" s="105"/>
    </row>
    <row r="2076" ht="12">
      <c r="D2076" s="105"/>
    </row>
    <row r="2077" ht="12">
      <c r="D2077" s="105"/>
    </row>
    <row r="2078" ht="12">
      <c r="D2078" s="105"/>
    </row>
    <row r="2079" ht="12">
      <c r="D2079" s="105"/>
    </row>
    <row r="2080" ht="12">
      <c r="D2080" s="105"/>
    </row>
    <row r="2081" ht="12">
      <c r="D2081" s="105"/>
    </row>
    <row r="2082" ht="12">
      <c r="D2082" s="105"/>
    </row>
    <row r="2083" ht="12">
      <c r="D2083" s="105"/>
    </row>
    <row r="2084" ht="12">
      <c r="D2084" s="105"/>
    </row>
    <row r="2085" ht="12">
      <c r="D2085" s="105"/>
    </row>
    <row r="2086" ht="12">
      <c r="D2086" s="105"/>
    </row>
    <row r="2087" ht="12">
      <c r="D2087" s="105"/>
    </row>
    <row r="2088" ht="12">
      <c r="D2088" s="105"/>
    </row>
    <row r="2089" ht="12">
      <c r="D2089" s="105"/>
    </row>
    <row r="2090" ht="12">
      <c r="D2090" s="105"/>
    </row>
    <row r="2091" ht="12">
      <c r="D2091" s="105"/>
    </row>
    <row r="2092" ht="12">
      <c r="D2092" s="105"/>
    </row>
    <row r="2093" ht="12">
      <c r="D2093" s="105"/>
    </row>
    <row r="2094" ht="12">
      <c r="D2094" s="105"/>
    </row>
    <row r="2095" ht="12">
      <c r="D2095" s="105"/>
    </row>
    <row r="2096" ht="12">
      <c r="D2096" s="105"/>
    </row>
    <row r="2097" ht="12">
      <c r="D2097" s="105"/>
    </row>
    <row r="2098" ht="12">
      <c r="D2098" s="105"/>
    </row>
    <row r="2099" ht="12">
      <c r="D2099" s="105"/>
    </row>
    <row r="2100" ht="12">
      <c r="D2100" s="105"/>
    </row>
    <row r="2101" ht="12">
      <c r="D2101" s="105"/>
    </row>
    <row r="2102" ht="12">
      <c r="D2102" s="105"/>
    </row>
    <row r="2103" ht="12">
      <c r="D2103" s="105"/>
    </row>
    <row r="2104" ht="12">
      <c r="D2104" s="105"/>
    </row>
    <row r="2105" ht="12">
      <c r="D2105" s="105"/>
    </row>
    <row r="2106" ht="12">
      <c r="D2106" s="105"/>
    </row>
    <row r="2107" ht="12">
      <c r="D2107" s="105"/>
    </row>
    <row r="2108" ht="12">
      <c r="D2108" s="105"/>
    </row>
    <row r="2109" ht="12">
      <c r="D2109" s="105"/>
    </row>
    <row r="2110" ht="12">
      <c r="D2110" s="105"/>
    </row>
    <row r="2111" ht="12">
      <c r="D2111" s="105"/>
    </row>
    <row r="2112" ht="12">
      <c r="D2112" s="105"/>
    </row>
    <row r="2113" ht="12">
      <c r="D2113" s="105"/>
    </row>
    <row r="2114" ht="12">
      <c r="D2114" s="105"/>
    </row>
    <row r="2115" ht="12">
      <c r="D2115" s="105"/>
    </row>
    <row r="2116" ht="12">
      <c r="D2116" s="105"/>
    </row>
    <row r="2117" ht="12">
      <c r="D2117" s="105"/>
    </row>
    <row r="2118" ht="12">
      <c r="D2118" s="105"/>
    </row>
    <row r="2119" ht="12">
      <c r="D2119" s="105"/>
    </row>
    <row r="2120" ht="12">
      <c r="D2120" s="105"/>
    </row>
    <row r="2121" ht="12">
      <c r="D2121" s="105"/>
    </row>
    <row r="2122" ht="12">
      <c r="D2122" s="105"/>
    </row>
    <row r="2123" ht="12">
      <c r="D2123" s="105"/>
    </row>
    <row r="2124" ht="12">
      <c r="D2124" s="105"/>
    </row>
    <row r="2125" ht="12">
      <c r="D2125" s="105"/>
    </row>
    <row r="2126" ht="12">
      <c r="D2126" s="105"/>
    </row>
    <row r="2127" ht="12">
      <c r="D2127" s="105"/>
    </row>
    <row r="2128" ht="12">
      <c r="D2128" s="105"/>
    </row>
    <row r="2129" ht="12">
      <c r="D2129" s="105"/>
    </row>
    <row r="2130" ht="12">
      <c r="D2130" s="105"/>
    </row>
    <row r="2131" ht="12">
      <c r="D2131" s="105"/>
    </row>
    <row r="2132" ht="12">
      <c r="D2132" s="105"/>
    </row>
    <row r="2133" ht="12">
      <c r="D2133" s="105"/>
    </row>
    <row r="2134" ht="12">
      <c r="D2134" s="105"/>
    </row>
    <row r="2135" ht="12">
      <c r="D2135" s="105"/>
    </row>
    <row r="2136" ht="12">
      <c r="D2136" s="105"/>
    </row>
    <row r="2137" ht="12">
      <c r="D2137" s="105"/>
    </row>
    <row r="2138" ht="12">
      <c r="D2138" s="105"/>
    </row>
    <row r="2139" ht="12">
      <c r="D2139" s="105"/>
    </row>
    <row r="2140" ht="12">
      <c r="D2140" s="105"/>
    </row>
    <row r="2141" ht="12">
      <c r="D2141" s="105"/>
    </row>
    <row r="2142" ht="12">
      <c r="D2142" s="105"/>
    </row>
    <row r="2143" ht="12">
      <c r="D2143" s="105"/>
    </row>
    <row r="2144" ht="12">
      <c r="D2144" s="105"/>
    </row>
    <row r="2145" ht="12">
      <c r="D2145" s="105"/>
    </row>
    <row r="2146" ht="12">
      <c r="D2146" s="105"/>
    </row>
    <row r="2147" ht="12">
      <c r="D2147" s="105"/>
    </row>
    <row r="2148" ht="12">
      <c r="D2148" s="105"/>
    </row>
    <row r="2149" ht="12">
      <c r="D2149" s="105"/>
    </row>
    <row r="2150" ht="12">
      <c r="D2150" s="105"/>
    </row>
    <row r="2151" ht="12">
      <c r="D2151" s="105"/>
    </row>
    <row r="2152" ht="12">
      <c r="D2152" s="105"/>
    </row>
    <row r="2153" ht="12">
      <c r="D2153" s="105"/>
    </row>
    <row r="2154" ht="12">
      <c r="D2154" s="105"/>
    </row>
    <row r="2155" ht="12">
      <c r="D2155" s="105"/>
    </row>
    <row r="2156" ht="12">
      <c r="D2156" s="105"/>
    </row>
    <row r="2157" ht="12">
      <c r="D2157" s="105"/>
    </row>
    <row r="2158" ht="12">
      <c r="D2158" s="105"/>
    </row>
    <row r="2159" ht="12">
      <c r="D2159" s="105"/>
    </row>
    <row r="2160" ht="12">
      <c r="D2160" s="105"/>
    </row>
    <row r="2161" ht="12">
      <c r="D2161" s="105"/>
    </row>
    <row r="2162" ht="12">
      <c r="D2162" s="105"/>
    </row>
    <row r="2163" ht="12">
      <c r="D2163" s="105"/>
    </row>
    <row r="2164" ht="12">
      <c r="D2164" s="105"/>
    </row>
    <row r="2165" ht="12">
      <c r="D2165" s="105"/>
    </row>
    <row r="2166" ht="12">
      <c r="D2166" s="105"/>
    </row>
    <row r="2167" ht="12">
      <c r="D2167" s="105"/>
    </row>
    <row r="2168" ht="12">
      <c r="D2168" s="105"/>
    </row>
    <row r="2169" ht="12">
      <c r="D2169" s="105"/>
    </row>
    <row r="2170" ht="12">
      <c r="D2170" s="105"/>
    </row>
    <row r="2171" ht="12">
      <c r="D2171" s="105"/>
    </row>
    <row r="2172" ht="12">
      <c r="D2172" s="105"/>
    </row>
    <row r="2173" ht="12">
      <c r="D2173" s="105"/>
    </row>
    <row r="2174" ht="12">
      <c r="D2174" s="105"/>
    </row>
    <row r="2175" ht="12">
      <c r="D2175" s="105"/>
    </row>
    <row r="2176" ht="12">
      <c r="D2176" s="105"/>
    </row>
    <row r="2177" ht="12">
      <c r="D2177" s="105"/>
    </row>
    <row r="2178" ht="12">
      <c r="D2178" s="105"/>
    </row>
    <row r="2179" ht="12">
      <c r="D2179" s="105"/>
    </row>
    <row r="2180" ht="12">
      <c r="D2180" s="105"/>
    </row>
    <row r="2181" ht="12">
      <c r="D2181" s="105"/>
    </row>
    <row r="2182" ht="12">
      <c r="D2182" s="105"/>
    </row>
    <row r="2183" ht="12">
      <c r="D2183" s="105"/>
    </row>
    <row r="2184" ht="12">
      <c r="D2184" s="105"/>
    </row>
    <row r="2185" ht="12">
      <c r="D2185" s="105"/>
    </row>
    <row r="2186" ht="12">
      <c r="D2186" s="105"/>
    </row>
    <row r="2187" ht="12">
      <c r="D2187" s="105"/>
    </row>
    <row r="2188" ht="12">
      <c r="D2188" s="105"/>
    </row>
    <row r="2189" ht="12">
      <c r="D2189" s="105"/>
    </row>
    <row r="2190" ht="12">
      <c r="D2190" s="105"/>
    </row>
    <row r="2191" ht="12">
      <c r="D2191" s="105"/>
    </row>
    <row r="2192" ht="12">
      <c r="D2192" s="105"/>
    </row>
    <row r="2193" ht="12">
      <c r="D2193" s="105"/>
    </row>
    <row r="2194" ht="12">
      <c r="D2194" s="105"/>
    </row>
    <row r="2195" ht="12">
      <c r="D2195" s="105"/>
    </row>
    <row r="2196" ht="12">
      <c r="D2196" s="105"/>
    </row>
    <row r="2197" ht="12">
      <c r="D2197" s="105"/>
    </row>
    <row r="2198" ht="12">
      <c r="D2198" s="105"/>
    </row>
    <row r="2199" ht="12">
      <c r="D2199" s="105"/>
    </row>
    <row r="2200" ht="12">
      <c r="D2200" s="105"/>
    </row>
    <row r="2201" ht="12">
      <c r="D2201" s="105"/>
    </row>
    <row r="2202" ht="12">
      <c r="D2202" s="105"/>
    </row>
    <row r="2203" ht="12">
      <c r="D2203" s="105"/>
    </row>
    <row r="2204" ht="12">
      <c r="D2204" s="105"/>
    </row>
    <row r="2205" ht="12">
      <c r="D2205" s="105"/>
    </row>
    <row r="2206" ht="12">
      <c r="D2206" s="105"/>
    </row>
    <row r="2207" ht="12">
      <c r="D2207" s="105"/>
    </row>
    <row r="2208" ht="12">
      <c r="D2208" s="105"/>
    </row>
    <row r="2209" ht="12">
      <c r="D2209" s="105"/>
    </row>
    <row r="2210" ht="12">
      <c r="D2210" s="105"/>
    </row>
    <row r="2211" ht="12">
      <c r="D2211" s="105"/>
    </row>
    <row r="2212" ht="12">
      <c r="D2212" s="105"/>
    </row>
    <row r="2213" ht="12">
      <c r="D2213" s="105"/>
    </row>
    <row r="2214" ht="12">
      <c r="D2214" s="105"/>
    </row>
    <row r="2215" ht="12">
      <c r="D2215" s="105"/>
    </row>
    <row r="2216" ht="12">
      <c r="D2216" s="105"/>
    </row>
    <row r="2217" ht="12">
      <c r="D2217" s="105"/>
    </row>
    <row r="2218" ht="12">
      <c r="D2218" s="105"/>
    </row>
    <row r="2219" ht="12">
      <c r="D2219" s="105"/>
    </row>
    <row r="2220" ht="12">
      <c r="D2220" s="105"/>
    </row>
    <row r="2221" ht="12">
      <c r="D2221" s="105"/>
    </row>
    <row r="2222" ht="12">
      <c r="D2222" s="105"/>
    </row>
    <row r="2223" ht="12">
      <c r="D2223" s="105"/>
    </row>
    <row r="2224" ht="12">
      <c r="D2224" s="105"/>
    </row>
    <row r="2225" ht="12">
      <c r="D2225" s="105"/>
    </row>
    <row r="2226" ht="12">
      <c r="D2226" s="105"/>
    </row>
    <row r="2227" ht="12">
      <c r="D2227" s="105"/>
    </row>
    <row r="2228" ht="12">
      <c r="D2228" s="105"/>
    </row>
    <row r="2229" ht="12">
      <c r="D2229" s="105"/>
    </row>
    <row r="2230" ht="12">
      <c r="D2230" s="105"/>
    </row>
    <row r="2231" ht="12">
      <c r="D2231" s="105"/>
    </row>
    <row r="2232" ht="12">
      <c r="D2232" s="105"/>
    </row>
    <row r="2233" ht="12">
      <c r="D2233" s="105"/>
    </row>
    <row r="2234" ht="12">
      <c r="D2234" s="105"/>
    </row>
    <row r="2235" ht="12">
      <c r="D2235" s="105"/>
    </row>
    <row r="2236" ht="12">
      <c r="D2236" s="105"/>
    </row>
    <row r="2237" ht="12">
      <c r="D2237" s="105"/>
    </row>
    <row r="2238" ht="12">
      <c r="D2238" s="105"/>
    </row>
    <row r="2239" ht="12">
      <c r="D2239" s="105"/>
    </row>
    <row r="2240" ht="12">
      <c r="D2240" s="105"/>
    </row>
    <row r="2241" ht="12">
      <c r="D2241" s="105"/>
    </row>
    <row r="2242" ht="12">
      <c r="D2242" s="105"/>
    </row>
    <row r="2243" ht="12">
      <c r="D2243" s="105"/>
    </row>
    <row r="2244" ht="12">
      <c r="D2244" s="105"/>
    </row>
    <row r="2245" ht="12">
      <c r="D2245" s="105"/>
    </row>
    <row r="2246" ht="12">
      <c r="D2246" s="105"/>
    </row>
    <row r="2247" ht="12">
      <c r="D2247" s="105"/>
    </row>
    <row r="2248" ht="12">
      <c r="D2248" s="105"/>
    </row>
    <row r="2249" ht="12">
      <c r="D2249" s="105"/>
    </row>
    <row r="2250" ht="12">
      <c r="D2250" s="105"/>
    </row>
    <row r="2251" ht="12">
      <c r="D2251" s="105"/>
    </row>
    <row r="2252" ht="12">
      <c r="D2252" s="105"/>
    </row>
    <row r="2253" ht="12">
      <c r="D2253" s="105"/>
    </row>
    <row r="2254" ht="12">
      <c r="D2254" s="105"/>
    </row>
    <row r="2255" ht="12">
      <c r="D2255" s="105"/>
    </row>
    <row r="2256" ht="12">
      <c r="D2256" s="105"/>
    </row>
    <row r="2257" ht="12">
      <c r="D2257" s="105"/>
    </row>
    <row r="2258" ht="12">
      <c r="D2258" s="105"/>
    </row>
    <row r="2259" ht="12">
      <c r="D2259" s="105"/>
    </row>
    <row r="2260" ht="12">
      <c r="D2260" s="105"/>
    </row>
    <row r="2261" ht="12">
      <c r="D2261" s="105"/>
    </row>
    <row r="2262" ht="12">
      <c r="D2262" s="105"/>
    </row>
    <row r="2263" ht="12">
      <c r="D2263" s="105"/>
    </row>
    <row r="2264" ht="12">
      <c r="D2264" s="105"/>
    </row>
    <row r="2265" ht="12">
      <c r="D2265" s="105"/>
    </row>
    <row r="2266" ht="12">
      <c r="D2266" s="105"/>
    </row>
    <row r="2267" ht="12">
      <c r="D2267" s="105"/>
    </row>
    <row r="2268" ht="12">
      <c r="D2268" s="105"/>
    </row>
    <row r="2269" ht="12">
      <c r="D2269" s="105"/>
    </row>
    <row r="2270" ht="12">
      <c r="D2270" s="105"/>
    </row>
    <row r="2271" ht="12">
      <c r="D2271" s="105"/>
    </row>
    <row r="2272" ht="12">
      <c r="D2272" s="105"/>
    </row>
    <row r="2273" ht="12">
      <c r="D2273" s="105"/>
    </row>
    <row r="2274" ht="12">
      <c r="D2274" s="105"/>
    </row>
    <row r="2275" ht="12">
      <c r="D2275" s="105"/>
    </row>
    <row r="2276" ht="12">
      <c r="D2276" s="105"/>
    </row>
    <row r="2277" ht="12">
      <c r="D2277" s="105"/>
    </row>
    <row r="2278" ht="12">
      <c r="D2278" s="105"/>
    </row>
    <row r="2279" ht="12">
      <c r="D2279" s="105"/>
    </row>
    <row r="2280" ht="12">
      <c r="D2280" s="105"/>
    </row>
    <row r="2281" ht="12">
      <c r="D2281" s="105"/>
    </row>
    <row r="2282" ht="12">
      <c r="D2282" s="105"/>
    </row>
    <row r="2283" ht="12">
      <c r="D2283" s="105"/>
    </row>
    <row r="2284" ht="12">
      <c r="D2284" s="105"/>
    </row>
    <row r="2285" ht="12">
      <c r="D2285" s="105"/>
    </row>
    <row r="2286" ht="12">
      <c r="D2286" s="105"/>
    </row>
    <row r="2287" ht="12">
      <c r="D2287" s="105"/>
    </row>
    <row r="2288" ht="12">
      <c r="D2288" s="105"/>
    </row>
    <row r="2289" ht="12">
      <c r="D2289" s="105"/>
    </row>
    <row r="2290" ht="12">
      <c r="D2290" s="105"/>
    </row>
    <row r="2291" ht="12">
      <c r="D2291" s="105"/>
    </row>
    <row r="2292" ht="12">
      <c r="D2292" s="105"/>
    </row>
    <row r="2293" ht="12">
      <c r="D2293" s="105"/>
    </row>
    <row r="2294" ht="12">
      <c r="D2294" s="105"/>
    </row>
    <row r="2295" ht="12">
      <c r="D2295" s="105"/>
    </row>
    <row r="2296" ht="12">
      <c r="D2296" s="105"/>
    </row>
    <row r="2297" ht="12">
      <c r="D2297" s="105"/>
    </row>
    <row r="2298" ht="12">
      <c r="D2298" s="105"/>
    </row>
    <row r="2299" ht="12">
      <c r="D2299" s="105"/>
    </row>
    <row r="2300" ht="12">
      <c r="D2300" s="105"/>
    </row>
    <row r="2301" ht="12">
      <c r="D2301" s="105"/>
    </row>
    <row r="2302" ht="12">
      <c r="D2302" s="105"/>
    </row>
    <row r="2303" ht="12">
      <c r="D2303" s="105"/>
    </row>
    <row r="2304" ht="12">
      <c r="D2304" s="105"/>
    </row>
    <row r="2305" ht="12">
      <c r="D2305" s="105"/>
    </row>
    <row r="2306" ht="12">
      <c r="D2306" s="105"/>
    </row>
    <row r="2307" ht="12">
      <c r="D2307" s="105"/>
    </row>
    <row r="2308" ht="12">
      <c r="D2308" s="105"/>
    </row>
    <row r="2309" ht="12">
      <c r="D2309" s="105"/>
    </row>
    <row r="2310" ht="12">
      <c r="D2310" s="105"/>
    </row>
    <row r="2311" ht="12">
      <c r="D2311" s="105"/>
    </row>
    <row r="2312" ht="12">
      <c r="D2312" s="105"/>
    </row>
    <row r="2313" ht="12">
      <c r="D2313" s="105"/>
    </row>
    <row r="2314" ht="12">
      <c r="D2314" s="105"/>
    </row>
    <row r="2315" ht="12">
      <c r="D2315" s="105"/>
    </row>
    <row r="2316" ht="12">
      <c r="D2316" s="105"/>
    </row>
    <row r="2317" ht="12">
      <c r="D2317" s="105"/>
    </row>
    <row r="2318" ht="12">
      <c r="D2318" s="105"/>
    </row>
    <row r="2319" ht="12">
      <c r="D2319" s="105"/>
    </row>
    <row r="2320" ht="12">
      <c r="D2320" s="105"/>
    </row>
    <row r="2321" ht="12">
      <c r="D2321" s="105"/>
    </row>
    <row r="2322" ht="12">
      <c r="D2322" s="105"/>
    </row>
    <row r="2323" ht="12">
      <c r="D2323" s="105"/>
    </row>
    <row r="2324" ht="12">
      <c r="D2324" s="105"/>
    </row>
    <row r="2325" ht="12">
      <c r="D2325" s="105"/>
    </row>
    <row r="2326" ht="12">
      <c r="D2326" s="105"/>
    </row>
    <row r="2327" ht="12">
      <c r="D2327" s="105"/>
    </row>
    <row r="2328" ht="12">
      <c r="D2328" s="105"/>
    </row>
    <row r="2329" ht="12">
      <c r="D2329" s="105"/>
    </row>
    <row r="2330" ht="12">
      <c r="D2330" s="105"/>
    </row>
    <row r="2331" ht="12">
      <c r="D2331" s="105"/>
    </row>
    <row r="2332" ht="12">
      <c r="D2332" s="105"/>
    </row>
    <row r="2333" ht="12">
      <c r="D2333" s="105"/>
    </row>
    <row r="2334" ht="12">
      <c r="D2334" s="105"/>
    </row>
    <row r="2335" ht="12">
      <c r="D2335" s="105"/>
    </row>
    <row r="2336" ht="12">
      <c r="D2336" s="105"/>
    </row>
    <row r="2337" ht="12">
      <c r="D2337" s="105"/>
    </row>
    <row r="2338" ht="12">
      <c r="D2338" s="105"/>
    </row>
    <row r="2339" ht="12">
      <c r="D2339" s="105"/>
    </row>
    <row r="2340" ht="12">
      <c r="D2340" s="105"/>
    </row>
    <row r="2341" ht="12">
      <c r="D2341" s="105"/>
    </row>
    <row r="2342" ht="12">
      <c r="D2342" s="105"/>
    </row>
    <row r="2343" ht="12">
      <c r="D2343" s="105"/>
    </row>
    <row r="2344" ht="12">
      <c r="D2344" s="105"/>
    </row>
    <row r="2345" ht="12">
      <c r="D2345" s="105"/>
    </row>
    <row r="2346" ht="12">
      <c r="D2346" s="105"/>
    </row>
    <row r="2347" ht="12">
      <c r="D2347" s="105"/>
    </row>
    <row r="2348" ht="12">
      <c r="D2348" s="105"/>
    </row>
    <row r="2349" ht="12">
      <c r="D2349" s="105"/>
    </row>
    <row r="2350" ht="12">
      <c r="D2350" s="105"/>
    </row>
    <row r="2351" ht="12">
      <c r="D2351" s="105"/>
    </row>
    <row r="2352" ht="12">
      <c r="D2352" s="105"/>
    </row>
    <row r="2353" ht="12">
      <c r="D2353" s="105"/>
    </row>
    <row r="2354" ht="12">
      <c r="D2354" s="105"/>
    </row>
    <row r="2355" ht="12">
      <c r="D2355" s="105"/>
    </row>
    <row r="2356" ht="12">
      <c r="D2356" s="105"/>
    </row>
    <row r="2357" ht="12">
      <c r="D2357" s="105"/>
    </row>
    <row r="2358" ht="12">
      <c r="D2358" s="105"/>
    </row>
    <row r="2359" ht="12">
      <c r="D2359" s="105"/>
    </row>
    <row r="2360" ht="12">
      <c r="D2360" s="105"/>
    </row>
    <row r="2361" ht="12">
      <c r="D2361" s="105"/>
    </row>
    <row r="2362" ht="12">
      <c r="D2362" s="105"/>
    </row>
    <row r="2363" ht="12">
      <c r="D2363" s="105"/>
    </row>
    <row r="2364" ht="12">
      <c r="D2364" s="105"/>
    </row>
    <row r="2365" ht="12">
      <c r="D2365" s="105"/>
    </row>
    <row r="2366" ht="12">
      <c r="D2366" s="105"/>
    </row>
    <row r="2367" ht="12">
      <c r="D2367" s="105"/>
    </row>
    <row r="2368" ht="12">
      <c r="D2368" s="105"/>
    </row>
    <row r="2369" ht="12">
      <c r="D2369" s="105"/>
    </row>
    <row r="2370" ht="12">
      <c r="D2370" s="105"/>
    </row>
    <row r="2371" ht="12">
      <c r="D2371" s="105"/>
    </row>
    <row r="2372" ht="12">
      <c r="D2372" s="105"/>
    </row>
    <row r="2373" ht="12">
      <c r="D2373" s="105"/>
    </row>
    <row r="2374" ht="12">
      <c r="D2374" s="105"/>
    </row>
    <row r="2375" ht="12">
      <c r="D2375" s="105"/>
    </row>
    <row r="2376" ht="12">
      <c r="D2376" s="105"/>
    </row>
    <row r="2377" ht="12">
      <c r="D2377" s="105"/>
    </row>
    <row r="2378" ht="12">
      <c r="D2378" s="105"/>
    </row>
    <row r="2379" ht="12">
      <c r="D2379" s="105"/>
    </row>
    <row r="2380" ht="12">
      <c r="D2380" s="105"/>
    </row>
    <row r="2381" ht="12">
      <c r="D2381" s="105"/>
    </row>
    <row r="2382" ht="12">
      <c r="D2382" s="105"/>
    </row>
    <row r="2383" ht="12">
      <c r="D2383" s="105"/>
    </row>
    <row r="2384" ht="12">
      <c r="D2384" s="105"/>
    </row>
    <row r="2385" ht="12">
      <c r="D2385" s="105"/>
    </row>
    <row r="2386" ht="12">
      <c r="D2386" s="105"/>
    </row>
    <row r="2387" ht="12">
      <c r="D2387" s="105"/>
    </row>
    <row r="2388" ht="12">
      <c r="D2388" s="105"/>
    </row>
    <row r="2389" ht="12">
      <c r="D2389" s="105"/>
    </row>
    <row r="2390" ht="12">
      <c r="D2390" s="105"/>
    </row>
    <row r="2391" ht="12">
      <c r="D2391" s="105"/>
    </row>
    <row r="2392" ht="12">
      <c r="D2392" s="105"/>
    </row>
    <row r="2393" ht="12">
      <c r="D2393" s="105"/>
    </row>
    <row r="2394" ht="12">
      <c r="D2394" s="105"/>
    </row>
    <row r="2395" ht="12">
      <c r="D2395" s="105"/>
    </row>
    <row r="2396" ht="12">
      <c r="D2396" s="105"/>
    </row>
    <row r="2397" ht="12">
      <c r="D2397" s="105"/>
    </row>
    <row r="2398" ht="12">
      <c r="D2398" s="105"/>
    </row>
    <row r="2399" ht="12">
      <c r="D2399" s="105"/>
    </row>
    <row r="2400" ht="12">
      <c r="D2400" s="105"/>
    </row>
    <row r="2401" ht="12">
      <c r="D2401" s="105"/>
    </row>
    <row r="2402" ht="12">
      <c r="D2402" s="105"/>
    </row>
    <row r="2403" ht="12">
      <c r="D2403" s="105"/>
    </row>
    <row r="2404" ht="12">
      <c r="D2404" s="105"/>
    </row>
    <row r="2405" ht="12">
      <c r="D2405" s="105"/>
    </row>
    <row r="2406" ht="12">
      <c r="D2406" s="105"/>
    </row>
    <row r="2407" ht="12">
      <c r="D2407" s="105"/>
    </row>
    <row r="2408" ht="12">
      <c r="D2408" s="105"/>
    </row>
    <row r="2409" ht="12">
      <c r="D2409" s="105"/>
    </row>
    <row r="2410" ht="12">
      <c r="D2410" s="105"/>
    </row>
    <row r="2411" ht="12">
      <c r="D2411" s="105"/>
    </row>
    <row r="2412" ht="12">
      <c r="D2412" s="105"/>
    </row>
    <row r="2413" ht="12">
      <c r="D2413" s="105"/>
    </row>
    <row r="2414" ht="12">
      <c r="D2414" s="105"/>
    </row>
    <row r="2415" ht="12">
      <c r="D2415" s="105"/>
    </row>
    <row r="2416" ht="12">
      <c r="D2416" s="105"/>
    </row>
    <row r="2417" ht="12">
      <c r="D2417" s="105"/>
    </row>
    <row r="2418" ht="12">
      <c r="D2418" s="105"/>
    </row>
    <row r="2419" ht="12">
      <c r="D2419" s="105"/>
    </row>
    <row r="2420" ht="12">
      <c r="D2420" s="105"/>
    </row>
    <row r="2421" ht="12">
      <c r="D2421" s="105"/>
    </row>
    <row r="2422" ht="12">
      <c r="D2422" s="105"/>
    </row>
    <row r="2423" ht="12">
      <c r="D2423" s="105"/>
    </row>
    <row r="2424" ht="12">
      <c r="D2424" s="105"/>
    </row>
    <row r="2425" ht="12">
      <c r="D2425" s="105"/>
    </row>
    <row r="2426" ht="12">
      <c r="D2426" s="105"/>
    </row>
    <row r="2427" ht="12">
      <c r="D2427" s="105"/>
    </row>
    <row r="2428" ht="12">
      <c r="D2428" s="105"/>
    </row>
    <row r="2429" ht="12">
      <c r="D2429" s="105"/>
    </row>
    <row r="2430" ht="12">
      <c r="D2430" s="105"/>
    </row>
    <row r="2431" ht="12">
      <c r="D2431" s="105"/>
    </row>
    <row r="2432" ht="12">
      <c r="D2432" s="105"/>
    </row>
    <row r="2433" ht="12">
      <c r="D2433" s="105"/>
    </row>
    <row r="2434" ht="12">
      <c r="D2434" s="105"/>
    </row>
    <row r="2435" ht="12">
      <c r="D2435" s="105"/>
    </row>
    <row r="2436" ht="12">
      <c r="D2436" s="105"/>
    </row>
    <row r="2437" ht="12">
      <c r="D2437" s="105"/>
    </row>
    <row r="2438" ht="12">
      <c r="D2438" s="105"/>
    </row>
    <row r="2439" ht="12">
      <c r="D2439" s="105"/>
    </row>
    <row r="2440" ht="12">
      <c r="D2440" s="105"/>
    </row>
    <row r="2441" ht="12">
      <c r="D2441" s="105"/>
    </row>
    <row r="2442" ht="12">
      <c r="D2442" s="105"/>
    </row>
    <row r="2443" ht="12">
      <c r="D2443" s="105"/>
    </row>
    <row r="2444" ht="12">
      <c r="D2444" s="105"/>
    </row>
    <row r="2445" ht="12">
      <c r="D2445" s="105"/>
    </row>
    <row r="2446" ht="12">
      <c r="D2446" s="105"/>
    </row>
    <row r="2447" ht="12">
      <c r="D2447" s="105"/>
    </row>
    <row r="2448" ht="12">
      <c r="D2448" s="105"/>
    </row>
    <row r="2449" ht="12">
      <c r="D2449" s="105"/>
    </row>
    <row r="2450" ht="12">
      <c r="D2450" s="105"/>
    </row>
    <row r="2451" ht="12">
      <c r="D2451" s="105"/>
    </row>
    <row r="2452" ht="12">
      <c r="D2452" s="105"/>
    </row>
    <row r="2453" ht="12">
      <c r="D2453" s="105"/>
    </row>
    <row r="2454" ht="12">
      <c r="D2454" s="105"/>
    </row>
    <row r="2455" ht="12">
      <c r="D2455" s="105"/>
    </row>
    <row r="2456" ht="12">
      <c r="D2456" s="105"/>
    </row>
    <row r="2457" ht="12">
      <c r="D2457" s="105"/>
    </row>
    <row r="2458" ht="12">
      <c r="D2458" s="105"/>
    </row>
    <row r="2459" ht="12">
      <c r="D2459" s="105"/>
    </row>
    <row r="2460" ht="12">
      <c r="D2460" s="105"/>
    </row>
    <row r="2461" ht="12">
      <c r="D2461" s="105"/>
    </row>
    <row r="2462" ht="12">
      <c r="D2462" s="105"/>
    </row>
    <row r="2463" ht="12">
      <c r="D2463" s="105"/>
    </row>
    <row r="2464" ht="12">
      <c r="D2464" s="105"/>
    </row>
    <row r="2465" ht="12">
      <c r="D2465" s="105"/>
    </row>
    <row r="2466" ht="12">
      <c r="D2466" s="105"/>
    </row>
    <row r="2467" ht="12">
      <c r="D2467" s="105"/>
    </row>
    <row r="2468" ht="12">
      <c r="D2468" s="105"/>
    </row>
    <row r="2469" ht="12">
      <c r="D2469" s="105"/>
    </row>
    <row r="2470" ht="12">
      <c r="D2470" s="105"/>
    </row>
    <row r="2471" ht="12">
      <c r="D2471" s="105"/>
    </row>
    <row r="2472" ht="12">
      <c r="D2472" s="105"/>
    </row>
    <row r="2473" ht="12">
      <c r="D2473" s="105"/>
    </row>
    <row r="2474" ht="12">
      <c r="D2474" s="105"/>
    </row>
    <row r="2475" ht="12">
      <c r="D2475" s="105"/>
    </row>
    <row r="2476" ht="12">
      <c r="D2476" s="105"/>
    </row>
    <row r="2477" ht="12">
      <c r="D2477" s="105"/>
    </row>
    <row r="2478" ht="12">
      <c r="D2478" s="105"/>
    </row>
    <row r="2479" ht="12">
      <c r="D2479" s="105"/>
    </row>
    <row r="2480" ht="12">
      <c r="D2480" s="105"/>
    </row>
    <row r="2481" ht="12">
      <c r="D2481" s="105"/>
    </row>
    <row r="2482" ht="12">
      <c r="D2482" s="105"/>
    </row>
    <row r="2483" ht="12">
      <c r="D2483" s="105"/>
    </row>
    <row r="2484" ht="12">
      <c r="D2484" s="105"/>
    </row>
    <row r="2485" ht="12">
      <c r="D2485" s="105"/>
    </row>
    <row r="2486" ht="12">
      <c r="D2486" s="105"/>
    </row>
    <row r="2487" ht="12">
      <c r="D2487" s="105"/>
    </row>
    <row r="2488" ht="12">
      <c r="D2488" s="105"/>
    </row>
    <row r="2489" ht="12">
      <c r="D2489" s="105"/>
    </row>
    <row r="2490" ht="12">
      <c r="D2490" s="105"/>
    </row>
    <row r="2491" ht="12">
      <c r="D2491" s="105"/>
    </row>
    <row r="2492" ht="12">
      <c r="D2492" s="105"/>
    </row>
    <row r="2493" ht="12">
      <c r="D2493" s="105"/>
    </row>
    <row r="2494" ht="12">
      <c r="D2494" s="105"/>
    </row>
    <row r="2495" ht="12">
      <c r="D2495" s="105"/>
    </row>
    <row r="2496" ht="12">
      <c r="D2496" s="105"/>
    </row>
    <row r="2497" ht="12">
      <c r="D2497" s="105"/>
    </row>
    <row r="2498" ht="12">
      <c r="D2498" s="105"/>
    </row>
    <row r="2499" ht="12">
      <c r="D2499" s="105"/>
    </row>
    <row r="2500" ht="12">
      <c r="D2500" s="105"/>
    </row>
    <row r="2501" ht="12">
      <c r="D2501" s="105"/>
    </row>
    <row r="2502" ht="12">
      <c r="D2502" s="105"/>
    </row>
    <row r="2503" ht="12">
      <c r="D2503" s="105"/>
    </row>
    <row r="2504" ht="12">
      <c r="D2504" s="105"/>
    </row>
    <row r="2505" ht="12">
      <c r="D2505" s="105"/>
    </row>
    <row r="2506" ht="12">
      <c r="D2506" s="105"/>
    </row>
    <row r="2507" ht="12">
      <c r="D2507" s="105"/>
    </row>
    <row r="2508" ht="12">
      <c r="D2508" s="105"/>
    </row>
    <row r="2509" ht="12">
      <c r="D2509" s="105"/>
    </row>
    <row r="2510" ht="12">
      <c r="D2510" s="105"/>
    </row>
    <row r="2511" ht="12">
      <c r="D2511" s="105"/>
    </row>
    <row r="2512" ht="12">
      <c r="D2512" s="105"/>
    </row>
    <row r="2513" ht="12">
      <c r="D2513" s="105"/>
    </row>
    <row r="2514" ht="12">
      <c r="D2514" s="105"/>
    </row>
    <row r="2515" ht="12">
      <c r="D2515" s="105"/>
    </row>
    <row r="2516" ht="12">
      <c r="D2516" s="105"/>
    </row>
    <row r="2517" ht="12">
      <c r="D2517" s="105"/>
    </row>
    <row r="2518" ht="12">
      <c r="D2518" s="105"/>
    </row>
    <row r="2519" ht="12">
      <c r="D2519" s="105"/>
    </row>
    <row r="2520" ht="12">
      <c r="D2520" s="105"/>
    </row>
    <row r="2521" ht="12">
      <c r="D2521" s="105"/>
    </row>
    <row r="2522" ht="12">
      <c r="D2522" s="105"/>
    </row>
    <row r="2523" ht="12">
      <c r="D2523" s="105"/>
    </row>
    <row r="2524" ht="12">
      <c r="D2524" s="105"/>
    </row>
    <row r="2525" ht="12">
      <c r="D2525" s="105"/>
    </row>
    <row r="2526" ht="12">
      <c r="D2526" s="105"/>
    </row>
    <row r="2527" ht="12">
      <c r="D2527" s="105"/>
    </row>
    <row r="2528" ht="12">
      <c r="D2528" s="105"/>
    </row>
    <row r="2529" ht="12">
      <c r="D2529" s="105"/>
    </row>
    <row r="2530" ht="12">
      <c r="D2530" s="105"/>
    </row>
    <row r="2531" ht="12">
      <c r="D2531" s="105"/>
    </row>
    <row r="2532" ht="12">
      <c r="D2532" s="105"/>
    </row>
    <row r="2533" ht="12">
      <c r="D2533" s="105"/>
    </row>
    <row r="2534" ht="12">
      <c r="D2534" s="105"/>
    </row>
    <row r="2535" ht="12">
      <c r="D2535" s="105"/>
    </row>
    <row r="2536" ht="12">
      <c r="D2536" s="105"/>
    </row>
    <row r="2537" ht="12">
      <c r="D2537" s="105"/>
    </row>
    <row r="2538" ht="12">
      <c r="D2538" s="105"/>
    </row>
    <row r="2539" ht="12">
      <c r="D2539" s="105"/>
    </row>
    <row r="2540" ht="12">
      <c r="D2540" s="105"/>
    </row>
    <row r="2541" ht="12">
      <c r="D2541" s="105"/>
    </row>
    <row r="2542" ht="12">
      <c r="D2542" s="105"/>
    </row>
    <row r="2543" ht="12">
      <c r="D2543" s="105"/>
    </row>
    <row r="2544" ht="12">
      <c r="D2544" s="105"/>
    </row>
    <row r="2545" ht="12">
      <c r="D2545" s="105"/>
    </row>
    <row r="2546" ht="12">
      <c r="D2546" s="105"/>
    </row>
    <row r="2547" ht="12">
      <c r="D2547" s="105"/>
    </row>
    <row r="2548" ht="12">
      <c r="D2548" s="105"/>
    </row>
    <row r="2549" ht="12">
      <c r="D2549" s="105"/>
    </row>
    <row r="2550" ht="12">
      <c r="D2550" s="105"/>
    </row>
    <row r="2551" ht="12">
      <c r="D2551" s="105"/>
    </row>
    <row r="2552" ht="12">
      <c r="D2552" s="105"/>
    </row>
    <row r="2553" ht="12">
      <c r="D2553" s="105"/>
    </row>
    <row r="2554" ht="12">
      <c r="D2554" s="105"/>
    </row>
    <row r="2555" ht="12">
      <c r="D2555" s="105"/>
    </row>
    <row r="2556" ht="12">
      <c r="D2556" s="105"/>
    </row>
    <row r="2557" ht="12">
      <c r="D2557" s="105"/>
    </row>
    <row r="2558" ht="12">
      <c r="D2558" s="105"/>
    </row>
    <row r="2559" ht="12">
      <c r="D2559" s="105"/>
    </row>
    <row r="2560" ht="12">
      <c r="D2560" s="105"/>
    </row>
    <row r="2561" ht="12">
      <c r="D2561" s="105"/>
    </row>
    <row r="2562" ht="12">
      <c r="D2562" s="105"/>
    </row>
    <row r="2563" ht="12">
      <c r="D2563" s="105"/>
    </row>
    <row r="2564" ht="12">
      <c r="D2564" s="105"/>
    </row>
    <row r="2565" ht="12">
      <c r="D2565" s="105"/>
    </row>
    <row r="2566" ht="12">
      <c r="D2566" s="105"/>
    </row>
    <row r="2567" ht="12">
      <c r="D2567" s="105"/>
    </row>
    <row r="2568" ht="12">
      <c r="D2568" s="105"/>
    </row>
    <row r="2569" ht="12">
      <c r="D2569" s="105"/>
    </row>
    <row r="2570" ht="12">
      <c r="D2570" s="105"/>
    </row>
    <row r="2571" ht="12">
      <c r="D2571" s="105"/>
    </row>
    <row r="2572" ht="12">
      <c r="D2572" s="105"/>
    </row>
    <row r="2573" ht="12">
      <c r="D2573" s="105"/>
    </row>
    <row r="2574" ht="12">
      <c r="D2574" s="105"/>
    </row>
    <row r="2575" ht="12">
      <c r="D2575" s="105"/>
    </row>
    <row r="2576" ht="12">
      <c r="D2576" s="105"/>
    </row>
    <row r="2577" ht="12">
      <c r="D2577" s="105"/>
    </row>
    <row r="2578" ht="12">
      <c r="D2578" s="105"/>
    </row>
    <row r="2579" ht="12">
      <c r="D2579" s="105"/>
    </row>
    <row r="2580" ht="12">
      <c r="D2580" s="105"/>
    </row>
    <row r="2581" ht="12">
      <c r="D2581" s="105"/>
    </row>
    <row r="2582" ht="12">
      <c r="D2582" s="105"/>
    </row>
    <row r="2583" ht="12">
      <c r="D2583" s="105"/>
    </row>
    <row r="2584" ht="12">
      <c r="D2584" s="105"/>
    </row>
    <row r="2585" ht="12">
      <c r="D2585" s="105"/>
    </row>
    <row r="2586" ht="12">
      <c r="D2586" s="105"/>
    </row>
    <row r="2587" ht="12">
      <c r="D2587" s="105"/>
    </row>
    <row r="2588" ht="12">
      <c r="D2588" s="105"/>
    </row>
    <row r="2589" ht="12">
      <c r="D2589" s="105"/>
    </row>
    <row r="2590" ht="12">
      <c r="D2590" s="105"/>
    </row>
    <row r="2591" ht="12">
      <c r="D2591" s="105"/>
    </row>
    <row r="2592" ht="12">
      <c r="D2592" s="105"/>
    </row>
    <row r="2593" ht="12">
      <c r="D2593" s="105"/>
    </row>
    <row r="2594" ht="12">
      <c r="D2594" s="105"/>
    </row>
    <row r="2595" ht="12">
      <c r="D2595" s="105"/>
    </row>
    <row r="2596" ht="12">
      <c r="D2596" s="105"/>
    </row>
    <row r="2597" ht="12">
      <c r="D2597" s="105"/>
    </row>
    <row r="2598" ht="12">
      <c r="D2598" s="105"/>
    </row>
    <row r="2599" ht="12">
      <c r="D2599" s="105"/>
    </row>
    <row r="2600" ht="12">
      <c r="D2600" s="105"/>
    </row>
    <row r="2601" ht="12">
      <c r="D2601" s="105"/>
    </row>
    <row r="2602" ht="12">
      <c r="D2602" s="105"/>
    </row>
    <row r="2603" ht="12">
      <c r="D2603" s="105"/>
    </row>
    <row r="2604" ht="12">
      <c r="D2604" s="105"/>
    </row>
    <row r="2605" ht="12">
      <c r="D2605" s="105"/>
    </row>
    <row r="2606" ht="12">
      <c r="D2606" s="105"/>
    </row>
    <row r="2607" ht="12">
      <c r="D2607" s="105"/>
    </row>
    <row r="2608" ht="12">
      <c r="D2608" s="105"/>
    </row>
    <row r="2609" ht="12">
      <c r="D2609" s="105"/>
    </row>
    <row r="2610" ht="12">
      <c r="D2610" s="105"/>
    </row>
    <row r="2611" ht="12">
      <c r="D2611" s="105"/>
    </row>
    <row r="2612" ht="12">
      <c r="D2612" s="105"/>
    </row>
    <row r="2613" ht="12">
      <c r="D2613" s="105"/>
    </row>
    <row r="2614" ht="12">
      <c r="D2614" s="105"/>
    </row>
    <row r="2615" ht="12">
      <c r="D2615" s="105"/>
    </row>
    <row r="2616" ht="12">
      <c r="D2616" s="105"/>
    </row>
    <row r="2617" ht="12">
      <c r="D2617" s="105"/>
    </row>
    <row r="2618" ht="12">
      <c r="D2618" s="105"/>
    </row>
    <row r="2619" ht="12">
      <c r="D2619" s="105"/>
    </row>
    <row r="2620" ht="12">
      <c r="D2620" s="105"/>
    </row>
    <row r="2621" ht="12">
      <c r="D2621" s="105"/>
    </row>
    <row r="2622" ht="12">
      <c r="D2622" s="105"/>
    </row>
    <row r="2623" ht="12">
      <c r="D2623" s="105"/>
    </row>
    <row r="2624" ht="12">
      <c r="D2624" s="105"/>
    </row>
    <row r="2625" ht="12">
      <c r="D2625" s="105"/>
    </row>
    <row r="2626" ht="12">
      <c r="D2626" s="105"/>
    </row>
    <row r="2627" ht="12">
      <c r="D2627" s="105"/>
    </row>
    <row r="2628" ht="12">
      <c r="D2628" s="105"/>
    </row>
    <row r="2629" ht="12">
      <c r="D2629" s="105"/>
    </row>
    <row r="2630" ht="12">
      <c r="D2630" s="105"/>
    </row>
    <row r="2631" ht="12">
      <c r="D2631" s="105"/>
    </row>
    <row r="2632" ht="12">
      <c r="D2632" s="105"/>
    </row>
    <row r="2633" ht="12">
      <c r="D2633" s="105"/>
    </row>
    <row r="2634" ht="12">
      <c r="D2634" s="105"/>
    </row>
    <row r="2635" ht="12">
      <c r="D2635" s="105"/>
    </row>
    <row r="2636" ht="12">
      <c r="D2636" s="105"/>
    </row>
    <row r="2637" ht="12">
      <c r="D2637" s="105"/>
    </row>
    <row r="2638" ht="12">
      <c r="D2638" s="105"/>
    </row>
    <row r="2639" ht="12">
      <c r="D2639" s="105"/>
    </row>
    <row r="2640" ht="12">
      <c r="D2640" s="105"/>
    </row>
    <row r="2641" ht="12">
      <c r="D2641" s="105"/>
    </row>
    <row r="2642" ht="12">
      <c r="D2642" s="105"/>
    </row>
    <row r="2643" ht="12">
      <c r="D2643" s="105"/>
    </row>
    <row r="2644" ht="12">
      <c r="D2644" s="105"/>
    </row>
    <row r="2645" ht="12">
      <c r="D2645" s="105"/>
    </row>
    <row r="2646" ht="12">
      <c r="D2646" s="105"/>
    </row>
    <row r="2647" ht="12">
      <c r="D2647" s="105"/>
    </row>
    <row r="2648" ht="12">
      <c r="D2648" s="105"/>
    </row>
    <row r="2649" ht="12">
      <c r="D2649" s="105"/>
    </row>
    <row r="2650" ht="12">
      <c r="D2650" s="105"/>
    </row>
    <row r="2651" ht="12">
      <c r="D2651" s="105"/>
    </row>
    <row r="2652" ht="12">
      <c r="D2652" s="105"/>
    </row>
    <row r="2653" ht="12">
      <c r="D2653" s="105"/>
    </row>
    <row r="2654" ht="12">
      <c r="D2654" s="105"/>
    </row>
    <row r="2655" ht="12">
      <c r="D2655" s="105"/>
    </row>
    <row r="2656" ht="12">
      <c r="D2656" s="105"/>
    </row>
    <row r="2657" ht="12">
      <c r="D2657" s="105"/>
    </row>
    <row r="2658" ht="12">
      <c r="D2658" s="105"/>
    </row>
    <row r="2659" ht="12">
      <c r="D2659" s="105"/>
    </row>
    <row r="2660" ht="12">
      <c r="D2660" s="105"/>
    </row>
    <row r="2661" ht="12">
      <c r="D2661" s="105"/>
    </row>
    <row r="2662" ht="12">
      <c r="D2662" s="105"/>
    </row>
    <row r="2663" ht="12">
      <c r="D2663" s="105"/>
    </row>
    <row r="2664" ht="12">
      <c r="D2664" s="105"/>
    </row>
    <row r="2665" ht="12">
      <c r="D2665" s="105"/>
    </row>
    <row r="2666" ht="12">
      <c r="D2666" s="105"/>
    </row>
    <row r="2667" ht="12">
      <c r="D2667" s="105"/>
    </row>
    <row r="2668" ht="12">
      <c r="D2668" s="105"/>
    </row>
    <row r="2669" ht="12">
      <c r="D2669" s="105"/>
    </row>
    <row r="2670" ht="12">
      <c r="D2670" s="105"/>
    </row>
    <row r="2671" ht="12">
      <c r="D2671" s="105"/>
    </row>
    <row r="2672" ht="12">
      <c r="D2672" s="105"/>
    </row>
    <row r="2673" ht="12">
      <c r="D2673" s="105"/>
    </row>
    <row r="2674" ht="12">
      <c r="D2674" s="105"/>
    </row>
    <row r="2675" ht="12">
      <c r="D2675" s="105"/>
    </row>
    <row r="2676" ht="12">
      <c r="D2676" s="105"/>
    </row>
    <row r="2677" ht="12">
      <c r="D2677" s="105"/>
    </row>
    <row r="2678" ht="12">
      <c r="D2678" s="105"/>
    </row>
    <row r="2679" ht="12">
      <c r="D2679" s="105"/>
    </row>
    <row r="2680" ht="12">
      <c r="D2680" s="105"/>
    </row>
    <row r="2681" ht="12">
      <c r="D2681" s="105"/>
    </row>
    <row r="2682" ht="12">
      <c r="D2682" s="105"/>
    </row>
    <row r="2683" ht="12">
      <c r="D2683" s="105"/>
    </row>
    <row r="2684" ht="12">
      <c r="D2684" s="105"/>
    </row>
    <row r="2685" ht="12">
      <c r="D2685" s="105"/>
    </row>
    <row r="2686" ht="12">
      <c r="D2686" s="105"/>
    </row>
    <row r="2687" ht="12">
      <c r="D2687" s="105"/>
    </row>
    <row r="2688" ht="12">
      <c r="D2688" s="105"/>
    </row>
    <row r="2689" ht="12">
      <c r="D2689" s="105"/>
    </row>
    <row r="2690" ht="12">
      <c r="D2690" s="105"/>
    </row>
    <row r="2691" ht="12">
      <c r="D2691" s="105"/>
    </row>
    <row r="2692" ht="12">
      <c r="D2692" s="105"/>
    </row>
    <row r="2693" ht="12">
      <c r="D2693" s="105"/>
    </row>
    <row r="2694" ht="12">
      <c r="D2694" s="105"/>
    </row>
    <row r="2695" ht="12">
      <c r="D2695" s="105"/>
    </row>
    <row r="2696" ht="12">
      <c r="D2696" s="105"/>
    </row>
    <row r="2697" ht="12">
      <c r="D2697" s="105"/>
    </row>
    <row r="2698" ht="12">
      <c r="D2698" s="105"/>
    </row>
    <row r="2699" ht="12">
      <c r="D2699" s="105"/>
    </row>
    <row r="2700" ht="12">
      <c r="D2700" s="105"/>
    </row>
    <row r="2701" ht="12">
      <c r="D2701" s="105"/>
    </row>
    <row r="2702" ht="12">
      <c r="D2702" s="105"/>
    </row>
    <row r="2703" ht="12">
      <c r="D2703" s="105"/>
    </row>
    <row r="2704" ht="12">
      <c r="D2704" s="105"/>
    </row>
    <row r="2705" ht="12">
      <c r="D2705" s="105"/>
    </row>
    <row r="2706" ht="12">
      <c r="D2706" s="105"/>
    </row>
    <row r="2707" ht="12">
      <c r="D2707" s="105"/>
    </row>
    <row r="2708" ht="12">
      <c r="D2708" s="105"/>
    </row>
    <row r="2709" ht="12">
      <c r="D2709" s="105"/>
    </row>
    <row r="2710" ht="12">
      <c r="D2710" s="105"/>
    </row>
    <row r="2711" ht="12">
      <c r="D2711" s="105"/>
    </row>
    <row r="2712" ht="12">
      <c r="D2712" s="105"/>
    </row>
    <row r="2713" ht="12">
      <c r="D2713" s="105"/>
    </row>
    <row r="2714" ht="12">
      <c r="D2714" s="105"/>
    </row>
    <row r="2715" ht="12">
      <c r="D2715" s="105"/>
    </row>
    <row r="2716" ht="12">
      <c r="D2716" s="105"/>
    </row>
    <row r="2717" ht="12">
      <c r="D2717" s="105"/>
    </row>
    <row r="2718" ht="12">
      <c r="D2718" s="105"/>
    </row>
    <row r="2719" ht="12">
      <c r="D2719" s="105"/>
    </row>
    <row r="2720" ht="12">
      <c r="D2720" s="105"/>
    </row>
    <row r="2721" ht="12">
      <c r="D2721" s="105"/>
    </row>
    <row r="2722" ht="12">
      <c r="D2722" s="105"/>
    </row>
    <row r="2723" ht="12">
      <c r="D2723" s="105"/>
    </row>
    <row r="2724" ht="12">
      <c r="D2724" s="105"/>
    </row>
    <row r="2725" ht="12">
      <c r="D2725" s="105"/>
    </row>
    <row r="2726" ht="12">
      <c r="D2726" s="105"/>
    </row>
    <row r="2727" ht="12">
      <c r="D2727" s="105"/>
    </row>
    <row r="2728" ht="12">
      <c r="D2728" s="105"/>
    </row>
    <row r="2729" ht="12">
      <c r="D2729" s="105"/>
    </row>
    <row r="2730" ht="12">
      <c r="D2730" s="105"/>
    </row>
    <row r="2731" ht="12">
      <c r="D2731" s="105"/>
    </row>
    <row r="2732" ht="12">
      <c r="D2732" s="105"/>
    </row>
    <row r="2733" ht="12">
      <c r="D2733" s="105"/>
    </row>
    <row r="2734" ht="12">
      <c r="D2734" s="105"/>
    </row>
    <row r="2735" ht="12">
      <c r="D2735" s="105"/>
    </row>
    <row r="2736" ht="12">
      <c r="D2736" s="105"/>
    </row>
    <row r="2737" ht="12">
      <c r="D2737" s="105"/>
    </row>
    <row r="2738" ht="12">
      <c r="D2738" s="105"/>
    </row>
    <row r="2739" ht="12">
      <c r="D2739" s="105"/>
    </row>
    <row r="2740" ht="12">
      <c r="D2740" s="105"/>
    </row>
    <row r="2741" ht="12">
      <c r="D2741" s="105"/>
    </row>
    <row r="2742" ht="12">
      <c r="D2742" s="105"/>
    </row>
    <row r="2743" ht="12">
      <c r="D2743" s="105"/>
    </row>
    <row r="2744" ht="12">
      <c r="D2744" s="105"/>
    </row>
    <row r="2745" ht="12">
      <c r="D2745" s="105"/>
    </row>
    <row r="2746" ht="12">
      <c r="D2746" s="105"/>
    </row>
    <row r="2747" ht="12">
      <c r="D2747" s="105"/>
    </row>
    <row r="2748" ht="12">
      <c r="D2748" s="105"/>
    </row>
    <row r="2749" ht="12">
      <c r="D2749" s="105"/>
    </row>
    <row r="2750" ht="12">
      <c r="D2750" s="105"/>
    </row>
    <row r="2751" ht="12">
      <c r="D2751" s="105"/>
    </row>
    <row r="2752" ht="12">
      <c r="D2752" s="105"/>
    </row>
    <row r="2753" ht="12">
      <c r="D2753" s="105"/>
    </row>
    <row r="2754" ht="12">
      <c r="D2754" s="105"/>
    </row>
    <row r="2755" ht="12">
      <c r="D2755" s="105"/>
    </row>
    <row r="2756" ht="12">
      <c r="D2756" s="105"/>
    </row>
    <row r="2757" ht="12">
      <c r="D2757" s="105"/>
    </row>
    <row r="2758" ht="12">
      <c r="D2758" s="105"/>
    </row>
    <row r="2759" ht="12">
      <c r="D2759" s="105"/>
    </row>
    <row r="2760" ht="12">
      <c r="D2760" s="105"/>
    </row>
    <row r="2761" ht="12">
      <c r="D2761" s="105"/>
    </row>
    <row r="2762" ht="12">
      <c r="D2762" s="105"/>
    </row>
    <row r="2763" ht="12">
      <c r="D2763" s="105"/>
    </row>
    <row r="2764" ht="12">
      <c r="D2764" s="105"/>
    </row>
    <row r="2765" ht="12">
      <c r="D2765" s="105"/>
    </row>
    <row r="2766" ht="12">
      <c r="D2766" s="105"/>
    </row>
    <row r="2767" ht="12">
      <c r="D2767" s="105"/>
    </row>
    <row r="2768" ht="12">
      <c r="D2768" s="105"/>
    </row>
    <row r="2769" ht="12">
      <c r="D2769" s="105"/>
    </row>
    <row r="2770" ht="12">
      <c r="D2770" s="105"/>
    </row>
    <row r="2771" ht="12">
      <c r="D2771" s="105"/>
    </row>
    <row r="2772" ht="12">
      <c r="D2772" s="105"/>
    </row>
    <row r="2773" ht="12">
      <c r="D2773" s="105"/>
    </row>
    <row r="2774" ht="12">
      <c r="D2774" s="105"/>
    </row>
    <row r="2775" ht="12">
      <c r="D2775" s="105"/>
    </row>
    <row r="2776" ht="12">
      <c r="D2776" s="105"/>
    </row>
    <row r="2777" ht="12">
      <c r="D2777" s="105"/>
    </row>
    <row r="2778" ht="12">
      <c r="D2778" s="105"/>
    </row>
    <row r="2779" ht="12">
      <c r="D2779" s="105"/>
    </row>
    <row r="2780" ht="12">
      <c r="D2780" s="105"/>
    </row>
    <row r="2781" ht="12">
      <c r="D2781" s="105"/>
    </row>
    <row r="2782" ht="12">
      <c r="D2782" s="105"/>
    </row>
    <row r="2783" ht="12">
      <c r="D2783" s="105"/>
    </row>
    <row r="2784" ht="12">
      <c r="D2784" s="105"/>
    </row>
    <row r="2785" ht="12">
      <c r="D2785" s="105"/>
    </row>
    <row r="2786" ht="12">
      <c r="D2786" s="105"/>
    </row>
    <row r="2787" ht="12">
      <c r="D2787" s="105"/>
    </row>
    <row r="2788" ht="12">
      <c r="D2788" s="105"/>
    </row>
    <row r="2789" ht="12">
      <c r="D2789" s="105"/>
    </row>
    <row r="2790" ht="12">
      <c r="D2790" s="105"/>
    </row>
    <row r="2791" ht="12">
      <c r="D2791" s="105"/>
    </row>
    <row r="2792" ht="12">
      <c r="D2792" s="105"/>
    </row>
    <row r="2793" ht="12">
      <c r="D2793" s="105"/>
    </row>
    <row r="2794" ht="12">
      <c r="D2794" s="105"/>
    </row>
    <row r="2795" ht="12">
      <c r="D2795" s="105"/>
    </row>
    <row r="2796" ht="12">
      <c r="D2796" s="105"/>
    </row>
    <row r="2797" ht="12">
      <c r="D2797" s="105"/>
    </row>
    <row r="2798" ht="12">
      <c r="D2798" s="105"/>
    </row>
    <row r="2799" ht="12">
      <c r="D2799" s="105"/>
    </row>
    <row r="2800" ht="12">
      <c r="D2800" s="105"/>
    </row>
    <row r="2801" ht="12">
      <c r="D2801" s="105"/>
    </row>
    <row r="2802" ht="12">
      <c r="D2802" s="105"/>
    </row>
    <row r="2803" ht="12">
      <c r="D2803" s="105"/>
    </row>
    <row r="2804" ht="12">
      <c r="D2804" s="105"/>
    </row>
    <row r="2805" ht="12">
      <c r="D2805" s="105"/>
    </row>
    <row r="2806" ht="12">
      <c r="D2806" s="105"/>
    </row>
    <row r="2807" ht="12">
      <c r="D2807" s="105"/>
    </row>
    <row r="2808" ht="12">
      <c r="D2808" s="105"/>
    </row>
    <row r="2809" ht="12">
      <c r="D2809" s="105"/>
    </row>
    <row r="2810" ht="12">
      <c r="D2810" s="105"/>
    </row>
    <row r="2811" ht="12">
      <c r="D2811" s="105"/>
    </row>
    <row r="2812" ht="12">
      <c r="D2812" s="105"/>
    </row>
    <row r="2813" ht="12">
      <c r="D2813" s="105"/>
    </row>
    <row r="2814" ht="12">
      <c r="D2814" s="105"/>
    </row>
    <row r="2815" ht="12">
      <c r="D2815" s="105"/>
    </row>
    <row r="2816" ht="12">
      <c r="D2816" s="105"/>
    </row>
    <row r="2817" ht="12">
      <c r="D2817" s="105"/>
    </row>
    <row r="2818" ht="12">
      <c r="D2818" s="105"/>
    </row>
    <row r="2819" ht="12">
      <c r="D2819" s="105"/>
    </row>
    <row r="2820" ht="12">
      <c r="D2820" s="105"/>
    </row>
    <row r="2821" ht="12">
      <c r="D2821" s="105"/>
    </row>
    <row r="2822" ht="12">
      <c r="D2822" s="105"/>
    </row>
    <row r="2823" ht="12">
      <c r="D2823" s="105"/>
    </row>
    <row r="2824" ht="12">
      <c r="D2824" s="105"/>
    </row>
    <row r="2825" ht="12">
      <c r="D2825" s="105"/>
    </row>
    <row r="2826" ht="12">
      <c r="D2826" s="105"/>
    </row>
    <row r="2827" ht="12">
      <c r="D2827" s="105"/>
    </row>
    <row r="2828" ht="12">
      <c r="D2828" s="105"/>
    </row>
    <row r="2829" ht="12">
      <c r="D2829" s="105"/>
    </row>
    <row r="2830" ht="12">
      <c r="D2830" s="105"/>
    </row>
    <row r="2831" ht="12">
      <c r="D2831" s="105"/>
    </row>
    <row r="2832" ht="12">
      <c r="D2832" s="105"/>
    </row>
    <row r="2833" ht="12">
      <c r="D2833" s="105"/>
    </row>
    <row r="2834" ht="12">
      <c r="D2834" s="105"/>
    </row>
    <row r="2835" ht="12">
      <c r="D2835" s="105"/>
    </row>
    <row r="2836" ht="12">
      <c r="D2836" s="105"/>
    </row>
    <row r="2837" ht="12">
      <c r="D2837" s="105"/>
    </row>
    <row r="2838" ht="12">
      <c r="D2838" s="105"/>
    </row>
    <row r="2839" ht="12">
      <c r="D2839" s="105"/>
    </row>
    <row r="2840" ht="12">
      <c r="D2840" s="105"/>
    </row>
    <row r="2841" ht="12">
      <c r="D2841" s="105"/>
    </row>
    <row r="2842" ht="12">
      <c r="D2842" s="105"/>
    </row>
    <row r="2843" ht="12">
      <c r="D2843" s="105"/>
    </row>
    <row r="2844" ht="12">
      <c r="D2844" s="105"/>
    </row>
    <row r="2845" ht="12">
      <c r="D2845" s="105"/>
    </row>
    <row r="2846" ht="12">
      <c r="D2846" s="105"/>
    </row>
    <row r="2847" ht="12">
      <c r="D2847" s="105"/>
    </row>
    <row r="2848" ht="12">
      <c r="D2848" s="105"/>
    </row>
    <row r="2849" ht="12">
      <c r="D2849" s="105"/>
    </row>
    <row r="2850" ht="12">
      <c r="D2850" s="105"/>
    </row>
    <row r="2851" ht="12">
      <c r="D2851" s="105"/>
    </row>
    <row r="2852" ht="12">
      <c r="D2852" s="105"/>
    </row>
    <row r="2853" ht="12">
      <c r="D2853" s="105"/>
    </row>
    <row r="2854" ht="12">
      <c r="D2854" s="105"/>
    </row>
    <row r="2855" ht="12">
      <c r="D2855" s="105"/>
    </row>
    <row r="2856" ht="12">
      <c r="D2856" s="105"/>
    </row>
    <row r="2857" ht="12">
      <c r="D2857" s="105"/>
    </row>
    <row r="2858" ht="12">
      <c r="D2858" s="105"/>
    </row>
    <row r="2859" ht="12">
      <c r="D2859" s="105"/>
    </row>
    <row r="2860" ht="12">
      <c r="D2860" s="105"/>
    </row>
    <row r="2861" ht="12">
      <c r="D2861" s="105"/>
    </row>
    <row r="2862" ht="12">
      <c r="D2862" s="105"/>
    </row>
    <row r="2863" ht="12">
      <c r="D2863" s="105"/>
    </row>
    <row r="2864" ht="12">
      <c r="D2864" s="105"/>
    </row>
    <row r="2865" ht="12">
      <c r="D2865" s="105"/>
    </row>
    <row r="2866" ht="12">
      <c r="D2866" s="105"/>
    </row>
    <row r="2867" ht="12">
      <c r="D2867" s="105"/>
    </row>
    <row r="2868" ht="12">
      <c r="D2868" s="105"/>
    </row>
    <row r="2869" ht="12">
      <c r="D2869" s="105"/>
    </row>
    <row r="2870" ht="12">
      <c r="D2870" s="105"/>
    </row>
    <row r="2871" ht="12">
      <c r="D2871" s="105"/>
    </row>
    <row r="2872" ht="12">
      <c r="D2872" s="105"/>
    </row>
    <row r="2873" ht="12">
      <c r="D2873" s="105"/>
    </row>
    <row r="2874" ht="12">
      <c r="D2874" s="105"/>
    </row>
    <row r="2875" ht="12">
      <c r="D2875" s="105"/>
    </row>
    <row r="2876" ht="12">
      <c r="D2876" s="105"/>
    </row>
    <row r="2877" ht="12">
      <c r="D2877" s="105"/>
    </row>
    <row r="2878" ht="12">
      <c r="D2878" s="105"/>
    </row>
    <row r="2879" ht="12">
      <c r="D2879" s="105"/>
    </row>
    <row r="2880" ht="12">
      <c r="D2880" s="105"/>
    </row>
    <row r="2881" ht="12">
      <c r="D2881" s="105"/>
    </row>
    <row r="2882" ht="12">
      <c r="D2882" s="105"/>
    </row>
    <row r="2883" ht="12">
      <c r="D2883" s="105"/>
    </row>
    <row r="2884" ht="12">
      <c r="D2884" s="105"/>
    </row>
    <row r="2885" ht="12">
      <c r="D2885" s="105"/>
    </row>
    <row r="2886" ht="12">
      <c r="D2886" s="105"/>
    </row>
    <row r="2887" ht="12">
      <c r="D2887" s="105"/>
    </row>
    <row r="2888" ht="12">
      <c r="D2888" s="105"/>
    </row>
    <row r="2889" ht="12">
      <c r="D2889" s="105"/>
    </row>
    <row r="2890" ht="12">
      <c r="D2890" s="105"/>
    </row>
    <row r="2891" ht="12">
      <c r="D2891" s="105"/>
    </row>
    <row r="2892" ht="12">
      <c r="D2892" s="105"/>
    </row>
    <row r="2893" ht="12">
      <c r="D2893" s="105"/>
    </row>
    <row r="2894" ht="12">
      <c r="D2894" s="105"/>
    </row>
    <row r="2895" ht="12">
      <c r="D2895" s="105"/>
    </row>
    <row r="2896" ht="12">
      <c r="D2896" s="105"/>
    </row>
    <row r="2897" ht="12">
      <c r="D2897" s="105"/>
    </row>
    <row r="2898" ht="12">
      <c r="D2898" s="105"/>
    </row>
    <row r="2899" ht="12">
      <c r="D2899" s="105"/>
    </row>
    <row r="2900" ht="12">
      <c r="D2900" s="105"/>
    </row>
    <row r="2901" ht="12">
      <c r="D2901" s="105"/>
    </row>
    <row r="2902" ht="12">
      <c r="D2902" s="105"/>
    </row>
    <row r="2903" ht="12">
      <c r="D2903" s="105"/>
    </row>
    <row r="2904" ht="12">
      <c r="D2904" s="105"/>
    </row>
    <row r="2905" ht="12">
      <c r="D2905" s="105"/>
    </row>
    <row r="2906" ht="12">
      <c r="D2906" s="105"/>
    </row>
    <row r="2907" ht="12">
      <c r="D2907" s="105"/>
    </row>
    <row r="2908" ht="12">
      <c r="D2908" s="105"/>
    </row>
    <row r="2909" ht="12">
      <c r="D2909" s="105"/>
    </row>
    <row r="2910" ht="12">
      <c r="D2910" s="105"/>
    </row>
    <row r="2911" ht="12">
      <c r="D2911" s="105"/>
    </row>
    <row r="2912" ht="12">
      <c r="D2912" s="105"/>
    </row>
    <row r="2913" ht="12">
      <c r="D2913" s="105"/>
    </row>
    <row r="2914" ht="12">
      <c r="D2914" s="105"/>
    </row>
    <row r="2915" ht="12">
      <c r="D2915" s="105"/>
    </row>
    <row r="2916" ht="12">
      <c r="D2916" s="105"/>
    </row>
    <row r="2917" ht="12">
      <c r="D2917" s="105"/>
    </row>
    <row r="2918" ht="12">
      <c r="D2918" s="105"/>
    </row>
    <row r="2919" ht="12">
      <c r="D2919" s="105"/>
    </row>
    <row r="2920" ht="12">
      <c r="D2920" s="105"/>
    </row>
    <row r="2921" ht="12">
      <c r="D2921" s="105"/>
    </row>
    <row r="2922" ht="12">
      <c r="D2922" s="105"/>
    </row>
    <row r="2923" ht="12">
      <c r="D2923" s="105"/>
    </row>
    <row r="2924" ht="12">
      <c r="D2924" s="105"/>
    </row>
    <row r="2925" ht="12">
      <c r="D2925" s="105"/>
    </row>
    <row r="2926" ht="12">
      <c r="D2926" s="105"/>
    </row>
    <row r="2927" ht="12">
      <c r="D2927" s="105"/>
    </row>
    <row r="2928" ht="12">
      <c r="D2928" s="105"/>
    </row>
    <row r="2929" ht="12">
      <c r="D2929" s="105"/>
    </row>
    <row r="2930" ht="12">
      <c r="D2930" s="105"/>
    </row>
    <row r="2931" ht="12">
      <c r="D2931" s="105"/>
    </row>
    <row r="2932" ht="12">
      <c r="D2932" s="105"/>
    </row>
    <row r="2933" ht="12">
      <c r="D2933" s="105"/>
    </row>
    <row r="2934" ht="12">
      <c r="D2934" s="105"/>
    </row>
    <row r="2935" ht="12">
      <c r="D2935" s="105"/>
    </row>
    <row r="2936" ht="12">
      <c r="D2936" s="105"/>
    </row>
    <row r="2937" ht="12">
      <c r="D2937" s="105"/>
    </row>
    <row r="2938" ht="12">
      <c r="D2938" s="105"/>
    </row>
    <row r="2939" ht="12">
      <c r="D2939" s="105"/>
    </row>
    <row r="2940" ht="12">
      <c r="D2940" s="105"/>
    </row>
    <row r="2941" ht="12">
      <c r="D2941" s="105"/>
    </row>
    <row r="2942" ht="12">
      <c r="D2942" s="105"/>
    </row>
    <row r="2943" ht="12">
      <c r="D2943" s="105"/>
    </row>
    <row r="2944" ht="12">
      <c r="D2944" s="105"/>
    </row>
    <row r="2945" ht="12">
      <c r="D2945" s="105"/>
    </row>
    <row r="2946" ht="12">
      <c r="D2946" s="105"/>
    </row>
    <row r="2947" ht="12">
      <c r="D2947" s="105"/>
    </row>
    <row r="2948" ht="12">
      <c r="D2948" s="105"/>
    </row>
    <row r="2949" ht="12">
      <c r="D2949" s="105"/>
    </row>
    <row r="2950" ht="12">
      <c r="D2950" s="105"/>
    </row>
    <row r="2951" ht="12">
      <c r="D2951" s="105"/>
    </row>
    <row r="2952" ht="12">
      <c r="D2952" s="105"/>
    </row>
    <row r="2953" ht="12">
      <c r="D2953" s="105"/>
    </row>
    <row r="2954" ht="12">
      <c r="D2954" s="105"/>
    </row>
    <row r="2955" ht="12">
      <c r="D2955" s="105"/>
    </row>
    <row r="2956" ht="12">
      <c r="D2956" s="105"/>
    </row>
    <row r="2957" ht="12">
      <c r="D2957" s="105"/>
    </row>
    <row r="2958" ht="12">
      <c r="D2958" s="105"/>
    </row>
    <row r="2959" ht="12">
      <c r="D2959" s="105"/>
    </row>
    <row r="2960" ht="12">
      <c r="D2960" s="105"/>
    </row>
    <row r="2961" ht="12">
      <c r="D2961" s="105"/>
    </row>
    <row r="2962" ht="12">
      <c r="D2962" s="105"/>
    </row>
    <row r="2963" ht="12">
      <c r="D2963" s="105"/>
    </row>
    <row r="2964" ht="12">
      <c r="D2964" s="105"/>
    </row>
    <row r="2965" ht="12">
      <c r="D2965" s="105"/>
    </row>
    <row r="2966" ht="12">
      <c r="D2966" s="105"/>
    </row>
    <row r="2967" ht="12">
      <c r="D2967" s="105"/>
    </row>
    <row r="2968" ht="12">
      <c r="D2968" s="105"/>
    </row>
    <row r="2969" ht="12">
      <c r="D2969" s="105"/>
    </row>
    <row r="2970" ht="12">
      <c r="D2970" s="105"/>
    </row>
    <row r="2971" ht="12">
      <c r="D2971" s="105"/>
    </row>
    <row r="2972" ht="12">
      <c r="D2972" s="105"/>
    </row>
    <row r="2973" ht="12">
      <c r="D2973" s="105"/>
    </row>
    <row r="2974" ht="12">
      <c r="D2974" s="105"/>
    </row>
    <row r="2975" ht="12">
      <c r="D2975" s="105"/>
    </row>
    <row r="2976" ht="12">
      <c r="D2976" s="105"/>
    </row>
    <row r="2977" ht="12">
      <c r="D2977" s="105"/>
    </row>
    <row r="2978" ht="12">
      <c r="D2978" s="105"/>
    </row>
    <row r="2979" ht="12">
      <c r="D2979" s="105"/>
    </row>
    <row r="2980" ht="12">
      <c r="D2980" s="105"/>
    </row>
    <row r="2981" ht="12">
      <c r="D2981" s="105"/>
    </row>
    <row r="2982" ht="12">
      <c r="D2982" s="105"/>
    </row>
    <row r="2983" ht="12">
      <c r="D2983" s="105"/>
    </row>
    <row r="2984" ht="12">
      <c r="D2984" s="105"/>
    </row>
    <row r="2985" ht="12">
      <c r="D2985" s="105"/>
    </row>
    <row r="2986" ht="12">
      <c r="D2986" s="105"/>
    </row>
    <row r="2987" ht="12">
      <c r="D2987" s="105"/>
    </row>
    <row r="2988" ht="12">
      <c r="D2988" s="105"/>
    </row>
    <row r="2989" ht="12">
      <c r="D2989" s="105"/>
    </row>
    <row r="2990" ht="12">
      <c r="D2990" s="105"/>
    </row>
    <row r="2991" ht="12">
      <c r="D2991" s="105"/>
    </row>
    <row r="2992" ht="12">
      <c r="D2992" s="105"/>
    </row>
    <row r="2993" ht="12">
      <c r="D2993" s="105"/>
    </row>
    <row r="2994" ht="12">
      <c r="D2994" s="105"/>
    </row>
    <row r="2995" ht="12">
      <c r="D2995" s="105"/>
    </row>
    <row r="2996" ht="12">
      <c r="D2996" s="105"/>
    </row>
    <row r="2997" ht="12">
      <c r="D2997" s="105"/>
    </row>
    <row r="2998" ht="12">
      <c r="D2998" s="105"/>
    </row>
    <row r="2999" ht="12">
      <c r="D2999" s="105"/>
    </row>
    <row r="3000" ht="12">
      <c r="D3000" s="105"/>
    </row>
    <row r="3001" ht="12">
      <c r="D3001" s="105"/>
    </row>
    <row r="3002" ht="12">
      <c r="D3002" s="105"/>
    </row>
    <row r="3003" ht="12">
      <c r="D3003" s="105"/>
    </row>
    <row r="3004" ht="12">
      <c r="D3004" s="105"/>
    </row>
    <row r="3005" ht="12">
      <c r="D3005" s="105"/>
    </row>
    <row r="3006" ht="12">
      <c r="D3006" s="105"/>
    </row>
    <row r="3007" ht="12">
      <c r="D3007" s="105"/>
    </row>
    <row r="3008" ht="12">
      <c r="D3008" s="105"/>
    </row>
    <row r="3009" ht="12">
      <c r="D3009" s="105"/>
    </row>
    <row r="3010" ht="12">
      <c r="D3010" s="105"/>
    </row>
    <row r="3011" ht="12">
      <c r="D3011" s="105"/>
    </row>
    <row r="3012" ht="12">
      <c r="D3012" s="105"/>
    </row>
    <row r="3013" ht="12">
      <c r="D3013" s="105"/>
    </row>
    <row r="3014" ht="12">
      <c r="D3014" s="105"/>
    </row>
    <row r="3015" ht="12">
      <c r="D3015" s="105"/>
    </row>
    <row r="3016" ht="12">
      <c r="D3016" s="105"/>
    </row>
    <row r="3017" ht="12">
      <c r="D3017" s="105"/>
    </row>
    <row r="3018" ht="12">
      <c r="D3018" s="105"/>
    </row>
    <row r="3019" ht="12">
      <c r="D3019" s="105"/>
    </row>
    <row r="3020" ht="12">
      <c r="D3020" s="105"/>
    </row>
    <row r="3021" ht="12">
      <c r="D3021" s="105"/>
    </row>
    <row r="3022" ht="12">
      <c r="D3022" s="105"/>
    </row>
    <row r="3023" ht="12">
      <c r="D3023" s="105"/>
    </row>
    <row r="3024" ht="12">
      <c r="D3024" s="105"/>
    </row>
    <row r="3025" ht="12">
      <c r="D3025" s="105"/>
    </row>
    <row r="3026" ht="12">
      <c r="D3026" s="105"/>
    </row>
    <row r="3027" ht="12">
      <c r="D3027" s="105"/>
    </row>
    <row r="3028" ht="12">
      <c r="D3028" s="105"/>
    </row>
    <row r="3029" ht="12">
      <c r="D3029" s="105"/>
    </row>
    <row r="3030" ht="12">
      <c r="D3030" s="105"/>
    </row>
    <row r="3031" ht="12">
      <c r="D3031" s="105"/>
    </row>
    <row r="3032" ht="12">
      <c r="D3032" s="105"/>
    </row>
    <row r="3033" ht="12">
      <c r="D3033" s="105"/>
    </row>
    <row r="3034" ht="12">
      <c r="D3034" s="105"/>
    </row>
    <row r="3035" ht="12">
      <c r="D3035" s="105"/>
    </row>
    <row r="3036" ht="12">
      <c r="D3036" s="105"/>
    </row>
    <row r="3037" ht="12">
      <c r="D3037" s="105"/>
    </row>
    <row r="3038" ht="12">
      <c r="D3038" s="105"/>
    </row>
    <row r="3039" ht="12">
      <c r="D3039" s="105"/>
    </row>
    <row r="3040" ht="12">
      <c r="D3040" s="105"/>
    </row>
    <row r="3041" ht="12">
      <c r="D3041" s="105"/>
    </row>
    <row r="3042" ht="12">
      <c r="D3042" s="105"/>
    </row>
    <row r="3043" ht="12">
      <c r="D3043" s="105"/>
    </row>
    <row r="3044" ht="12">
      <c r="D3044" s="105"/>
    </row>
    <row r="3045" ht="12">
      <c r="D3045" s="105"/>
    </row>
    <row r="3046" ht="12">
      <c r="D3046" s="105"/>
    </row>
    <row r="3047" ht="12">
      <c r="D3047" s="105"/>
    </row>
    <row r="3048" ht="12">
      <c r="D3048" s="105"/>
    </row>
    <row r="3049" ht="12">
      <c r="D3049" s="105"/>
    </row>
    <row r="3050" ht="12">
      <c r="D3050" s="105"/>
    </row>
    <row r="3051" ht="12">
      <c r="D3051" s="105"/>
    </row>
    <row r="3052" ht="12">
      <c r="D3052" s="105"/>
    </row>
    <row r="3053" ht="12">
      <c r="D3053" s="105"/>
    </row>
    <row r="3054" ht="12">
      <c r="D3054" s="105"/>
    </row>
    <row r="3055" ht="12">
      <c r="D3055" s="105"/>
    </row>
    <row r="3056" ht="12">
      <c r="D3056" s="105"/>
    </row>
    <row r="3057" ht="12">
      <c r="D3057" s="105"/>
    </row>
    <row r="3058" ht="12">
      <c r="D3058" s="105"/>
    </row>
    <row r="3059" ht="12">
      <c r="D3059" s="105"/>
    </row>
    <row r="3060" ht="12">
      <c r="D3060" s="105"/>
    </row>
    <row r="3061" ht="12">
      <c r="D3061" s="105"/>
    </row>
    <row r="3062" ht="12">
      <c r="D3062" s="105"/>
    </row>
    <row r="3063" ht="12">
      <c r="D3063" s="105"/>
    </row>
    <row r="3064" ht="12">
      <c r="D3064" s="105"/>
    </row>
    <row r="3065" ht="12">
      <c r="D3065" s="105"/>
    </row>
    <row r="3066" ht="12">
      <c r="D3066" s="105"/>
    </row>
    <row r="3067" ht="12">
      <c r="D3067" s="105"/>
    </row>
    <row r="3068" ht="12">
      <c r="D3068" s="105"/>
    </row>
    <row r="3069" ht="12">
      <c r="D3069" s="105"/>
    </row>
    <row r="3070" ht="12">
      <c r="D3070" s="105"/>
    </row>
    <row r="3071" ht="12">
      <c r="D3071" s="105"/>
    </row>
    <row r="3072" ht="12">
      <c r="D3072" s="105"/>
    </row>
    <row r="3073" ht="12">
      <c r="D3073" s="105"/>
    </row>
    <row r="3074" ht="12">
      <c r="D3074" s="105"/>
    </row>
    <row r="3075" ht="12">
      <c r="D3075" s="105"/>
    </row>
    <row r="3076" ht="12">
      <c r="D3076" s="105"/>
    </row>
    <row r="3077" ht="12">
      <c r="D3077" s="105"/>
    </row>
    <row r="3078" ht="12">
      <c r="D3078" s="105"/>
    </row>
    <row r="3079" ht="12">
      <c r="D3079" s="105"/>
    </row>
    <row r="3080" ht="12">
      <c r="D3080" s="105"/>
    </row>
    <row r="3081" ht="12">
      <c r="D3081" s="105"/>
    </row>
    <row r="3082" ht="12">
      <c r="D3082" s="105"/>
    </row>
    <row r="3083" ht="12">
      <c r="D3083" s="105"/>
    </row>
    <row r="3084" ht="12">
      <c r="D3084" s="105"/>
    </row>
    <row r="3085" ht="12">
      <c r="D3085" s="105"/>
    </row>
    <row r="3086" ht="12">
      <c r="D3086" s="105"/>
    </row>
    <row r="3087" ht="12">
      <c r="D3087" s="105"/>
    </row>
    <row r="3088" ht="12">
      <c r="D3088" s="105"/>
    </row>
    <row r="3089" ht="12">
      <c r="D3089" s="105"/>
    </row>
    <row r="3090" ht="12">
      <c r="D3090" s="105"/>
    </row>
    <row r="3091" ht="12">
      <c r="D3091" s="105"/>
    </row>
    <row r="3092" ht="12">
      <c r="D3092" s="105"/>
    </row>
    <row r="3093" ht="12">
      <c r="D3093" s="105"/>
    </row>
    <row r="3094" ht="12">
      <c r="D3094" s="105"/>
    </row>
    <row r="3095" ht="12">
      <c r="D3095" s="105"/>
    </row>
    <row r="3096" ht="12">
      <c r="D3096" s="105"/>
    </row>
    <row r="3097" ht="12">
      <c r="D3097" s="105"/>
    </row>
    <row r="3098" ht="12">
      <c r="D3098" s="105"/>
    </row>
    <row r="3099" ht="12">
      <c r="D3099" s="105"/>
    </row>
    <row r="3100" ht="12">
      <c r="D3100" s="105"/>
    </row>
    <row r="3101" ht="12">
      <c r="D3101" s="105"/>
    </row>
    <row r="3102" ht="12">
      <c r="D3102" s="105"/>
    </row>
    <row r="3103" ht="12">
      <c r="D3103" s="105"/>
    </row>
    <row r="3104" ht="12">
      <c r="D3104" s="105"/>
    </row>
    <row r="3105" ht="12">
      <c r="D3105" s="105"/>
    </row>
    <row r="3106" ht="12">
      <c r="D3106" s="105"/>
    </row>
    <row r="3107" ht="12">
      <c r="D3107" s="105"/>
    </row>
    <row r="3108" ht="12">
      <c r="D3108" s="105"/>
    </row>
    <row r="3109" ht="12">
      <c r="D3109" s="105"/>
    </row>
    <row r="3110" ht="12">
      <c r="D3110" s="105"/>
    </row>
    <row r="3111" ht="12">
      <c r="D3111" s="105"/>
    </row>
    <row r="3112" ht="12">
      <c r="D3112" s="105"/>
    </row>
    <row r="3113" ht="12">
      <c r="D3113" s="105"/>
    </row>
    <row r="3114" ht="12">
      <c r="D3114" s="105"/>
    </row>
    <row r="3115" ht="12">
      <c r="D3115" s="105"/>
    </row>
    <row r="3116" ht="12">
      <c r="D3116" s="105"/>
    </row>
    <row r="3117" ht="12">
      <c r="D3117" s="105"/>
    </row>
    <row r="3118" ht="12">
      <c r="D3118" s="105"/>
    </row>
    <row r="3119" ht="12">
      <c r="D3119" s="105"/>
    </row>
    <row r="3120" ht="12">
      <c r="D3120" s="105"/>
    </row>
    <row r="3121" ht="12">
      <c r="D3121" s="105"/>
    </row>
    <row r="3122" ht="12">
      <c r="D3122" s="105"/>
    </row>
    <row r="3123" ht="12">
      <c r="D3123" s="105"/>
    </row>
    <row r="3124" ht="12">
      <c r="D3124" s="105"/>
    </row>
    <row r="3125" ht="12">
      <c r="D3125" s="105"/>
    </row>
    <row r="3126" ht="12">
      <c r="D3126" s="105"/>
    </row>
    <row r="3127" ht="12">
      <c r="D3127" s="105"/>
    </row>
    <row r="3128" ht="12">
      <c r="D3128" s="105"/>
    </row>
    <row r="3129" ht="12">
      <c r="D3129" s="105"/>
    </row>
    <row r="3130" ht="12">
      <c r="D3130" s="105"/>
    </row>
    <row r="3131" ht="12">
      <c r="D3131" s="105"/>
    </row>
    <row r="3132" ht="12">
      <c r="D3132" s="105"/>
    </row>
    <row r="3133" ht="12">
      <c r="D3133" s="105"/>
    </row>
    <row r="3134" ht="12">
      <c r="D3134" s="105"/>
    </row>
    <row r="3135" ht="12">
      <c r="D3135" s="105"/>
    </row>
    <row r="3136" ht="12">
      <c r="D3136" s="105"/>
    </row>
    <row r="3137" ht="12">
      <c r="D3137" s="105"/>
    </row>
    <row r="3138" ht="12">
      <c r="D3138" s="105"/>
    </row>
    <row r="3139" ht="12">
      <c r="D3139" s="105"/>
    </row>
    <row r="3140" ht="12">
      <c r="D3140" s="105"/>
    </row>
    <row r="3141" ht="12">
      <c r="D3141" s="105"/>
    </row>
    <row r="3142" ht="12">
      <c r="D3142" s="105"/>
    </row>
    <row r="3143" ht="12">
      <c r="D3143" s="105"/>
    </row>
    <row r="3144" ht="12">
      <c r="D3144" s="105"/>
    </row>
    <row r="3145" ht="12">
      <c r="D3145" s="105"/>
    </row>
    <row r="3146" ht="12">
      <c r="D3146" s="105"/>
    </row>
    <row r="3147" ht="12">
      <c r="D3147" s="105"/>
    </row>
    <row r="3148" ht="12">
      <c r="D3148" s="105"/>
    </row>
    <row r="3149" ht="12">
      <c r="D3149" s="105"/>
    </row>
    <row r="3150" ht="12">
      <c r="D3150" s="105"/>
    </row>
    <row r="3151" ht="12">
      <c r="D3151" s="105"/>
    </row>
    <row r="3152" ht="12">
      <c r="D3152" s="105"/>
    </row>
    <row r="3153" ht="12">
      <c r="D3153" s="105"/>
    </row>
    <row r="3154" ht="12">
      <c r="D3154" s="105"/>
    </row>
    <row r="3155" ht="12">
      <c r="D3155" s="105"/>
    </row>
    <row r="3156" ht="12">
      <c r="D3156" s="105"/>
    </row>
    <row r="3157" ht="12">
      <c r="D3157" s="105"/>
    </row>
    <row r="3158" ht="12">
      <c r="D3158" s="105"/>
    </row>
    <row r="3159" ht="12">
      <c r="D3159" s="105"/>
    </row>
    <row r="3160" ht="12">
      <c r="D3160" s="105"/>
    </row>
    <row r="3161" ht="12">
      <c r="D3161" s="105"/>
    </row>
    <row r="3162" ht="12">
      <c r="D3162" s="105"/>
    </row>
    <row r="3163" ht="12">
      <c r="D3163" s="105"/>
    </row>
    <row r="3164" ht="12">
      <c r="D3164" s="105"/>
    </row>
    <row r="3165" ht="12">
      <c r="D3165" s="105"/>
    </row>
    <row r="3166" ht="12">
      <c r="D3166" s="105"/>
    </row>
    <row r="3167" ht="12">
      <c r="D3167" s="105"/>
    </row>
    <row r="3168" ht="12">
      <c r="D3168" s="105"/>
    </row>
    <row r="3169" ht="12">
      <c r="D3169" s="105"/>
    </row>
    <row r="3170" ht="12">
      <c r="D3170" s="105"/>
    </row>
    <row r="3171" ht="12">
      <c r="D3171" s="105"/>
    </row>
    <row r="3172" ht="12">
      <c r="D3172" s="105"/>
    </row>
    <row r="3173" ht="12">
      <c r="D3173" s="105"/>
    </row>
    <row r="3174" ht="12">
      <c r="D3174" s="105"/>
    </row>
    <row r="3175" ht="12">
      <c r="D3175" s="105"/>
    </row>
    <row r="3176" ht="12">
      <c r="D3176" s="105"/>
    </row>
    <row r="3177" ht="12">
      <c r="D3177" s="105"/>
    </row>
    <row r="3178" ht="12">
      <c r="D3178" s="105"/>
    </row>
    <row r="3179" ht="12">
      <c r="D3179" s="105"/>
    </row>
    <row r="3180" ht="12">
      <c r="D3180" s="105"/>
    </row>
    <row r="3181" ht="12">
      <c r="D3181" s="105"/>
    </row>
    <row r="3182" ht="12">
      <c r="D3182" s="105"/>
    </row>
    <row r="3183" ht="12">
      <c r="D3183" s="105"/>
    </row>
    <row r="3184" ht="12">
      <c r="D3184" s="105"/>
    </row>
    <row r="3185" ht="12">
      <c r="D3185" s="105"/>
    </row>
    <row r="3186" ht="12">
      <c r="D3186" s="105"/>
    </row>
    <row r="3187" ht="12">
      <c r="D3187" s="105"/>
    </row>
    <row r="3188" ht="12">
      <c r="D3188" s="105"/>
    </row>
    <row r="3189" ht="12">
      <c r="D3189" s="105"/>
    </row>
    <row r="3190" ht="12">
      <c r="D3190" s="105"/>
    </row>
    <row r="3191" ht="12">
      <c r="D3191" s="105"/>
    </row>
    <row r="3192" ht="12">
      <c r="D3192" s="105"/>
    </row>
    <row r="3193" ht="12">
      <c r="D3193" s="105"/>
    </row>
    <row r="3194" ht="12">
      <c r="D3194" s="105"/>
    </row>
    <row r="3195" ht="12">
      <c r="D3195" s="105"/>
    </row>
    <row r="3196" ht="12">
      <c r="D3196" s="105"/>
    </row>
    <row r="3197" ht="12">
      <c r="D3197" s="105"/>
    </row>
    <row r="3198" ht="12">
      <c r="D3198" s="105"/>
    </row>
    <row r="3199" ht="12">
      <c r="D3199" s="105"/>
    </row>
    <row r="3200" ht="12">
      <c r="D3200" s="105"/>
    </row>
    <row r="3201" ht="12">
      <c r="D3201" s="105"/>
    </row>
    <row r="3202" ht="12">
      <c r="D3202" s="105"/>
    </row>
    <row r="3203" ht="12">
      <c r="D3203" s="105"/>
    </row>
    <row r="3204" ht="12">
      <c r="D3204" s="105"/>
    </row>
    <row r="3205" ht="12">
      <c r="D3205" s="105"/>
    </row>
    <row r="3206" ht="12">
      <c r="D3206" s="105"/>
    </row>
    <row r="3207" ht="12">
      <c r="D3207" s="105"/>
    </row>
    <row r="3208" ht="12">
      <c r="D3208" s="105"/>
    </row>
    <row r="3209" ht="12">
      <c r="D3209" s="105"/>
    </row>
    <row r="3210" ht="12">
      <c r="D3210" s="105"/>
    </row>
    <row r="3211" ht="12">
      <c r="D3211" s="105"/>
    </row>
    <row r="3212" ht="12">
      <c r="D3212" s="105"/>
    </row>
    <row r="3213" ht="12">
      <c r="D3213" s="105"/>
    </row>
    <row r="3214" ht="12">
      <c r="D3214" s="105"/>
    </row>
    <row r="3215" ht="12">
      <c r="D3215" s="105"/>
    </row>
    <row r="3216" ht="12">
      <c r="D3216" s="105"/>
    </row>
    <row r="3217" ht="12">
      <c r="D3217" s="105"/>
    </row>
    <row r="3218" ht="12">
      <c r="D3218" s="105"/>
    </row>
    <row r="3219" ht="12">
      <c r="D3219" s="105"/>
    </row>
    <row r="3220" ht="12">
      <c r="D3220" s="105"/>
    </row>
    <row r="3221" ht="12">
      <c r="D3221" s="105"/>
    </row>
    <row r="3222" ht="12">
      <c r="D3222" s="105"/>
    </row>
    <row r="3223" ht="12">
      <c r="D3223" s="105"/>
    </row>
    <row r="3224" ht="12">
      <c r="D3224" s="105"/>
    </row>
    <row r="3225" ht="12">
      <c r="D3225" s="105"/>
    </row>
    <row r="3226" ht="12">
      <c r="D3226" s="105"/>
    </row>
    <row r="3227" ht="12">
      <c r="D3227" s="105"/>
    </row>
    <row r="3228" ht="12">
      <c r="D3228" s="105"/>
    </row>
    <row r="3229" ht="12">
      <c r="D3229" s="105"/>
    </row>
    <row r="3230" ht="12">
      <c r="D3230" s="105"/>
    </row>
    <row r="3231" ht="12">
      <c r="D3231" s="105"/>
    </row>
    <row r="3232" ht="12">
      <c r="D3232" s="105"/>
    </row>
    <row r="3233" ht="12">
      <c r="D3233" s="105"/>
    </row>
    <row r="3234" ht="12">
      <c r="D3234" s="105"/>
    </row>
    <row r="3235" ht="12">
      <c r="D3235" s="105"/>
    </row>
    <row r="3236" ht="12">
      <c r="D3236" s="105"/>
    </row>
    <row r="3237" ht="12">
      <c r="D3237" s="105"/>
    </row>
    <row r="3238" ht="12">
      <c r="D3238" s="105"/>
    </row>
    <row r="3239" ht="12">
      <c r="D3239" s="105"/>
    </row>
    <row r="3240" ht="12">
      <c r="D3240" s="105"/>
    </row>
    <row r="3241" ht="12">
      <c r="D3241" s="105"/>
    </row>
    <row r="3242" ht="12">
      <c r="D3242" s="105"/>
    </row>
    <row r="3243" ht="12">
      <c r="D3243" s="105"/>
    </row>
    <row r="3244" ht="12">
      <c r="D3244" s="105"/>
    </row>
    <row r="3245" ht="12">
      <c r="D3245" s="105"/>
    </row>
    <row r="3246" ht="12">
      <c r="D3246" s="105"/>
    </row>
    <row r="3247" ht="12">
      <c r="D3247" s="105"/>
    </row>
    <row r="3248" ht="12">
      <c r="D3248" s="105"/>
    </row>
    <row r="3249" ht="12">
      <c r="D3249" s="105"/>
    </row>
    <row r="3250" ht="12">
      <c r="D3250" s="105"/>
    </row>
    <row r="3251" ht="12">
      <c r="D3251" s="105"/>
    </row>
    <row r="3252" ht="12">
      <c r="D3252" s="105"/>
    </row>
    <row r="3253" ht="12">
      <c r="D3253" s="105"/>
    </row>
    <row r="3254" ht="12">
      <c r="D3254" s="105"/>
    </row>
    <row r="3255" ht="12">
      <c r="D3255" s="105"/>
    </row>
    <row r="3256" ht="12">
      <c r="D3256" s="105"/>
    </row>
    <row r="3257" ht="12">
      <c r="D3257" s="105"/>
    </row>
    <row r="3258" ht="12">
      <c r="D3258" s="105"/>
    </row>
    <row r="3259" ht="12">
      <c r="D3259" s="105"/>
    </row>
    <row r="3260" ht="12">
      <c r="D3260" s="105"/>
    </row>
    <row r="3261" ht="12">
      <c r="D3261" s="105"/>
    </row>
    <row r="3262" ht="12">
      <c r="D3262" s="105"/>
    </row>
    <row r="3263" ht="12">
      <c r="D3263" s="105"/>
    </row>
    <row r="3264" ht="12">
      <c r="D3264" s="105"/>
    </row>
    <row r="3265" ht="12">
      <c r="D3265" s="105"/>
    </row>
    <row r="3266" ht="12">
      <c r="D3266" s="105"/>
    </row>
    <row r="3267" ht="12">
      <c r="D3267" s="105"/>
    </row>
    <row r="3268" ht="12">
      <c r="D3268" s="105"/>
    </row>
    <row r="3269" ht="12">
      <c r="D3269" s="105"/>
    </row>
    <row r="3270" ht="12">
      <c r="D3270" s="105"/>
    </row>
    <row r="3271" ht="12">
      <c r="D3271" s="105"/>
    </row>
    <row r="3272" ht="12">
      <c r="D3272" s="105"/>
    </row>
    <row r="3273" ht="12">
      <c r="D3273" s="105"/>
    </row>
    <row r="3274" ht="12">
      <c r="D3274" s="105"/>
    </row>
    <row r="3275" ht="12">
      <c r="D3275" s="105"/>
    </row>
    <row r="3276" ht="12">
      <c r="D3276" s="105"/>
    </row>
    <row r="3277" ht="12">
      <c r="D3277" s="105"/>
    </row>
    <row r="3278" ht="12">
      <c r="D3278" s="105"/>
    </row>
    <row r="3279" ht="12">
      <c r="D3279" s="105"/>
    </row>
    <row r="3280" ht="12">
      <c r="D3280" s="105"/>
    </row>
    <row r="3281" ht="12">
      <c r="D3281" s="105"/>
    </row>
    <row r="3282" ht="12">
      <c r="D3282" s="105"/>
    </row>
    <row r="3283" ht="12">
      <c r="D3283" s="105"/>
    </row>
    <row r="3284" ht="12">
      <c r="D3284" s="105"/>
    </row>
    <row r="3285" ht="12">
      <c r="D3285" s="105"/>
    </row>
    <row r="3286" ht="12">
      <c r="D3286" s="105"/>
    </row>
    <row r="3287" ht="12">
      <c r="D3287" s="105"/>
    </row>
    <row r="3288" ht="12">
      <c r="D3288" s="105"/>
    </row>
    <row r="3289" ht="12">
      <c r="D3289" s="105"/>
    </row>
    <row r="3290" ht="12">
      <c r="D3290" s="105"/>
    </row>
    <row r="3291" ht="12">
      <c r="D3291" s="105"/>
    </row>
    <row r="3292" ht="12">
      <c r="D3292" s="105"/>
    </row>
    <row r="3293" ht="12">
      <c r="D3293" s="105"/>
    </row>
    <row r="3294" ht="12">
      <c r="D3294" s="105"/>
    </row>
    <row r="3295" ht="12">
      <c r="D3295" s="105"/>
    </row>
    <row r="3296" ht="12">
      <c r="D3296" s="105"/>
    </row>
    <row r="3297" ht="12">
      <c r="D3297" s="105"/>
    </row>
    <row r="3298" ht="12">
      <c r="D3298" s="105"/>
    </row>
    <row r="3299" ht="12">
      <c r="D3299" s="105"/>
    </row>
    <row r="3300" ht="12">
      <c r="D3300" s="105"/>
    </row>
    <row r="3301" ht="12">
      <c r="D3301" s="105"/>
    </row>
    <row r="3302" ht="12">
      <c r="D3302" s="105"/>
    </row>
    <row r="3303" ht="12">
      <c r="D3303" s="105"/>
    </row>
    <row r="3304" ht="12">
      <c r="D3304" s="105"/>
    </row>
    <row r="3305" ht="12">
      <c r="D3305" s="105"/>
    </row>
    <row r="3306" ht="12">
      <c r="D3306" s="105"/>
    </row>
    <row r="3307" ht="12">
      <c r="D3307" s="105"/>
    </row>
    <row r="3308" ht="12">
      <c r="D3308" s="105"/>
    </row>
    <row r="3309" ht="12">
      <c r="D3309" s="105"/>
    </row>
    <row r="3310" ht="12">
      <c r="D3310" s="105"/>
    </row>
    <row r="3311" ht="12">
      <c r="D3311" s="105"/>
    </row>
    <row r="3312" ht="12">
      <c r="D3312" s="105"/>
    </row>
    <row r="3313" ht="12">
      <c r="D3313" s="105"/>
    </row>
    <row r="3314" ht="12">
      <c r="D3314" s="105"/>
    </row>
    <row r="3315" ht="12">
      <c r="D3315" s="105"/>
    </row>
    <row r="3316" ht="12">
      <c r="D3316" s="105"/>
    </row>
    <row r="3317" ht="12">
      <c r="D3317" s="105"/>
    </row>
    <row r="3318" ht="12">
      <c r="D3318" s="105"/>
    </row>
    <row r="3319" ht="12">
      <c r="D3319" s="105"/>
    </row>
    <row r="3320" ht="12">
      <c r="D3320" s="105"/>
    </row>
    <row r="3321" ht="12">
      <c r="D3321" s="105"/>
    </row>
    <row r="3322" ht="12">
      <c r="D3322" s="105"/>
    </row>
    <row r="3323" ht="12">
      <c r="D3323" s="105"/>
    </row>
    <row r="3324" ht="12">
      <c r="D3324" s="105"/>
    </row>
    <row r="3325" ht="12">
      <c r="D3325" s="105"/>
    </row>
    <row r="3326" ht="12">
      <c r="D3326" s="105"/>
    </row>
    <row r="3327" ht="12">
      <c r="D3327" s="105"/>
    </row>
    <row r="3328" ht="12">
      <c r="D3328" s="105"/>
    </row>
    <row r="3329" ht="12">
      <c r="D3329" s="105"/>
    </row>
    <row r="3330" ht="12">
      <c r="D3330" s="105"/>
    </row>
    <row r="3331" ht="12">
      <c r="D3331" s="105"/>
    </row>
    <row r="3332" ht="12">
      <c r="D3332" s="105"/>
    </row>
    <row r="3333" ht="12">
      <c r="D3333" s="105"/>
    </row>
    <row r="3334" ht="12">
      <c r="D3334" s="105"/>
    </row>
    <row r="3335" ht="12">
      <c r="D3335" s="105"/>
    </row>
    <row r="3336" ht="12">
      <c r="D3336" s="105"/>
    </row>
    <row r="3337" ht="12">
      <c r="D3337" s="105"/>
    </row>
    <row r="3338" ht="12">
      <c r="D3338" s="105"/>
    </row>
    <row r="3339" ht="12">
      <c r="D3339" s="105"/>
    </row>
    <row r="3340" ht="12">
      <c r="D3340" s="105"/>
    </row>
    <row r="3341" ht="12">
      <c r="D3341" s="105"/>
    </row>
    <row r="3342" ht="12">
      <c r="D3342" s="105"/>
    </row>
    <row r="3343" ht="12">
      <c r="D3343" s="105"/>
    </row>
    <row r="3344" ht="12">
      <c r="D3344" s="105"/>
    </row>
    <row r="3345" ht="12">
      <c r="D3345" s="105"/>
    </row>
    <row r="3346" ht="12">
      <c r="D3346" s="105"/>
    </row>
    <row r="3347" ht="12">
      <c r="D3347" s="105"/>
    </row>
    <row r="3348" ht="12">
      <c r="D3348" s="105"/>
    </row>
    <row r="3349" ht="12">
      <c r="D3349" s="105"/>
    </row>
    <row r="3350" ht="12">
      <c r="D3350" s="105"/>
    </row>
    <row r="3351" ht="12">
      <c r="D3351" s="105"/>
    </row>
    <row r="3352" ht="12">
      <c r="D3352" s="105"/>
    </row>
    <row r="3353" ht="12">
      <c r="D3353" s="105"/>
    </row>
    <row r="3354" ht="12">
      <c r="D3354" s="105"/>
    </row>
    <row r="3355" ht="12">
      <c r="D3355" s="105"/>
    </row>
    <row r="3356" ht="12">
      <c r="D3356" s="105"/>
    </row>
    <row r="3357" ht="12">
      <c r="D3357" s="105"/>
    </row>
    <row r="3358" ht="12">
      <c r="D3358" s="105"/>
    </row>
    <row r="3359" ht="12">
      <c r="D3359" s="105"/>
    </row>
    <row r="3360" ht="12">
      <c r="D3360" s="105"/>
    </row>
    <row r="3361" ht="12">
      <c r="D3361" s="105"/>
    </row>
    <row r="3362" ht="12">
      <c r="D3362" s="105"/>
    </row>
    <row r="3363" ht="12">
      <c r="D3363" s="105"/>
    </row>
    <row r="3364" ht="12">
      <c r="D3364" s="105"/>
    </row>
    <row r="3365" ht="12">
      <c r="D3365" s="105"/>
    </row>
    <row r="3366" ht="12">
      <c r="D3366" s="105"/>
    </row>
    <row r="3367" ht="12">
      <c r="D3367" s="105"/>
    </row>
    <row r="3368" ht="12">
      <c r="D3368" s="105"/>
    </row>
    <row r="3369" ht="12">
      <c r="D3369" s="105"/>
    </row>
    <row r="3370" ht="12">
      <c r="D3370" s="105"/>
    </row>
    <row r="3371" ht="12">
      <c r="D3371" s="105"/>
    </row>
    <row r="3372" ht="12">
      <c r="D3372" s="105"/>
    </row>
    <row r="3373" ht="12">
      <c r="D3373" s="105"/>
    </row>
    <row r="3374" ht="12">
      <c r="D3374" s="105"/>
    </row>
    <row r="3375" ht="12">
      <c r="D3375" s="105"/>
    </row>
    <row r="3376" ht="12">
      <c r="D3376" s="105"/>
    </row>
    <row r="3377" ht="12">
      <c r="D3377" s="105"/>
    </row>
    <row r="3378" ht="12">
      <c r="D3378" s="105"/>
    </row>
    <row r="3379" ht="12">
      <c r="D3379" s="105"/>
    </row>
    <row r="3380" ht="12">
      <c r="D3380" s="105"/>
    </row>
    <row r="3381" ht="12">
      <c r="D3381" s="105"/>
    </row>
    <row r="3382" ht="12">
      <c r="D3382" s="105"/>
    </row>
    <row r="3383" ht="12">
      <c r="D3383" s="105"/>
    </row>
    <row r="3384" ht="12">
      <c r="D3384" s="105"/>
    </row>
    <row r="3385" ht="12">
      <c r="D3385" s="105"/>
    </row>
    <row r="3386" ht="12">
      <c r="D3386" s="105"/>
    </row>
    <row r="3387" ht="12">
      <c r="D3387" s="105"/>
    </row>
    <row r="3388" ht="12">
      <c r="D3388" s="105"/>
    </row>
    <row r="3389" ht="12">
      <c r="D3389" s="105"/>
    </row>
    <row r="3390" ht="12">
      <c r="D3390" s="105"/>
    </row>
    <row r="3391" ht="12">
      <c r="D3391" s="105"/>
    </row>
    <row r="3392" ht="12">
      <c r="D3392" s="105"/>
    </row>
    <row r="3393" ht="12">
      <c r="D3393" s="105"/>
    </row>
    <row r="3394" ht="12">
      <c r="D3394" s="105"/>
    </row>
    <row r="3395" ht="12">
      <c r="D3395" s="105"/>
    </row>
    <row r="3396" ht="12">
      <c r="D3396" s="105"/>
    </row>
    <row r="3397" ht="12">
      <c r="D3397" s="105"/>
    </row>
    <row r="3398" ht="12">
      <c r="D3398" s="105"/>
    </row>
    <row r="3399" ht="12">
      <c r="D3399" s="105"/>
    </row>
    <row r="3400" ht="12">
      <c r="D3400" s="105"/>
    </row>
    <row r="3401" ht="12">
      <c r="D3401" s="105"/>
    </row>
    <row r="3402" ht="12">
      <c r="D3402" s="105"/>
    </row>
    <row r="3403" ht="12">
      <c r="D3403" s="105"/>
    </row>
    <row r="3404" ht="12">
      <c r="D3404" s="105"/>
    </row>
    <row r="3405" ht="12">
      <c r="D3405" s="105"/>
    </row>
    <row r="3406" ht="12">
      <c r="D3406" s="105"/>
    </row>
    <row r="3407" ht="12">
      <c r="D3407" s="105"/>
    </row>
    <row r="3408" ht="12">
      <c r="D3408" s="105"/>
    </row>
    <row r="3409" ht="12">
      <c r="D3409" s="105"/>
    </row>
    <row r="3410" ht="12">
      <c r="D3410" s="105"/>
    </row>
    <row r="3411" ht="12">
      <c r="D3411" s="105"/>
    </row>
    <row r="3412" ht="12">
      <c r="D3412" s="105"/>
    </row>
    <row r="3413" ht="12">
      <c r="D3413" s="105"/>
    </row>
    <row r="3414" ht="12">
      <c r="D3414" s="105"/>
    </row>
    <row r="3415" ht="12">
      <c r="D3415" s="105"/>
    </row>
    <row r="3416" ht="12">
      <c r="D3416" s="105"/>
    </row>
    <row r="3417" ht="12">
      <c r="D3417" s="105"/>
    </row>
    <row r="3418" ht="12">
      <c r="D3418" s="105"/>
    </row>
    <row r="3419" ht="12">
      <c r="D3419" s="105"/>
    </row>
    <row r="3420" ht="12">
      <c r="D3420" s="105"/>
    </row>
    <row r="3421" ht="12">
      <c r="D3421" s="105"/>
    </row>
    <row r="3422" ht="12">
      <c r="D3422" s="105"/>
    </row>
    <row r="3423" ht="12">
      <c r="D3423" s="105"/>
    </row>
    <row r="3424" ht="12">
      <c r="D3424" s="105"/>
    </row>
    <row r="3425" ht="12">
      <c r="D3425" s="105"/>
    </row>
    <row r="3426" ht="12">
      <c r="D3426" s="105"/>
    </row>
    <row r="3427" ht="12">
      <c r="D3427" s="105"/>
    </row>
    <row r="3428" ht="12">
      <c r="D3428" s="105"/>
    </row>
    <row r="3429" ht="12">
      <c r="D3429" s="105"/>
    </row>
    <row r="3430" ht="12">
      <c r="D3430" s="105"/>
    </row>
    <row r="3431" ht="12">
      <c r="D3431" s="105"/>
    </row>
    <row r="3432" ht="12">
      <c r="D3432" s="105"/>
    </row>
    <row r="3433" ht="12">
      <c r="D3433" s="105"/>
    </row>
    <row r="3434" ht="12">
      <c r="D3434" s="105"/>
    </row>
    <row r="3435" ht="12">
      <c r="D3435" s="105"/>
    </row>
    <row r="3436" ht="12">
      <c r="D3436" s="105"/>
    </row>
    <row r="3437" ht="12">
      <c r="D3437" s="105"/>
    </row>
    <row r="3438" ht="12">
      <c r="D3438" s="105"/>
    </row>
    <row r="3439" ht="12">
      <c r="D3439" s="105"/>
    </row>
    <row r="3440" ht="12">
      <c r="D3440" s="105"/>
    </row>
    <row r="3441" ht="12">
      <c r="D3441" s="105"/>
    </row>
    <row r="3442" ht="12">
      <c r="D3442" s="105"/>
    </row>
    <row r="3443" ht="12">
      <c r="D3443" s="105"/>
    </row>
    <row r="3444" ht="12">
      <c r="D3444" s="105"/>
    </row>
    <row r="3445" ht="12">
      <c r="D3445" s="105"/>
    </row>
    <row r="3446" ht="12">
      <c r="D3446" s="105"/>
    </row>
    <row r="3447" ht="12">
      <c r="D3447" s="105"/>
    </row>
    <row r="3448" ht="12">
      <c r="D3448" s="105"/>
    </row>
    <row r="3449" ht="12">
      <c r="D3449" s="105"/>
    </row>
    <row r="3450" ht="12">
      <c r="D3450" s="105"/>
    </row>
    <row r="3451" ht="12">
      <c r="D3451" s="105"/>
    </row>
    <row r="3452" ht="12">
      <c r="D3452" s="105"/>
    </row>
    <row r="3453" ht="12">
      <c r="D3453" s="105"/>
    </row>
    <row r="3454" ht="12">
      <c r="D3454" s="105"/>
    </row>
    <row r="3455" ht="12">
      <c r="D3455" s="105"/>
    </row>
    <row r="3456" ht="12">
      <c r="D3456" s="105"/>
    </row>
    <row r="3457" ht="12">
      <c r="D3457" s="105"/>
    </row>
    <row r="3458" ht="12">
      <c r="D3458" s="105"/>
    </row>
    <row r="3459" ht="12">
      <c r="D3459" s="105"/>
    </row>
    <row r="3460" ht="12">
      <c r="D3460" s="105"/>
    </row>
    <row r="3461" ht="12">
      <c r="D3461" s="105"/>
    </row>
    <row r="3462" ht="12">
      <c r="D3462" s="105"/>
    </row>
    <row r="3463" ht="12">
      <c r="D3463" s="105"/>
    </row>
    <row r="3464" ht="12">
      <c r="D3464" s="105"/>
    </row>
    <row r="3465" ht="12">
      <c r="D3465" s="105"/>
    </row>
    <row r="3466" ht="12">
      <c r="D3466" s="105"/>
    </row>
    <row r="3467" ht="12">
      <c r="D3467" s="105"/>
    </row>
    <row r="3468" ht="12">
      <c r="D3468" s="105"/>
    </row>
    <row r="3469" ht="12">
      <c r="D3469" s="105"/>
    </row>
    <row r="3470" ht="12">
      <c r="D3470" s="105"/>
    </row>
    <row r="3471" ht="12">
      <c r="D3471" s="105"/>
    </row>
    <row r="3472" ht="12">
      <c r="D3472" s="105"/>
    </row>
    <row r="3473" ht="12">
      <c r="D3473" s="105"/>
    </row>
    <row r="3474" ht="12">
      <c r="D3474" s="105"/>
    </row>
    <row r="3475" ht="12">
      <c r="D3475" s="105"/>
    </row>
    <row r="3476" ht="12">
      <c r="D3476" s="105"/>
    </row>
    <row r="3477" ht="12">
      <c r="D3477" s="105"/>
    </row>
    <row r="3478" ht="12">
      <c r="D3478" s="105"/>
    </row>
    <row r="3479" ht="12">
      <c r="D3479" s="105"/>
    </row>
    <row r="3480" ht="12">
      <c r="D3480" s="105"/>
    </row>
    <row r="3481" ht="12">
      <c r="D3481" s="105"/>
    </row>
    <row r="3482" ht="12">
      <c r="D3482" s="105"/>
    </row>
    <row r="3483" ht="12">
      <c r="D3483" s="105"/>
    </row>
    <row r="3484" ht="12">
      <c r="D3484" s="105"/>
    </row>
    <row r="3485" ht="12">
      <c r="D3485" s="105"/>
    </row>
    <row r="3486" ht="12">
      <c r="D3486" s="105"/>
    </row>
    <row r="3487" ht="12">
      <c r="D3487" s="105"/>
    </row>
    <row r="3488" ht="12">
      <c r="D3488" s="105"/>
    </row>
    <row r="3489" ht="12">
      <c r="D3489" s="105"/>
    </row>
    <row r="3490" ht="12">
      <c r="D3490" s="105"/>
    </row>
    <row r="3491" ht="12">
      <c r="D3491" s="105"/>
    </row>
    <row r="3492" ht="12">
      <c r="D3492" s="105"/>
    </row>
    <row r="3493" ht="12">
      <c r="D3493" s="105"/>
    </row>
    <row r="3494" ht="12">
      <c r="D3494" s="105"/>
    </row>
    <row r="3495" ht="12">
      <c r="D3495" s="105"/>
    </row>
    <row r="3496" ht="12">
      <c r="D3496" s="105"/>
    </row>
    <row r="3497" ht="12">
      <c r="D3497" s="105"/>
    </row>
    <row r="3498" ht="12">
      <c r="D3498" s="105"/>
    </row>
    <row r="3499" ht="12">
      <c r="D3499" s="105"/>
    </row>
    <row r="3500" ht="12">
      <c r="D3500" s="105"/>
    </row>
    <row r="3501" ht="12">
      <c r="D3501" s="105"/>
    </row>
    <row r="3502" ht="12">
      <c r="D3502" s="105"/>
    </row>
    <row r="3503" ht="12">
      <c r="D3503" s="105"/>
    </row>
    <row r="3504" ht="12">
      <c r="D3504" s="105"/>
    </row>
    <row r="3505" ht="12">
      <c r="D3505" s="105"/>
    </row>
    <row r="3506" ht="12">
      <c r="D3506" s="105"/>
    </row>
    <row r="3507" ht="12">
      <c r="D3507" s="105"/>
    </row>
    <row r="3508" ht="12">
      <c r="D3508" s="105"/>
    </row>
    <row r="3509" ht="12">
      <c r="D3509" s="105"/>
    </row>
    <row r="3510" ht="12">
      <c r="D3510" s="105"/>
    </row>
    <row r="3511" ht="12">
      <c r="D3511" s="105"/>
    </row>
    <row r="3512" ht="12">
      <c r="D3512" s="105"/>
    </row>
    <row r="3513" ht="12">
      <c r="D3513" s="105"/>
    </row>
    <row r="3514" ht="12">
      <c r="D3514" s="105"/>
    </row>
    <row r="3515" ht="12">
      <c r="D3515" s="105"/>
    </row>
    <row r="3516" ht="12">
      <c r="D3516" s="105"/>
    </row>
    <row r="3517" ht="12">
      <c r="D3517" s="105"/>
    </row>
    <row r="3518" ht="12">
      <c r="D3518" s="105"/>
    </row>
    <row r="3519" ht="12">
      <c r="D3519" s="105"/>
    </row>
    <row r="3520" ht="12">
      <c r="D3520" s="105"/>
    </row>
    <row r="3521" ht="12">
      <c r="D3521" s="105"/>
    </row>
    <row r="3522" ht="12">
      <c r="D3522" s="105"/>
    </row>
    <row r="3523" ht="12">
      <c r="D3523" s="105"/>
    </row>
    <row r="3524" ht="12">
      <c r="D3524" s="105"/>
    </row>
    <row r="3525" ht="12">
      <c r="D3525" s="105"/>
    </row>
    <row r="3526" ht="12">
      <c r="D3526" s="105"/>
    </row>
    <row r="3527" ht="12">
      <c r="D3527" s="105"/>
    </row>
    <row r="3528" ht="12">
      <c r="D3528" s="105"/>
    </row>
    <row r="3529" ht="12">
      <c r="D3529" s="105"/>
    </row>
    <row r="3530" ht="12">
      <c r="D3530" s="105"/>
    </row>
    <row r="3531" ht="12">
      <c r="D3531" s="105"/>
    </row>
    <row r="3532" ht="12">
      <c r="D3532" s="105"/>
    </row>
    <row r="3533" ht="12">
      <c r="D3533" s="105"/>
    </row>
    <row r="3534" ht="12">
      <c r="D3534" s="105"/>
    </row>
    <row r="3535" ht="12">
      <c r="D3535" s="105"/>
    </row>
    <row r="3536" ht="12">
      <c r="D3536" s="105"/>
    </row>
    <row r="3537" ht="12">
      <c r="D3537" s="105"/>
    </row>
    <row r="3538" ht="12">
      <c r="D3538" s="105"/>
    </row>
    <row r="3539" ht="12">
      <c r="D3539" s="105"/>
    </row>
    <row r="3540" ht="12">
      <c r="D3540" s="105"/>
    </row>
    <row r="3541" ht="12">
      <c r="D3541" s="105"/>
    </row>
    <row r="3542" ht="12">
      <c r="D3542" s="105"/>
    </row>
    <row r="3543" ht="12">
      <c r="D3543" s="105"/>
    </row>
    <row r="3544" ht="12">
      <c r="D3544" s="105"/>
    </row>
    <row r="3545" ht="12">
      <c r="D3545" s="105"/>
    </row>
    <row r="3546" ht="12">
      <c r="D3546" s="105"/>
    </row>
    <row r="3547" ht="12">
      <c r="D3547" s="105"/>
    </row>
    <row r="3548" ht="12">
      <c r="D3548" s="105"/>
    </row>
    <row r="3549" ht="12">
      <c r="D3549" s="105"/>
    </row>
    <row r="3550" ht="12">
      <c r="D3550" s="105"/>
    </row>
    <row r="3551" ht="12">
      <c r="D3551" s="105"/>
    </row>
    <row r="3552" ht="12">
      <c r="D3552" s="105"/>
    </row>
    <row r="3553" ht="12">
      <c r="D3553" s="105"/>
    </row>
    <row r="3554" ht="12">
      <c r="D3554" s="105"/>
    </row>
    <row r="3555" ht="12">
      <c r="D3555" s="105"/>
    </row>
    <row r="3556" ht="12">
      <c r="D3556" s="105"/>
    </row>
    <row r="3557" ht="12">
      <c r="D3557" s="105"/>
    </row>
    <row r="3558" ht="12">
      <c r="D3558" s="105"/>
    </row>
    <row r="3559" ht="12">
      <c r="D3559" s="105"/>
    </row>
    <row r="3560" ht="12">
      <c r="D3560" s="105"/>
    </row>
    <row r="3561" ht="12">
      <c r="D3561" s="105"/>
    </row>
    <row r="3562" ht="12">
      <c r="D3562" s="105"/>
    </row>
    <row r="3563" ht="12">
      <c r="D3563" s="105"/>
    </row>
    <row r="3564" ht="12">
      <c r="D3564" s="105"/>
    </row>
    <row r="3565" ht="12">
      <c r="D3565" s="105"/>
    </row>
    <row r="3566" ht="12">
      <c r="D3566" s="105"/>
    </row>
    <row r="3567" ht="12">
      <c r="D3567" s="105"/>
    </row>
    <row r="3568" ht="12">
      <c r="D3568" s="105"/>
    </row>
    <row r="3569" ht="12">
      <c r="D3569" s="105"/>
    </row>
    <row r="3570" ht="12">
      <c r="D3570" s="105"/>
    </row>
    <row r="3571" ht="12">
      <c r="D3571" s="105"/>
    </row>
    <row r="3572" ht="12">
      <c r="D3572" s="105"/>
    </row>
    <row r="3573" ht="12">
      <c r="D3573" s="105"/>
    </row>
    <row r="3574" ht="12">
      <c r="D3574" s="105"/>
    </row>
    <row r="3575" ht="12">
      <c r="D3575" s="105"/>
    </row>
    <row r="3576" ht="12">
      <c r="D3576" s="105"/>
    </row>
    <row r="3577" ht="12">
      <c r="D3577" s="105"/>
    </row>
    <row r="3578" ht="12">
      <c r="D3578" s="105"/>
    </row>
    <row r="3579" ht="12">
      <c r="D3579" s="105"/>
    </row>
    <row r="3580" ht="12">
      <c r="D3580" s="105"/>
    </row>
    <row r="3581" ht="12">
      <c r="D3581" s="105"/>
    </row>
    <row r="3582" ht="12">
      <c r="D3582" s="105"/>
    </row>
    <row r="3583" ht="12">
      <c r="D3583" s="105"/>
    </row>
    <row r="3584" ht="12">
      <c r="D3584" s="105"/>
    </row>
    <row r="3585" ht="12">
      <c r="D3585" s="105"/>
    </row>
    <row r="3586" ht="12">
      <c r="D3586" s="105"/>
    </row>
    <row r="3587" ht="12">
      <c r="D3587" s="105"/>
    </row>
    <row r="3588" ht="12">
      <c r="D3588" s="105"/>
    </row>
    <row r="3589" ht="12">
      <c r="D3589" s="105"/>
    </row>
    <row r="3590" ht="12">
      <c r="D3590" s="105"/>
    </row>
    <row r="3591" ht="12">
      <c r="D3591" s="105"/>
    </row>
    <row r="3592" ht="12">
      <c r="D3592" s="105"/>
    </row>
    <row r="3593" ht="12">
      <c r="D3593" s="105"/>
    </row>
    <row r="3594" ht="12">
      <c r="D3594" s="105"/>
    </row>
    <row r="3595" ht="12">
      <c r="D3595" s="105"/>
    </row>
    <row r="3596" ht="12">
      <c r="D3596" s="105"/>
    </row>
    <row r="3597" ht="12">
      <c r="D3597" s="105"/>
    </row>
    <row r="3598" ht="12">
      <c r="D3598" s="105"/>
    </row>
    <row r="3599" ht="12">
      <c r="D3599" s="105"/>
    </row>
    <row r="3600" ht="12">
      <c r="D3600" s="105"/>
    </row>
    <row r="3601" ht="12">
      <c r="D3601" s="105"/>
    </row>
    <row r="3602" ht="12">
      <c r="D3602" s="105"/>
    </row>
    <row r="3603" ht="12">
      <c r="D3603" s="105"/>
    </row>
    <row r="3604" ht="12">
      <c r="D3604" s="105"/>
    </row>
    <row r="3605" ht="12">
      <c r="D3605" s="105"/>
    </row>
    <row r="3606" ht="12">
      <c r="D3606" s="105"/>
    </row>
    <row r="3607" ht="12">
      <c r="D3607" s="105"/>
    </row>
    <row r="3608" ht="12">
      <c r="D3608" s="105"/>
    </row>
    <row r="3609" ht="12">
      <c r="D3609" s="105"/>
    </row>
    <row r="3610" ht="12">
      <c r="D3610" s="105"/>
    </row>
    <row r="3611" ht="12">
      <c r="D3611" s="105"/>
    </row>
    <row r="3612" ht="12">
      <c r="D3612" s="105"/>
    </row>
    <row r="3613" ht="12">
      <c r="D3613" s="105"/>
    </row>
    <row r="3614" ht="12">
      <c r="D3614" s="105"/>
    </row>
    <row r="3615" ht="12">
      <c r="D3615" s="105"/>
    </row>
    <row r="3616" ht="12">
      <c r="D3616" s="105"/>
    </row>
    <row r="3617" ht="12">
      <c r="D3617" s="105"/>
    </row>
    <row r="3618" ht="12">
      <c r="D3618" s="105"/>
    </row>
    <row r="3619" ht="12">
      <c r="D3619" s="105"/>
    </row>
    <row r="3620" ht="12">
      <c r="D3620" s="105"/>
    </row>
    <row r="3621" ht="12">
      <c r="D3621" s="105"/>
    </row>
    <row r="3622" ht="12">
      <c r="D3622" s="105"/>
    </row>
    <row r="3623" ht="12">
      <c r="D3623" s="105"/>
    </row>
    <row r="3624" ht="12">
      <c r="D3624" s="105"/>
    </row>
    <row r="3625" ht="12">
      <c r="D3625" s="105"/>
    </row>
    <row r="3626" ht="12">
      <c r="D3626" s="105"/>
    </row>
    <row r="3627" ht="12">
      <c r="D3627" s="105"/>
    </row>
    <row r="3628" ht="12">
      <c r="D3628" s="105"/>
    </row>
    <row r="3629" ht="12">
      <c r="D3629" s="105"/>
    </row>
    <row r="3630" ht="12">
      <c r="D3630" s="105"/>
    </row>
    <row r="3631" ht="12">
      <c r="D3631" s="105"/>
    </row>
    <row r="3632" ht="12">
      <c r="D3632" s="105"/>
    </row>
    <row r="3633" ht="12">
      <c r="D3633" s="105"/>
    </row>
    <row r="3634" ht="12">
      <c r="D3634" s="105"/>
    </row>
    <row r="3635" ht="12">
      <c r="D3635" s="105"/>
    </row>
    <row r="3636" ht="12">
      <c r="D3636" s="105"/>
    </row>
    <row r="3637" ht="12">
      <c r="D3637" s="105"/>
    </row>
    <row r="3638" ht="12">
      <c r="D3638" s="105"/>
    </row>
    <row r="3639" ht="12">
      <c r="D3639" s="105"/>
    </row>
    <row r="3640" ht="12">
      <c r="D3640" s="105"/>
    </row>
    <row r="3641" ht="12">
      <c r="D3641" s="105"/>
    </row>
    <row r="3642" ht="12">
      <c r="D3642" s="105"/>
    </row>
    <row r="3643" ht="12">
      <c r="D3643" s="105"/>
    </row>
    <row r="3644" ht="12">
      <c r="D3644" s="105"/>
    </row>
    <row r="3645" ht="12">
      <c r="D3645" s="105"/>
    </row>
    <row r="3646" ht="12">
      <c r="D3646" s="105"/>
    </row>
    <row r="3647" ht="12">
      <c r="D3647" s="105"/>
    </row>
    <row r="3648" ht="12">
      <c r="D3648" s="105"/>
    </row>
    <row r="3649" ht="12">
      <c r="D3649" s="105"/>
    </row>
    <row r="3650" ht="12">
      <c r="D3650" s="105"/>
    </row>
    <row r="3651" ht="12">
      <c r="D3651" s="105"/>
    </row>
    <row r="3652" ht="12">
      <c r="D3652" s="105"/>
    </row>
    <row r="3653" ht="12">
      <c r="D3653" s="105"/>
    </row>
    <row r="3654" ht="12">
      <c r="D3654" s="105"/>
    </row>
    <row r="3655" ht="12">
      <c r="D3655" s="105"/>
    </row>
    <row r="3656" ht="12">
      <c r="D3656" s="105"/>
    </row>
    <row r="3657" ht="12">
      <c r="D3657" s="105"/>
    </row>
    <row r="3658" ht="12">
      <c r="D3658" s="105"/>
    </row>
    <row r="3659" ht="12">
      <c r="D3659" s="105"/>
    </row>
    <row r="3660" ht="12">
      <c r="D3660" s="105"/>
    </row>
    <row r="3661" ht="12">
      <c r="D3661" s="105"/>
    </row>
    <row r="3662" ht="12">
      <c r="D3662" s="105"/>
    </row>
    <row r="3663" ht="12">
      <c r="D3663" s="105"/>
    </row>
    <row r="3664" ht="12">
      <c r="D3664" s="105"/>
    </row>
    <row r="3665" ht="12">
      <c r="D3665" s="105"/>
    </row>
    <row r="3666" ht="12">
      <c r="D3666" s="105"/>
    </row>
    <row r="3667" ht="12">
      <c r="D3667" s="105"/>
    </row>
    <row r="3668" ht="12">
      <c r="D3668" s="105"/>
    </row>
    <row r="3669" ht="12">
      <c r="D3669" s="105"/>
    </row>
    <row r="3670" ht="12">
      <c r="D3670" s="105"/>
    </row>
    <row r="3671" ht="12">
      <c r="D3671" s="105"/>
    </row>
    <row r="3672" ht="12">
      <c r="D3672" s="105"/>
    </row>
    <row r="3673" ht="12">
      <c r="D3673" s="105"/>
    </row>
    <row r="3674" ht="12">
      <c r="D3674" s="105"/>
    </row>
    <row r="3675" ht="12">
      <c r="D3675" s="105"/>
    </row>
    <row r="3676" ht="12">
      <c r="D3676" s="105"/>
    </row>
    <row r="3677" ht="12">
      <c r="D3677" s="105"/>
    </row>
    <row r="3678" ht="12">
      <c r="D3678" s="105"/>
    </row>
    <row r="3679" ht="12">
      <c r="D3679" s="105"/>
    </row>
    <row r="3680" ht="12">
      <c r="D3680" s="105"/>
    </row>
    <row r="3681" ht="12">
      <c r="D3681" s="105"/>
    </row>
    <row r="3682" ht="12">
      <c r="D3682" s="105"/>
    </row>
    <row r="3683" ht="12">
      <c r="D3683" s="105"/>
    </row>
    <row r="3684" ht="12">
      <c r="D3684" s="105"/>
    </row>
    <row r="3685" ht="12">
      <c r="D3685" s="105"/>
    </row>
    <row r="3686" ht="12">
      <c r="D3686" s="105"/>
    </row>
    <row r="3687" ht="12">
      <c r="D3687" s="105"/>
    </row>
    <row r="3688" ht="12">
      <c r="D3688" s="105"/>
    </row>
    <row r="3689" ht="12">
      <c r="D3689" s="105"/>
    </row>
    <row r="3690" ht="12">
      <c r="D3690" s="105"/>
    </row>
    <row r="3691" ht="12">
      <c r="D3691" s="105"/>
    </row>
    <row r="3692" ht="12">
      <c r="D3692" s="105"/>
    </row>
    <row r="3693" ht="12">
      <c r="D3693" s="105"/>
    </row>
    <row r="3694" ht="12">
      <c r="D3694" s="105"/>
    </row>
    <row r="3695" ht="12">
      <c r="D3695" s="105"/>
    </row>
    <row r="3696" ht="12">
      <c r="D3696" s="105"/>
    </row>
    <row r="3697" ht="12">
      <c r="D3697" s="105"/>
    </row>
    <row r="3698" ht="12">
      <c r="D3698" s="105"/>
    </row>
    <row r="3699" ht="12">
      <c r="D3699" s="105"/>
    </row>
    <row r="3700" ht="12">
      <c r="D3700" s="105"/>
    </row>
    <row r="3701" ht="12">
      <c r="D3701" s="105"/>
    </row>
    <row r="3702" ht="12">
      <c r="D3702" s="105"/>
    </row>
    <row r="3703" ht="12">
      <c r="D3703" s="105"/>
    </row>
    <row r="3704" ht="12">
      <c r="D3704" s="105"/>
    </row>
    <row r="3705" ht="12">
      <c r="D3705" s="105"/>
    </row>
    <row r="3706" ht="12">
      <c r="D3706" s="105"/>
    </row>
    <row r="3707" ht="12">
      <c r="D3707" s="105"/>
    </row>
    <row r="3708" ht="12">
      <c r="D3708" s="105"/>
    </row>
    <row r="3709" ht="12">
      <c r="D3709" s="105"/>
    </row>
    <row r="3710" ht="12">
      <c r="D3710" s="105"/>
    </row>
    <row r="3711" ht="12">
      <c r="D3711" s="105"/>
    </row>
    <row r="3712" ht="12">
      <c r="D3712" s="105"/>
    </row>
    <row r="3713" ht="12">
      <c r="D3713" s="105"/>
    </row>
    <row r="3714" ht="12">
      <c r="D3714" s="105"/>
    </row>
    <row r="3715" ht="12">
      <c r="D3715" s="105"/>
    </row>
    <row r="3716" ht="12">
      <c r="D3716" s="105"/>
    </row>
    <row r="3717" ht="12">
      <c r="D3717" s="105"/>
    </row>
    <row r="3718" ht="12">
      <c r="D3718" s="105"/>
    </row>
    <row r="3719" ht="12">
      <c r="D3719" s="105"/>
    </row>
    <row r="3720" ht="12">
      <c r="D3720" s="105"/>
    </row>
    <row r="3721" ht="12">
      <c r="D3721" s="105"/>
    </row>
    <row r="3722" ht="12">
      <c r="D3722" s="105"/>
    </row>
    <row r="3723" ht="12">
      <c r="D3723" s="105"/>
    </row>
    <row r="3724" ht="12">
      <c r="D3724" s="105"/>
    </row>
    <row r="3725" ht="12">
      <c r="D3725" s="105"/>
    </row>
    <row r="3726" ht="12">
      <c r="D3726" s="105"/>
    </row>
    <row r="3727" ht="12">
      <c r="D3727" s="105"/>
    </row>
    <row r="3728" ht="12">
      <c r="D3728" s="105"/>
    </row>
    <row r="3729" ht="12">
      <c r="D3729" s="105"/>
    </row>
    <row r="3730" ht="12">
      <c r="D3730" s="105"/>
    </row>
    <row r="3731" ht="12">
      <c r="D3731" s="105"/>
    </row>
    <row r="3732" ht="12">
      <c r="D3732" s="105"/>
    </row>
    <row r="3733" ht="12">
      <c r="D3733" s="105"/>
    </row>
    <row r="3734" ht="12">
      <c r="D3734" s="105"/>
    </row>
    <row r="3735" ht="12">
      <c r="D3735" s="105"/>
    </row>
    <row r="3736" ht="12">
      <c r="D3736" s="105"/>
    </row>
    <row r="3737" ht="12">
      <c r="D3737" s="105"/>
    </row>
    <row r="3738" ht="12">
      <c r="D3738" s="105"/>
    </row>
    <row r="3739" ht="12">
      <c r="D3739" s="105"/>
    </row>
    <row r="3740" ht="12">
      <c r="D3740" s="105"/>
    </row>
    <row r="3741" ht="12">
      <c r="D3741" s="105"/>
    </row>
    <row r="3742" ht="12">
      <c r="D3742" s="105"/>
    </row>
    <row r="3743" ht="12">
      <c r="D3743" s="105"/>
    </row>
    <row r="3744" ht="12">
      <c r="D3744" s="105"/>
    </row>
    <row r="3745" ht="12">
      <c r="D3745" s="105"/>
    </row>
    <row r="3746" ht="12">
      <c r="D3746" s="105"/>
    </row>
    <row r="3747" ht="12">
      <c r="D3747" s="105"/>
    </row>
    <row r="3748" ht="12">
      <c r="D3748" s="105"/>
    </row>
    <row r="3749" ht="12">
      <c r="D3749" s="105"/>
    </row>
    <row r="3750" ht="12">
      <c r="D3750" s="105"/>
    </row>
    <row r="3751" ht="12">
      <c r="D3751" s="105"/>
    </row>
    <row r="3752" ht="12">
      <c r="D3752" s="105"/>
    </row>
    <row r="3753" ht="12">
      <c r="D3753" s="105"/>
    </row>
    <row r="3754" ht="12">
      <c r="D3754" s="105"/>
    </row>
    <row r="3755" ht="12">
      <c r="D3755" s="105"/>
    </row>
    <row r="3756" ht="12">
      <c r="D3756" s="105"/>
    </row>
    <row r="3757" ht="12">
      <c r="D3757" s="105"/>
    </row>
    <row r="3758" ht="12">
      <c r="D3758" s="105"/>
    </row>
    <row r="3759" ht="12">
      <c r="D3759" s="105"/>
    </row>
    <row r="3760" ht="12">
      <c r="D3760" s="105"/>
    </row>
    <row r="3761" ht="12">
      <c r="D3761" s="105"/>
    </row>
    <row r="3762" ht="12">
      <c r="D3762" s="105"/>
    </row>
    <row r="3763" ht="12">
      <c r="D3763" s="105"/>
    </row>
    <row r="3764" ht="12">
      <c r="D3764" s="105"/>
    </row>
    <row r="3765" ht="12">
      <c r="D3765" s="105"/>
    </row>
    <row r="3766" ht="12">
      <c r="D3766" s="105"/>
    </row>
    <row r="3767" ht="12">
      <c r="D3767" s="105"/>
    </row>
    <row r="3768" ht="12">
      <c r="D3768" s="105"/>
    </row>
    <row r="3769" ht="12">
      <c r="D3769" s="105"/>
    </row>
    <row r="3770" ht="12">
      <c r="D3770" s="105"/>
    </row>
    <row r="3771" ht="12">
      <c r="D3771" s="105"/>
    </row>
    <row r="3772" ht="12">
      <c r="D3772" s="105"/>
    </row>
    <row r="3773" ht="12">
      <c r="D3773" s="105"/>
    </row>
    <row r="3774" ht="12">
      <c r="D3774" s="105"/>
    </row>
    <row r="3775" ht="12">
      <c r="D3775" s="105"/>
    </row>
    <row r="3776" ht="12">
      <c r="D3776" s="105"/>
    </row>
    <row r="3777" ht="12">
      <c r="D3777" s="105"/>
    </row>
    <row r="3778" ht="12">
      <c r="D3778" s="105"/>
    </row>
    <row r="3779" ht="12">
      <c r="D3779" s="105"/>
    </row>
    <row r="3780" ht="12">
      <c r="D3780" s="105"/>
    </row>
    <row r="3781" ht="12">
      <c r="D3781" s="105"/>
    </row>
    <row r="3782" ht="12">
      <c r="D3782" s="105"/>
    </row>
    <row r="3783" ht="12">
      <c r="D3783" s="105"/>
    </row>
    <row r="3784" ht="12">
      <c r="D3784" s="105"/>
    </row>
    <row r="3785" ht="12">
      <c r="D3785" s="105"/>
    </row>
    <row r="3786" ht="12">
      <c r="D3786" s="105"/>
    </row>
    <row r="3787" ht="12">
      <c r="D3787" s="105"/>
    </row>
    <row r="3788" ht="12">
      <c r="D3788" s="105"/>
    </row>
    <row r="3789" ht="12">
      <c r="D3789" s="105"/>
    </row>
    <row r="3790" ht="12">
      <c r="D3790" s="105"/>
    </row>
    <row r="3791" ht="12">
      <c r="D3791" s="105"/>
    </row>
    <row r="3792" ht="12">
      <c r="D3792" s="105"/>
    </row>
    <row r="3793" ht="12">
      <c r="D3793" s="105"/>
    </row>
    <row r="3794" ht="12">
      <c r="D3794" s="105"/>
    </row>
    <row r="3795" ht="12">
      <c r="D3795" s="105"/>
    </row>
    <row r="3796" ht="12">
      <c r="D3796" s="105"/>
    </row>
    <row r="3797" ht="12">
      <c r="D3797" s="105"/>
    </row>
    <row r="3798" ht="12">
      <c r="D3798" s="105"/>
    </row>
    <row r="3799" ht="12">
      <c r="D3799" s="105"/>
    </row>
    <row r="3800" ht="12">
      <c r="D3800" s="105"/>
    </row>
    <row r="3801" ht="12">
      <c r="D3801" s="105"/>
    </row>
    <row r="3802" ht="12">
      <c r="D3802" s="105"/>
    </row>
    <row r="3803" ht="12">
      <c r="D3803" s="105"/>
    </row>
    <row r="3804" ht="12">
      <c r="D3804" s="105"/>
    </row>
    <row r="3805" ht="12">
      <c r="D3805" s="105"/>
    </row>
    <row r="3806" ht="12">
      <c r="D3806" s="105"/>
    </row>
    <row r="3807" ht="12">
      <c r="D3807" s="105"/>
    </row>
    <row r="3808" ht="12">
      <c r="D3808" s="105"/>
    </row>
    <row r="3809" ht="12">
      <c r="D3809" s="105"/>
    </row>
    <row r="3810" ht="12">
      <c r="D3810" s="105"/>
    </row>
    <row r="3811" ht="12">
      <c r="D3811" s="105"/>
    </row>
    <row r="3812" ht="12">
      <c r="D3812" s="105"/>
    </row>
    <row r="3813" ht="12">
      <c r="D3813" s="105"/>
    </row>
    <row r="3814" ht="12">
      <c r="D3814" s="105"/>
    </row>
    <row r="3815" ht="12">
      <c r="D3815" s="105"/>
    </row>
    <row r="3816" ht="12">
      <c r="D3816" s="105"/>
    </row>
    <row r="3817" ht="12">
      <c r="D3817" s="105"/>
    </row>
    <row r="3818" ht="12">
      <c r="D3818" s="105"/>
    </row>
    <row r="3819" ht="12">
      <c r="D3819" s="105"/>
    </row>
    <row r="3820" ht="12">
      <c r="D3820" s="105"/>
    </row>
    <row r="3821" ht="12">
      <c r="D3821" s="105"/>
    </row>
    <row r="3822" ht="12">
      <c r="D3822" s="105"/>
    </row>
    <row r="3823" ht="12">
      <c r="D3823" s="105"/>
    </row>
    <row r="3824" ht="12">
      <c r="D3824" s="105"/>
    </row>
    <row r="3825" ht="12">
      <c r="D3825" s="105"/>
    </row>
    <row r="3826" ht="12">
      <c r="D3826" s="105"/>
    </row>
    <row r="3827" ht="12">
      <c r="D3827" s="105"/>
    </row>
    <row r="3828" ht="12">
      <c r="D3828" s="105"/>
    </row>
    <row r="3829" ht="12">
      <c r="D3829" s="105"/>
    </row>
    <row r="3830" ht="12">
      <c r="D3830" s="105"/>
    </row>
    <row r="3831" ht="12">
      <c r="D3831" s="105"/>
    </row>
    <row r="3832" ht="12">
      <c r="D3832" s="105"/>
    </row>
    <row r="3833" ht="12">
      <c r="D3833" s="105"/>
    </row>
    <row r="3834" ht="12">
      <c r="D3834" s="105"/>
    </row>
    <row r="3835" ht="12">
      <c r="D3835" s="105"/>
    </row>
    <row r="3836" ht="12">
      <c r="D3836" s="105"/>
    </row>
    <row r="3837" ht="12">
      <c r="D3837" s="105"/>
    </row>
    <row r="3838" ht="12">
      <c r="D3838" s="105"/>
    </row>
    <row r="3839" ht="12">
      <c r="D3839" s="105"/>
    </row>
    <row r="3840" ht="12">
      <c r="D3840" s="105"/>
    </row>
    <row r="3841" ht="12">
      <c r="D3841" s="105"/>
    </row>
    <row r="3842" ht="12">
      <c r="D3842" s="105"/>
    </row>
    <row r="3843" ht="12">
      <c r="D3843" s="105"/>
    </row>
    <row r="3844" ht="12">
      <c r="D3844" s="105"/>
    </row>
    <row r="3845" ht="12">
      <c r="D3845" s="105"/>
    </row>
    <row r="3846" ht="12">
      <c r="D3846" s="105"/>
    </row>
    <row r="3847" ht="12">
      <c r="D3847" s="105"/>
    </row>
    <row r="3848" ht="12">
      <c r="D3848" s="105"/>
    </row>
    <row r="3849" ht="12">
      <c r="D3849" s="105"/>
    </row>
    <row r="3850" ht="12">
      <c r="D3850" s="105"/>
    </row>
    <row r="3851" ht="12">
      <c r="D3851" s="105"/>
    </row>
    <row r="3852" ht="12">
      <c r="D3852" s="105"/>
    </row>
    <row r="3853" ht="12">
      <c r="D3853" s="105"/>
    </row>
    <row r="3854" ht="12">
      <c r="D3854" s="105"/>
    </row>
    <row r="3855" ht="12">
      <c r="D3855" s="105"/>
    </row>
    <row r="3856" ht="12">
      <c r="D3856" s="105"/>
    </row>
    <row r="3857" ht="12">
      <c r="D3857" s="105"/>
    </row>
    <row r="3858" ht="12">
      <c r="D3858" s="105"/>
    </row>
    <row r="3859" ht="12">
      <c r="D3859" s="105"/>
    </row>
    <row r="3860" ht="12">
      <c r="D3860" s="105"/>
    </row>
    <row r="3861" ht="12">
      <c r="D3861" s="105"/>
    </row>
    <row r="3862" ht="12">
      <c r="D3862" s="105"/>
    </row>
    <row r="3863" ht="12">
      <c r="D3863" s="105"/>
    </row>
    <row r="3864" ht="12">
      <c r="D3864" s="105"/>
    </row>
    <row r="3865" ht="12">
      <c r="D3865" s="105"/>
    </row>
    <row r="3866" ht="12">
      <c r="D3866" s="105"/>
    </row>
    <row r="3867" ht="12">
      <c r="D3867" s="105"/>
    </row>
    <row r="3868" ht="12">
      <c r="D3868" s="105"/>
    </row>
    <row r="3869" ht="12">
      <c r="D3869" s="105"/>
    </row>
    <row r="3870" ht="12">
      <c r="D3870" s="105"/>
    </row>
    <row r="3871" ht="12">
      <c r="D3871" s="105"/>
    </row>
    <row r="3872" ht="12">
      <c r="D3872" s="105"/>
    </row>
    <row r="3873" ht="12">
      <c r="D3873" s="105"/>
    </row>
    <row r="3874" ht="12">
      <c r="D3874" s="105"/>
    </row>
    <row r="3875" ht="12">
      <c r="D3875" s="105"/>
    </row>
    <row r="3876" ht="12">
      <c r="D3876" s="105"/>
    </row>
    <row r="3877" ht="12">
      <c r="D3877" s="105"/>
    </row>
    <row r="3878" ht="12">
      <c r="D3878" s="105"/>
    </row>
    <row r="3879" ht="12">
      <c r="D3879" s="105"/>
    </row>
    <row r="3880" ht="12">
      <c r="D3880" s="105"/>
    </row>
    <row r="3881" ht="12">
      <c r="D3881" s="105"/>
    </row>
    <row r="3882" ht="12">
      <c r="D3882" s="105"/>
    </row>
    <row r="3883" ht="12">
      <c r="D3883" s="105"/>
    </row>
    <row r="3884" ht="12">
      <c r="D3884" s="105"/>
    </row>
    <row r="3885" ht="12">
      <c r="D3885" s="105"/>
    </row>
    <row r="3886" ht="12">
      <c r="D3886" s="105"/>
    </row>
    <row r="3887" ht="12">
      <c r="D3887" s="105"/>
    </row>
    <row r="3888" ht="12">
      <c r="D3888" s="105"/>
    </row>
    <row r="3889" ht="12">
      <c r="D3889" s="105"/>
    </row>
    <row r="3890" ht="12">
      <c r="D3890" s="105"/>
    </row>
    <row r="3891" ht="12">
      <c r="D3891" s="105"/>
    </row>
    <row r="3892" ht="12">
      <c r="D3892" s="105"/>
    </row>
    <row r="3893" ht="12">
      <c r="D3893" s="105"/>
    </row>
    <row r="3894" ht="12">
      <c r="D3894" s="105"/>
    </row>
    <row r="3895" ht="12">
      <c r="D3895" s="105"/>
    </row>
    <row r="3896" ht="12">
      <c r="D3896" s="105"/>
    </row>
    <row r="3897" ht="12">
      <c r="D3897" s="105"/>
    </row>
    <row r="3898" ht="12">
      <c r="D3898" s="105"/>
    </row>
    <row r="3899" ht="12">
      <c r="D3899" s="105"/>
    </row>
    <row r="3900" ht="12">
      <c r="D3900" s="105"/>
    </row>
    <row r="3901" ht="12">
      <c r="D3901" s="105"/>
    </row>
    <row r="3902" ht="12">
      <c r="D3902" s="105"/>
    </row>
    <row r="3903" ht="12">
      <c r="D3903" s="105"/>
    </row>
    <row r="3904" ht="12">
      <c r="D3904" s="105"/>
    </row>
    <row r="3905" ht="12">
      <c r="D3905" s="105"/>
    </row>
    <row r="3906" ht="12">
      <c r="D3906" s="105"/>
    </row>
    <row r="3907" ht="12">
      <c r="D3907" s="105"/>
    </row>
    <row r="3908" ht="12">
      <c r="D3908" s="105"/>
    </row>
    <row r="3909" ht="12">
      <c r="D3909" s="105"/>
    </row>
    <row r="3910" ht="12">
      <c r="D3910" s="105"/>
    </row>
    <row r="3911" ht="12">
      <c r="D3911" s="105"/>
    </row>
    <row r="3912" ht="12">
      <c r="D3912" s="105"/>
    </row>
    <row r="3913" ht="12">
      <c r="D3913" s="105"/>
    </row>
    <row r="3914" ht="12">
      <c r="D3914" s="105"/>
    </row>
    <row r="3915" ht="12">
      <c r="D3915" s="105"/>
    </row>
    <row r="3916" ht="12">
      <c r="D3916" s="105"/>
    </row>
    <row r="3917" ht="12">
      <c r="D3917" s="105"/>
    </row>
    <row r="3918" ht="12">
      <c r="D3918" s="105"/>
    </row>
    <row r="3919" ht="12">
      <c r="D3919" s="105"/>
    </row>
    <row r="3920" ht="12">
      <c r="D3920" s="105"/>
    </row>
    <row r="3921" ht="12">
      <c r="D3921" s="105"/>
    </row>
    <row r="3922" ht="12">
      <c r="D3922" s="105"/>
    </row>
    <row r="3923" ht="12">
      <c r="D3923" s="105"/>
    </row>
    <row r="3924" ht="12">
      <c r="D3924" s="105"/>
    </row>
    <row r="3925" ht="12">
      <c r="D3925" s="105"/>
    </row>
    <row r="3926" ht="12">
      <c r="D3926" s="105"/>
    </row>
    <row r="3927" ht="12">
      <c r="D3927" s="105"/>
    </row>
    <row r="3928" ht="12">
      <c r="D3928" s="105"/>
    </row>
    <row r="3929" ht="12">
      <c r="D3929" s="105"/>
    </row>
    <row r="3930" ht="12">
      <c r="D3930" s="105"/>
    </row>
    <row r="3931" ht="12">
      <c r="D3931" s="105"/>
    </row>
    <row r="3932" ht="12">
      <c r="D3932" s="105"/>
    </row>
    <row r="3933" ht="12">
      <c r="D3933" s="105"/>
    </row>
    <row r="3934" ht="12">
      <c r="D3934" s="105"/>
    </row>
    <row r="3935" ht="12">
      <c r="D3935" s="105"/>
    </row>
    <row r="3936" ht="12">
      <c r="D3936" s="105"/>
    </row>
    <row r="3937" ht="12">
      <c r="D3937" s="105"/>
    </row>
    <row r="3938" ht="12">
      <c r="D3938" s="105"/>
    </row>
    <row r="3939" ht="12">
      <c r="D3939" s="105"/>
    </row>
    <row r="3940" ht="12">
      <c r="D3940" s="105"/>
    </row>
    <row r="3941" ht="12">
      <c r="D3941" s="105"/>
    </row>
    <row r="3942" ht="12">
      <c r="D3942" s="105"/>
    </row>
    <row r="3943" ht="12">
      <c r="D3943" s="105"/>
    </row>
    <row r="3944" ht="12">
      <c r="D3944" s="105"/>
    </row>
    <row r="3945" ht="12">
      <c r="D3945" s="105"/>
    </row>
    <row r="3946" ht="12">
      <c r="D3946" s="105"/>
    </row>
    <row r="3947" ht="12">
      <c r="D3947" s="105"/>
    </row>
    <row r="3948" ht="12">
      <c r="D3948" s="105"/>
    </row>
    <row r="3949" ht="12">
      <c r="D3949" s="105"/>
    </row>
    <row r="3950" ht="12">
      <c r="D3950" s="105"/>
    </row>
    <row r="3951" ht="12">
      <c r="D3951" s="105"/>
    </row>
    <row r="3952" ht="12">
      <c r="D3952" s="105"/>
    </row>
    <row r="3953" ht="12">
      <c r="D3953" s="105"/>
    </row>
    <row r="3954" ht="12">
      <c r="D3954" s="105"/>
    </row>
    <row r="3955" ht="12">
      <c r="D3955" s="105"/>
    </row>
    <row r="3956" ht="12">
      <c r="D3956" s="105"/>
    </row>
    <row r="3957" ht="12">
      <c r="D3957" s="105"/>
    </row>
    <row r="3958" ht="12">
      <c r="D3958" s="105"/>
    </row>
    <row r="3959" ht="12">
      <c r="D3959" s="105"/>
    </row>
    <row r="3960" ht="12">
      <c r="D3960" s="105"/>
    </row>
    <row r="3961" ht="12">
      <c r="D3961" s="105"/>
    </row>
    <row r="3962" ht="12">
      <c r="D3962" s="105"/>
    </row>
    <row r="3963" ht="12">
      <c r="D3963" s="105"/>
    </row>
    <row r="3964" ht="12">
      <c r="D3964" s="105"/>
    </row>
    <row r="3965" ht="12">
      <c r="D3965" s="105"/>
    </row>
    <row r="3966" ht="12">
      <c r="D3966" s="105"/>
    </row>
    <row r="3967" ht="12">
      <c r="D3967" s="105"/>
    </row>
    <row r="3968" ht="12">
      <c r="D3968" s="105"/>
    </row>
    <row r="3969" ht="12">
      <c r="D3969" s="105"/>
    </row>
    <row r="3970" ht="12">
      <c r="D3970" s="105"/>
    </row>
    <row r="3971" ht="12">
      <c r="D3971" s="105"/>
    </row>
    <row r="3972" ht="12">
      <c r="D3972" s="105"/>
    </row>
    <row r="3973" ht="12">
      <c r="D3973" s="105"/>
    </row>
    <row r="3974" ht="12">
      <c r="D3974" s="105"/>
    </row>
    <row r="3975" ht="12">
      <c r="D3975" s="105"/>
    </row>
    <row r="3976" ht="12">
      <c r="D3976" s="105"/>
    </row>
    <row r="3977" ht="12">
      <c r="D3977" s="105"/>
    </row>
    <row r="3978" ht="12">
      <c r="D3978" s="105"/>
    </row>
    <row r="3979" ht="12">
      <c r="D3979" s="105"/>
    </row>
    <row r="3980" ht="12">
      <c r="D3980" s="105"/>
    </row>
    <row r="3981" ht="12">
      <c r="D3981" s="105"/>
    </row>
    <row r="3982" ht="12">
      <c r="D3982" s="105"/>
    </row>
    <row r="3983" ht="12">
      <c r="D3983" s="105"/>
    </row>
    <row r="3984" ht="12">
      <c r="D3984" s="105"/>
    </row>
    <row r="3985" ht="12">
      <c r="D3985" s="105"/>
    </row>
    <row r="3986" ht="12">
      <c r="D3986" s="105"/>
    </row>
    <row r="3987" ht="12">
      <c r="D3987" s="105"/>
    </row>
    <row r="3988" ht="12">
      <c r="D3988" s="105"/>
    </row>
    <row r="3989" ht="12">
      <c r="D3989" s="105"/>
    </row>
    <row r="3990" ht="12">
      <c r="D3990" s="105"/>
    </row>
    <row r="3991" ht="12">
      <c r="D3991" s="105"/>
    </row>
    <row r="3992" ht="12">
      <c r="D3992" s="105"/>
    </row>
    <row r="3993" ht="12">
      <c r="D3993" s="105"/>
    </row>
    <row r="3994" ht="12">
      <c r="D3994" s="105"/>
    </row>
    <row r="3995" ht="12">
      <c r="D3995" s="105"/>
    </row>
    <row r="3996" ht="12">
      <c r="D3996" s="105"/>
    </row>
    <row r="3997" ht="12">
      <c r="D3997" s="105"/>
    </row>
    <row r="3998" ht="12">
      <c r="D3998" s="105"/>
    </row>
    <row r="3999" ht="12">
      <c r="D3999" s="105"/>
    </row>
    <row r="4000" ht="12">
      <c r="D4000" s="105"/>
    </row>
    <row r="4001" ht="12">
      <c r="D4001" s="105"/>
    </row>
    <row r="4002" ht="12">
      <c r="D4002" s="105"/>
    </row>
    <row r="4003" ht="12">
      <c r="D4003" s="105"/>
    </row>
    <row r="4004" ht="12">
      <c r="D4004" s="105"/>
    </row>
    <row r="4005" ht="12">
      <c r="D4005" s="105"/>
    </row>
    <row r="4006" ht="12">
      <c r="D4006" s="105"/>
    </row>
    <row r="4007" ht="12">
      <c r="D4007" s="105"/>
    </row>
    <row r="4008" ht="12">
      <c r="D4008" s="105"/>
    </row>
    <row r="4009" ht="12">
      <c r="D4009" s="105"/>
    </row>
    <row r="4010" ht="12">
      <c r="D4010" s="105"/>
    </row>
    <row r="4011" ht="12">
      <c r="D4011" s="105"/>
    </row>
    <row r="4012" ht="12">
      <c r="D4012" s="105"/>
    </row>
    <row r="4013" ht="12">
      <c r="D4013" s="105"/>
    </row>
    <row r="4014" ht="12">
      <c r="D4014" s="105"/>
    </row>
    <row r="4015" ht="12">
      <c r="D4015" s="105"/>
    </row>
    <row r="4016" ht="12">
      <c r="D4016" s="105"/>
    </row>
    <row r="4017" ht="12">
      <c r="D4017" s="105"/>
    </row>
    <row r="4018" ht="12">
      <c r="D4018" s="105"/>
    </row>
    <row r="4019" ht="12">
      <c r="D4019" s="105"/>
    </row>
    <row r="4020" ht="12">
      <c r="D4020" s="105"/>
    </row>
    <row r="4021" ht="12">
      <c r="D4021" s="105"/>
    </row>
    <row r="4022" ht="12">
      <c r="D4022" s="105"/>
    </row>
    <row r="4023" ht="12">
      <c r="D4023" s="105"/>
    </row>
    <row r="4024" ht="12">
      <c r="D4024" s="105"/>
    </row>
    <row r="4025" ht="12">
      <c r="D4025" s="105"/>
    </row>
    <row r="4026" ht="12">
      <c r="D4026" s="105"/>
    </row>
    <row r="4027" ht="12">
      <c r="D4027" s="105"/>
    </row>
    <row r="4028" ht="12">
      <c r="D4028" s="105"/>
    </row>
    <row r="4029" ht="12">
      <c r="D4029" s="105"/>
    </row>
    <row r="4030" ht="12">
      <c r="D4030" s="105"/>
    </row>
    <row r="4031" ht="12">
      <c r="D4031" s="105"/>
    </row>
    <row r="4032" ht="12">
      <c r="D4032" s="105"/>
    </row>
    <row r="4033" ht="12">
      <c r="D4033" s="105"/>
    </row>
    <row r="4034" ht="12">
      <c r="D4034" s="105"/>
    </row>
    <row r="4035" ht="12">
      <c r="D4035" s="105"/>
    </row>
    <row r="4036" ht="12">
      <c r="D4036" s="105"/>
    </row>
    <row r="4037" ht="12">
      <c r="D4037" s="105"/>
    </row>
    <row r="4038" ht="12">
      <c r="D4038" s="105"/>
    </row>
    <row r="4039" ht="12">
      <c r="D4039" s="105"/>
    </row>
    <row r="4040" ht="12">
      <c r="D4040" s="105"/>
    </row>
    <row r="4041" ht="12">
      <c r="D4041" s="105"/>
    </row>
    <row r="4042" ht="12">
      <c r="D4042" s="105"/>
    </row>
    <row r="4043" ht="12">
      <c r="D4043" s="105"/>
    </row>
    <row r="4044" ht="12">
      <c r="D4044" s="105"/>
    </row>
    <row r="4045" ht="12">
      <c r="D4045" s="105"/>
    </row>
    <row r="4046" ht="12">
      <c r="D4046" s="105"/>
    </row>
    <row r="4047" ht="12">
      <c r="D4047" s="105"/>
    </row>
    <row r="4048" ht="12">
      <c r="D4048" s="105"/>
    </row>
    <row r="4049" ht="12">
      <c r="D4049" s="105"/>
    </row>
    <row r="4050" ht="12">
      <c r="D4050" s="105"/>
    </row>
    <row r="4051" ht="12">
      <c r="D4051" s="105"/>
    </row>
    <row r="4052" ht="12">
      <c r="D4052" s="105"/>
    </row>
    <row r="4053" ht="12">
      <c r="D4053" s="105"/>
    </row>
    <row r="4054" ht="12">
      <c r="D4054" s="105"/>
    </row>
    <row r="4055" ht="12">
      <c r="D4055" s="105"/>
    </row>
    <row r="4056" ht="12">
      <c r="D4056" s="105"/>
    </row>
    <row r="4057" ht="12">
      <c r="D4057" s="105"/>
    </row>
    <row r="4058" ht="12">
      <c r="D4058" s="105"/>
    </row>
    <row r="4059" ht="12">
      <c r="D4059" s="105"/>
    </row>
    <row r="4060" ht="12">
      <c r="D4060" s="105"/>
    </row>
    <row r="4061" ht="12">
      <c r="D4061" s="105"/>
    </row>
    <row r="4062" ht="12">
      <c r="D4062" s="105"/>
    </row>
    <row r="4063" ht="12">
      <c r="D4063" s="105"/>
    </row>
    <row r="4064" ht="12">
      <c r="D4064" s="105"/>
    </row>
    <row r="4065" ht="12">
      <c r="D4065" s="105"/>
    </row>
    <row r="4066" ht="12">
      <c r="D4066" s="105"/>
    </row>
    <row r="4067" ht="12">
      <c r="D4067" s="105"/>
    </row>
    <row r="4068" ht="12">
      <c r="D4068" s="105"/>
    </row>
    <row r="4069" ht="12">
      <c r="D4069" s="105"/>
    </row>
    <row r="4070" ht="12">
      <c r="D4070" s="105"/>
    </row>
    <row r="4071" ht="12">
      <c r="D4071" s="105"/>
    </row>
    <row r="4072" ht="12">
      <c r="D4072" s="105"/>
    </row>
    <row r="4073" ht="12">
      <c r="D4073" s="105"/>
    </row>
    <row r="4074" ht="12">
      <c r="D4074" s="105"/>
    </row>
    <row r="4075" ht="12">
      <c r="D4075" s="105"/>
    </row>
    <row r="4076" ht="12">
      <c r="D4076" s="105"/>
    </row>
    <row r="4077" ht="12">
      <c r="D4077" s="105"/>
    </row>
    <row r="4078" ht="12">
      <c r="D4078" s="105"/>
    </row>
    <row r="4079" ht="12">
      <c r="D4079" s="105"/>
    </row>
    <row r="4080" ht="12">
      <c r="D4080" s="105"/>
    </row>
    <row r="4081" ht="12">
      <c r="D4081" s="105"/>
    </row>
    <row r="4082" ht="12">
      <c r="D4082" s="105"/>
    </row>
    <row r="4083" ht="12">
      <c r="D4083" s="105"/>
    </row>
    <row r="4084" ht="12">
      <c r="D4084" s="105"/>
    </row>
    <row r="4085" ht="12">
      <c r="D4085" s="105"/>
    </row>
    <row r="4086" ht="12">
      <c r="D4086" s="105"/>
    </row>
    <row r="4087" ht="12">
      <c r="D4087" s="105"/>
    </row>
    <row r="4088" ht="12">
      <c r="D4088" s="105"/>
    </row>
    <row r="4089" ht="12">
      <c r="D4089" s="105"/>
    </row>
    <row r="4090" ht="12">
      <c r="D4090" s="105"/>
    </row>
    <row r="4091" ht="12">
      <c r="D4091" s="105"/>
    </row>
    <row r="4092" ht="12">
      <c r="D4092" s="105"/>
    </row>
    <row r="4093" ht="12">
      <c r="D4093" s="105"/>
    </row>
    <row r="4094" ht="12">
      <c r="D4094" s="105"/>
    </row>
    <row r="4095" ht="12">
      <c r="D4095" s="105"/>
    </row>
    <row r="4096" ht="12">
      <c r="D4096" s="105"/>
    </row>
    <row r="4097" ht="12">
      <c r="D4097" s="105"/>
    </row>
    <row r="4098" ht="12">
      <c r="D4098" s="105"/>
    </row>
    <row r="4099" ht="12">
      <c r="D4099" s="105"/>
    </row>
    <row r="4100" ht="12">
      <c r="D4100" s="105"/>
    </row>
    <row r="4101" ht="12">
      <c r="D4101" s="105"/>
    </row>
    <row r="4102" ht="12">
      <c r="D4102" s="105"/>
    </row>
    <row r="4103" ht="12">
      <c r="D4103" s="105"/>
    </row>
    <row r="4104" ht="12">
      <c r="D4104" s="105"/>
    </row>
    <row r="4105" ht="12">
      <c r="D4105" s="105"/>
    </row>
    <row r="4106" ht="12">
      <c r="D4106" s="105"/>
    </row>
    <row r="4107" ht="12">
      <c r="D4107" s="105"/>
    </row>
    <row r="4108" ht="12">
      <c r="D4108" s="105"/>
    </row>
    <row r="4109" ht="12">
      <c r="D4109" s="105"/>
    </row>
    <row r="4110" ht="12">
      <c r="D4110" s="105"/>
    </row>
    <row r="4111" ht="12">
      <c r="D4111" s="105"/>
    </row>
    <row r="4112" ht="12">
      <c r="D4112" s="105"/>
    </row>
    <row r="4113" ht="12">
      <c r="D4113" s="105"/>
    </row>
    <row r="4114" ht="12">
      <c r="D4114" s="105"/>
    </row>
    <row r="4115" ht="12">
      <c r="D4115" s="105"/>
    </row>
    <row r="4116" ht="12">
      <c r="D4116" s="105"/>
    </row>
    <row r="4117" ht="12">
      <c r="D4117" s="105"/>
    </row>
    <row r="4118" ht="12">
      <c r="D4118" s="105"/>
    </row>
    <row r="4119" ht="12">
      <c r="D4119" s="105"/>
    </row>
    <row r="4120" ht="12">
      <c r="D4120" s="105"/>
    </row>
    <row r="4121" ht="12">
      <c r="D4121" s="105"/>
    </row>
    <row r="4122" ht="12">
      <c r="D4122" s="105"/>
    </row>
    <row r="4123" ht="12">
      <c r="D4123" s="105"/>
    </row>
    <row r="4124" ht="12">
      <c r="D4124" s="105"/>
    </row>
    <row r="4125" ht="12">
      <c r="D4125" s="105"/>
    </row>
    <row r="4126" ht="12">
      <c r="D4126" s="105"/>
    </row>
    <row r="4127" ht="12">
      <c r="D4127" s="105"/>
    </row>
    <row r="4128" ht="12">
      <c r="D4128" s="105"/>
    </row>
    <row r="4129" ht="12">
      <c r="D4129" s="105"/>
    </row>
    <row r="4130" ht="12">
      <c r="D4130" s="105"/>
    </row>
    <row r="4131" ht="12">
      <c r="D4131" s="105"/>
    </row>
    <row r="4132" ht="12">
      <c r="D4132" s="105"/>
    </row>
    <row r="4133" ht="12">
      <c r="D4133" s="105"/>
    </row>
    <row r="4134" ht="12">
      <c r="D4134" s="105"/>
    </row>
    <row r="4135" ht="12">
      <c r="D4135" s="105"/>
    </row>
    <row r="4136" ht="12">
      <c r="D4136" s="105"/>
    </row>
    <row r="4137" ht="12">
      <c r="D4137" s="105"/>
    </row>
    <row r="4138" ht="12">
      <c r="D4138" s="105"/>
    </row>
    <row r="4139" ht="12">
      <c r="D4139" s="105"/>
    </row>
    <row r="4140" ht="12">
      <c r="D4140" s="105"/>
    </row>
    <row r="4141" ht="12">
      <c r="D4141" s="105"/>
    </row>
    <row r="4142" ht="12">
      <c r="D4142" s="105"/>
    </row>
    <row r="4143" ht="12">
      <c r="D4143" s="105"/>
    </row>
    <row r="4144" ht="12">
      <c r="D4144" s="105"/>
    </row>
    <row r="4145" ht="12">
      <c r="D4145" s="105"/>
    </row>
    <row r="4146" ht="12">
      <c r="D4146" s="105"/>
    </row>
    <row r="4147" ht="12">
      <c r="D4147" s="105"/>
    </row>
    <row r="4148" ht="12">
      <c r="D4148" s="105"/>
    </row>
    <row r="4149" ht="12">
      <c r="D4149" s="105"/>
    </row>
    <row r="4150" ht="12">
      <c r="D4150" s="105"/>
    </row>
    <row r="4151" ht="12">
      <c r="D4151" s="105"/>
    </row>
    <row r="4152" ht="12">
      <c r="D4152" s="105"/>
    </row>
    <row r="4153" ht="12">
      <c r="D4153" s="105"/>
    </row>
    <row r="4154" ht="12">
      <c r="D4154" s="105"/>
    </row>
    <row r="4155" ht="12">
      <c r="D4155" s="105"/>
    </row>
    <row r="4156" ht="12">
      <c r="D4156" s="105"/>
    </row>
    <row r="4157" ht="12">
      <c r="D4157" s="105"/>
    </row>
    <row r="4158" ht="12">
      <c r="D4158" s="105"/>
    </row>
    <row r="4159" ht="12">
      <c r="D4159" s="105"/>
    </row>
    <row r="4160" ht="12">
      <c r="D4160" s="105"/>
    </row>
    <row r="4161" ht="12">
      <c r="D4161" s="105"/>
    </row>
    <row r="4162" ht="12">
      <c r="D4162" s="105"/>
    </row>
    <row r="4163" ht="12">
      <c r="D4163" s="105"/>
    </row>
    <row r="4164" ht="12">
      <c r="D4164" s="105"/>
    </row>
    <row r="4165" ht="12">
      <c r="D4165" s="105"/>
    </row>
    <row r="4166" ht="12">
      <c r="D4166" s="105"/>
    </row>
    <row r="4167" ht="12">
      <c r="D4167" s="105"/>
    </row>
    <row r="4168" ht="12">
      <c r="D4168" s="105"/>
    </row>
    <row r="4169" ht="12">
      <c r="D4169" s="105"/>
    </row>
    <row r="4170" ht="12">
      <c r="D4170" s="105"/>
    </row>
    <row r="4171" ht="12">
      <c r="D4171" s="105"/>
    </row>
    <row r="4172" ht="12">
      <c r="D4172" s="105"/>
    </row>
    <row r="4173" ht="12">
      <c r="D4173" s="105"/>
    </row>
    <row r="4174" ht="12">
      <c r="D4174" s="105"/>
    </row>
    <row r="4175" ht="12">
      <c r="D4175" s="105"/>
    </row>
    <row r="4176" ht="12">
      <c r="D4176" s="105"/>
    </row>
    <row r="4177" ht="12">
      <c r="D4177" s="105"/>
    </row>
    <row r="4178" ht="12">
      <c r="D4178" s="105"/>
    </row>
    <row r="4179" ht="12">
      <c r="D4179" s="105"/>
    </row>
    <row r="4180" ht="12">
      <c r="D4180" s="105"/>
    </row>
    <row r="4181" ht="12">
      <c r="D4181" s="105"/>
    </row>
    <row r="4182" ht="12">
      <c r="D4182" s="105"/>
    </row>
    <row r="4183" ht="12">
      <c r="D4183" s="105"/>
    </row>
    <row r="4184" ht="12">
      <c r="D4184" s="105"/>
    </row>
    <row r="4185" ht="12">
      <c r="D4185" s="105"/>
    </row>
    <row r="4186" ht="12">
      <c r="D4186" s="105"/>
    </row>
    <row r="4187" ht="12">
      <c r="D4187" s="105"/>
    </row>
    <row r="4188" ht="12">
      <c r="D4188" s="105"/>
    </row>
    <row r="4189" ht="12">
      <c r="D4189" s="105"/>
    </row>
    <row r="4190" ht="12">
      <c r="D4190" s="105"/>
    </row>
    <row r="4191" ht="12">
      <c r="D4191" s="105"/>
    </row>
    <row r="4192" ht="12">
      <c r="D4192" s="105"/>
    </row>
    <row r="4193" ht="12">
      <c r="D4193" s="105"/>
    </row>
    <row r="4194" ht="12">
      <c r="D4194" s="105"/>
    </row>
    <row r="4195" ht="12">
      <c r="D4195" s="105"/>
    </row>
    <row r="4196" ht="12">
      <c r="D4196" s="105"/>
    </row>
    <row r="4197" ht="12">
      <c r="D4197" s="105"/>
    </row>
    <row r="4198" ht="12">
      <c r="D4198" s="105"/>
    </row>
    <row r="4199" ht="12">
      <c r="D4199" s="105"/>
    </row>
    <row r="4200" ht="12">
      <c r="D4200" s="105"/>
    </row>
    <row r="4201" ht="12">
      <c r="D4201" s="105"/>
    </row>
    <row r="4202" ht="12">
      <c r="D4202" s="105"/>
    </row>
    <row r="4203" ht="12">
      <c r="D4203" s="105"/>
    </row>
    <row r="4204" ht="12">
      <c r="D4204" s="105"/>
    </row>
    <row r="4205" ht="12">
      <c r="D4205" s="105"/>
    </row>
    <row r="4206" ht="12">
      <c r="D4206" s="105"/>
    </row>
    <row r="4207" ht="12">
      <c r="D4207" s="105"/>
    </row>
    <row r="4208" ht="12">
      <c r="D4208" s="105"/>
    </row>
    <row r="4209" ht="12">
      <c r="D4209" s="105"/>
    </row>
    <row r="4210" ht="12">
      <c r="D4210" s="105"/>
    </row>
    <row r="4211" ht="12">
      <c r="D4211" s="105"/>
    </row>
    <row r="4212" ht="12">
      <c r="D4212" s="105"/>
    </row>
    <row r="4213" ht="12">
      <c r="D4213" s="105"/>
    </row>
    <row r="4214" ht="12">
      <c r="D4214" s="105"/>
    </row>
    <row r="4215" ht="12">
      <c r="D4215" s="105"/>
    </row>
    <row r="4216" ht="12">
      <c r="D4216" s="105"/>
    </row>
    <row r="4217" ht="12">
      <c r="D4217" s="105"/>
    </row>
    <row r="4218" ht="12">
      <c r="D4218" s="105"/>
    </row>
    <row r="4219" ht="12">
      <c r="D4219" s="105"/>
    </row>
    <row r="4220" ht="12">
      <c r="D4220" s="105"/>
    </row>
    <row r="4221" ht="12">
      <c r="D4221" s="105"/>
    </row>
    <row r="4222" ht="12">
      <c r="D4222" s="105"/>
    </row>
    <row r="4223" ht="12">
      <c r="D4223" s="105"/>
    </row>
    <row r="4224" ht="12">
      <c r="D4224" s="105"/>
    </row>
    <row r="4225" ht="12">
      <c r="D4225" s="105"/>
    </row>
    <row r="4226" ht="12">
      <c r="D4226" s="105"/>
    </row>
    <row r="4227" ht="12">
      <c r="D4227" s="105"/>
    </row>
    <row r="4228" ht="12">
      <c r="D4228" s="105"/>
    </row>
    <row r="4229" ht="12">
      <c r="D4229" s="105"/>
    </row>
    <row r="4230" ht="12">
      <c r="D4230" s="105"/>
    </row>
    <row r="4231" ht="12">
      <c r="D4231" s="105"/>
    </row>
    <row r="4232" ht="12">
      <c r="D4232" s="105"/>
    </row>
    <row r="4233" ht="12">
      <c r="D4233" s="105"/>
    </row>
    <row r="4234" ht="12">
      <c r="D4234" s="105"/>
    </row>
    <row r="4235" ht="12">
      <c r="D4235" s="105"/>
    </row>
    <row r="4236" ht="12">
      <c r="D4236" s="105"/>
    </row>
    <row r="4237" ht="12">
      <c r="D4237" s="105"/>
    </row>
    <row r="4238" ht="12">
      <c r="D4238" s="105"/>
    </row>
    <row r="4239" ht="12">
      <c r="D4239" s="105"/>
    </row>
    <row r="4240" ht="12">
      <c r="D4240" s="105"/>
    </row>
    <row r="4241" ht="12">
      <c r="D4241" s="105"/>
    </row>
    <row r="4242" ht="12">
      <c r="D4242" s="105"/>
    </row>
    <row r="4243" ht="12">
      <c r="D4243" s="105"/>
    </row>
    <row r="4244" ht="12">
      <c r="D4244" s="105"/>
    </row>
    <row r="4245" ht="12">
      <c r="D4245" s="105"/>
    </row>
    <row r="4246" ht="12">
      <c r="D4246" s="105"/>
    </row>
    <row r="4247" ht="12">
      <c r="D4247" s="105"/>
    </row>
    <row r="4248" ht="12">
      <c r="D4248" s="105"/>
    </row>
    <row r="4249" ht="12">
      <c r="D4249" s="105"/>
    </row>
    <row r="4250" ht="12">
      <c r="D4250" s="105"/>
    </row>
    <row r="4251" ht="12">
      <c r="D4251" s="105"/>
    </row>
    <row r="4252" ht="12">
      <c r="D4252" s="105"/>
    </row>
    <row r="4253" ht="12">
      <c r="D4253" s="105"/>
    </row>
    <row r="4254" ht="12">
      <c r="D4254" s="105"/>
    </row>
    <row r="4255" ht="12">
      <c r="D4255" s="105"/>
    </row>
    <row r="4256" ht="12">
      <c r="D4256" s="105"/>
    </row>
    <row r="4257" ht="12">
      <c r="D4257" s="105"/>
    </row>
    <row r="4258" ht="12">
      <c r="D4258" s="105"/>
    </row>
    <row r="4259" ht="12">
      <c r="D4259" s="105"/>
    </row>
    <row r="4260" ht="12">
      <c r="D4260" s="105"/>
    </row>
    <row r="4261" ht="12">
      <c r="D4261" s="105"/>
    </row>
    <row r="4262" ht="12">
      <c r="D4262" s="105"/>
    </row>
    <row r="4263" ht="12">
      <c r="D4263" s="105"/>
    </row>
    <row r="4264" ht="12">
      <c r="D4264" s="105"/>
    </row>
    <row r="4265" ht="12">
      <c r="D4265" s="105"/>
    </row>
    <row r="4266" ht="12">
      <c r="D4266" s="105"/>
    </row>
    <row r="4267" ht="12">
      <c r="D4267" s="105"/>
    </row>
    <row r="4268" ht="12">
      <c r="D4268" s="105"/>
    </row>
    <row r="4269" ht="12">
      <c r="D4269" s="105"/>
    </row>
    <row r="4270" ht="12">
      <c r="D4270" s="105"/>
    </row>
    <row r="4271" ht="12">
      <c r="D4271" s="105"/>
    </row>
    <row r="4272" ht="12">
      <c r="D4272" s="105"/>
    </row>
    <row r="4273" ht="12">
      <c r="D4273" s="105"/>
    </row>
    <row r="4274" ht="12">
      <c r="D4274" s="105"/>
    </row>
    <row r="4275" ht="12">
      <c r="D4275" s="105"/>
    </row>
    <row r="4276" ht="12">
      <c r="D4276" s="105"/>
    </row>
    <row r="4277" ht="12">
      <c r="D4277" s="105"/>
    </row>
    <row r="4278" ht="12">
      <c r="D4278" s="105"/>
    </row>
    <row r="4279" ht="12">
      <c r="D4279" s="105"/>
    </row>
    <row r="4280" ht="12">
      <c r="D4280" s="105"/>
    </row>
    <row r="4281" ht="12">
      <c r="D4281" s="105"/>
    </row>
    <row r="4282" ht="12">
      <c r="D4282" s="105"/>
    </row>
    <row r="4283" ht="12">
      <c r="D4283" s="105"/>
    </row>
    <row r="4284" ht="12">
      <c r="D4284" s="105"/>
    </row>
    <row r="4285" ht="12">
      <c r="D4285" s="105"/>
    </row>
    <row r="4286" ht="12">
      <c r="D4286" s="105"/>
    </row>
    <row r="4287" ht="12">
      <c r="D4287" s="105"/>
    </row>
    <row r="4288" ht="12">
      <c r="D4288" s="105"/>
    </row>
    <row r="4289" ht="12">
      <c r="D4289" s="105"/>
    </row>
    <row r="4290" ht="12">
      <c r="D4290" s="105"/>
    </row>
    <row r="4291" ht="12">
      <c r="D4291" s="105"/>
    </row>
    <row r="4292" ht="12">
      <c r="D4292" s="105"/>
    </row>
    <row r="4293" ht="12">
      <c r="D4293" s="105"/>
    </row>
    <row r="4294" ht="12">
      <c r="D4294" s="105"/>
    </row>
    <row r="4295" ht="12">
      <c r="D4295" s="105"/>
    </row>
    <row r="4296" ht="12">
      <c r="D4296" s="105"/>
    </row>
    <row r="4297" ht="12">
      <c r="D4297" s="105"/>
    </row>
    <row r="4298" ht="12">
      <c r="D4298" s="105"/>
    </row>
    <row r="4299" ht="12">
      <c r="D4299" s="105"/>
    </row>
    <row r="4300" ht="12">
      <c r="D4300" s="105"/>
    </row>
    <row r="4301" ht="12">
      <c r="D4301" s="105"/>
    </row>
    <row r="4302" ht="12">
      <c r="D4302" s="105"/>
    </row>
    <row r="4303" ht="12">
      <c r="D4303" s="105"/>
    </row>
    <row r="4304" ht="12">
      <c r="D4304" s="105"/>
    </row>
    <row r="4305" ht="12">
      <c r="D4305" s="105"/>
    </row>
    <row r="4306" ht="12">
      <c r="D4306" s="105"/>
    </row>
    <row r="4307" ht="12">
      <c r="D4307" s="105"/>
    </row>
    <row r="4308" ht="12">
      <c r="D4308" s="105"/>
    </row>
    <row r="4309" ht="12">
      <c r="D4309" s="105"/>
    </row>
    <row r="4310" ht="12">
      <c r="D4310" s="105"/>
    </row>
    <row r="4311" ht="12">
      <c r="D4311" s="105"/>
    </row>
    <row r="4312" ht="12">
      <c r="D4312" s="105"/>
    </row>
    <row r="4313" ht="12">
      <c r="D4313" s="105"/>
    </row>
    <row r="4314" ht="12">
      <c r="D4314" s="105"/>
    </row>
    <row r="4315" ht="12">
      <c r="D4315" s="105"/>
    </row>
    <row r="4316" ht="12">
      <c r="D4316" s="105"/>
    </row>
    <row r="4317" ht="12">
      <c r="D4317" s="105"/>
    </row>
    <row r="4318" ht="12">
      <c r="D4318" s="105"/>
    </row>
    <row r="4319" ht="12">
      <c r="D4319" s="105"/>
    </row>
    <row r="4320" ht="12">
      <c r="D4320" s="105"/>
    </row>
    <row r="4321" ht="12">
      <c r="D4321" s="105"/>
    </row>
    <row r="4322" ht="12">
      <c r="D4322" s="105"/>
    </row>
    <row r="4323" ht="12">
      <c r="D4323" s="105"/>
    </row>
    <row r="4324" ht="12">
      <c r="D4324" s="105"/>
    </row>
    <row r="4325" ht="12">
      <c r="D4325" s="105"/>
    </row>
    <row r="4326" ht="12">
      <c r="D4326" s="105"/>
    </row>
    <row r="4327" ht="12">
      <c r="D4327" s="105"/>
    </row>
    <row r="4328" ht="12">
      <c r="D4328" s="105"/>
    </row>
    <row r="4329" ht="12">
      <c r="D4329" s="105"/>
    </row>
    <row r="4330" ht="12">
      <c r="D4330" s="105"/>
    </row>
    <row r="4331" ht="12">
      <c r="D4331" s="105"/>
    </row>
    <row r="4332" ht="12">
      <c r="D4332" s="105"/>
    </row>
    <row r="4333" ht="12">
      <c r="D4333" s="105"/>
    </row>
    <row r="4334" ht="12">
      <c r="D4334" s="105"/>
    </row>
    <row r="4335" ht="12">
      <c r="D4335" s="105"/>
    </row>
    <row r="4336" ht="12">
      <c r="D4336" s="105"/>
    </row>
    <row r="4337" ht="12">
      <c r="D4337" s="105"/>
    </row>
    <row r="4338" ht="12">
      <c r="D4338" s="105"/>
    </row>
    <row r="4339" ht="12">
      <c r="D4339" s="105"/>
    </row>
    <row r="4340" ht="12">
      <c r="D4340" s="105"/>
    </row>
    <row r="4341" ht="12">
      <c r="D4341" s="105"/>
    </row>
    <row r="4342" ht="12">
      <c r="D4342" s="105"/>
    </row>
    <row r="4343" ht="12">
      <c r="D4343" s="105"/>
    </row>
    <row r="4344" ht="12">
      <c r="D4344" s="105"/>
    </row>
    <row r="4345" ht="12">
      <c r="D4345" s="105"/>
    </row>
    <row r="4346" ht="12">
      <c r="D4346" s="105"/>
    </row>
    <row r="4347" ht="12">
      <c r="D4347" s="105"/>
    </row>
    <row r="4348" ht="12">
      <c r="D4348" s="105"/>
    </row>
    <row r="4349" ht="12">
      <c r="D4349" s="105"/>
    </row>
    <row r="4350" ht="12">
      <c r="D4350" s="105"/>
    </row>
    <row r="4351" ht="12">
      <c r="D4351" s="105"/>
    </row>
    <row r="4352" ht="12">
      <c r="D4352" s="105"/>
    </row>
    <row r="4353" ht="12">
      <c r="D4353" s="105"/>
    </row>
    <row r="4354" ht="12">
      <c r="D4354" s="105"/>
    </row>
    <row r="4355" ht="12">
      <c r="D4355" s="105"/>
    </row>
    <row r="4356" ht="12">
      <c r="D4356" s="105"/>
    </row>
    <row r="4357" ht="12">
      <c r="D4357" s="105"/>
    </row>
    <row r="4358" ht="12">
      <c r="D4358" s="105"/>
    </row>
    <row r="4359" ht="12">
      <c r="D4359" s="105"/>
    </row>
    <row r="4360" ht="12">
      <c r="D4360" s="105"/>
    </row>
    <row r="4361" ht="12">
      <c r="D4361" s="105"/>
    </row>
    <row r="4362" ht="12">
      <c r="D4362" s="105"/>
    </row>
    <row r="4363" ht="12">
      <c r="D4363" s="105"/>
    </row>
    <row r="4364" ht="12">
      <c r="D4364" s="105"/>
    </row>
    <row r="4365" ht="12">
      <c r="D4365" s="105"/>
    </row>
    <row r="4366" ht="12">
      <c r="D4366" s="105"/>
    </row>
    <row r="4367" ht="12">
      <c r="D4367" s="105"/>
    </row>
    <row r="4368" ht="12">
      <c r="D4368" s="105"/>
    </row>
    <row r="4369" ht="12">
      <c r="D4369" s="105"/>
    </row>
    <row r="4370" ht="12">
      <c r="D4370" s="105"/>
    </row>
    <row r="4371" ht="12">
      <c r="D4371" s="105"/>
    </row>
    <row r="4372" ht="12">
      <c r="D4372" s="105"/>
    </row>
    <row r="4373" ht="12">
      <c r="D4373" s="105"/>
    </row>
    <row r="4374" ht="12">
      <c r="D4374" s="105"/>
    </row>
    <row r="4375" ht="12">
      <c r="D4375" s="105"/>
    </row>
    <row r="4376" ht="12">
      <c r="D4376" s="105"/>
    </row>
    <row r="4377" ht="12">
      <c r="D4377" s="105"/>
    </row>
    <row r="4378" ht="12">
      <c r="D4378" s="105"/>
    </row>
    <row r="4379" ht="12">
      <c r="D4379" s="105"/>
    </row>
    <row r="4380" ht="12">
      <c r="D4380" s="105"/>
    </row>
    <row r="4381" ht="12">
      <c r="D4381" s="105"/>
    </row>
    <row r="4382" ht="12">
      <c r="D4382" s="105"/>
    </row>
    <row r="4383" ht="12">
      <c r="D4383" s="105"/>
    </row>
    <row r="4384" ht="12">
      <c r="D4384" s="105"/>
    </row>
    <row r="4385" ht="12">
      <c r="D4385" s="105"/>
    </row>
    <row r="4386" ht="12">
      <c r="D4386" s="105"/>
    </row>
    <row r="4387" ht="12">
      <c r="D4387" s="105"/>
    </row>
    <row r="4388" ht="12">
      <c r="D4388" s="105"/>
    </row>
    <row r="4389" ht="12">
      <c r="D4389" s="105"/>
    </row>
    <row r="4390" ht="12">
      <c r="D4390" s="105"/>
    </row>
    <row r="4391" ht="12">
      <c r="D4391" s="105"/>
    </row>
    <row r="4392" ht="12">
      <c r="D4392" s="105"/>
    </row>
    <row r="4393" ht="12">
      <c r="D4393" s="105"/>
    </row>
    <row r="4394" ht="12">
      <c r="D4394" s="105"/>
    </row>
    <row r="4395" ht="12">
      <c r="D4395" s="105"/>
    </row>
    <row r="4396" ht="12">
      <c r="D4396" s="105"/>
    </row>
    <row r="4397" ht="12">
      <c r="D4397" s="105"/>
    </row>
    <row r="4398" ht="12">
      <c r="D4398" s="105"/>
    </row>
    <row r="4399" ht="12">
      <c r="D4399" s="105"/>
    </row>
    <row r="4400" ht="12">
      <c r="D4400" s="105"/>
    </row>
    <row r="4401" ht="12">
      <c r="D4401" s="105"/>
    </row>
    <row r="4402" ht="12">
      <c r="D4402" s="105"/>
    </row>
    <row r="4403" ht="12">
      <c r="D4403" s="105"/>
    </row>
    <row r="4404" ht="12">
      <c r="D4404" s="105"/>
    </row>
    <row r="4405" ht="12">
      <c r="D4405" s="105"/>
    </row>
    <row r="4406" ht="12">
      <c r="D4406" s="105"/>
    </row>
    <row r="4407" ht="12">
      <c r="D4407" s="105"/>
    </row>
    <row r="4408" ht="12">
      <c r="D4408" s="105"/>
    </row>
    <row r="4409" ht="12">
      <c r="D4409" s="105"/>
    </row>
    <row r="4410" ht="12">
      <c r="D4410" s="105"/>
    </row>
    <row r="4411" ht="12">
      <c r="D4411" s="105"/>
    </row>
    <row r="4412" ht="12">
      <c r="D4412" s="105"/>
    </row>
    <row r="4413" ht="12">
      <c r="D4413" s="105"/>
    </row>
    <row r="4414" ht="12">
      <c r="D4414" s="105"/>
    </row>
    <row r="4415" ht="12">
      <c r="D4415" s="105"/>
    </row>
    <row r="4416" ht="12">
      <c r="D4416" s="105"/>
    </row>
    <row r="4417" ht="12">
      <c r="D4417" s="105"/>
    </row>
    <row r="4418" ht="12">
      <c r="D4418" s="105"/>
    </row>
    <row r="4419" ht="12">
      <c r="D4419" s="105"/>
    </row>
    <row r="4420" ht="12">
      <c r="D4420" s="105"/>
    </row>
    <row r="4421" ht="12">
      <c r="D4421" s="105"/>
    </row>
    <row r="4422" ht="12">
      <c r="D4422" s="105"/>
    </row>
    <row r="4423" ht="12">
      <c r="D4423" s="105"/>
    </row>
    <row r="4424" ht="12">
      <c r="D4424" s="105"/>
    </row>
    <row r="4425" ht="12">
      <c r="D4425" s="105"/>
    </row>
    <row r="4426" ht="12">
      <c r="D4426" s="105"/>
    </row>
    <row r="4427" ht="12">
      <c r="D4427" s="105"/>
    </row>
    <row r="4428" ht="12">
      <c r="D4428" s="105"/>
    </row>
    <row r="4429" ht="12">
      <c r="D4429" s="105"/>
    </row>
    <row r="4430" ht="12">
      <c r="D4430" s="105"/>
    </row>
    <row r="4431" ht="12">
      <c r="D4431" s="105"/>
    </row>
    <row r="4432" ht="12">
      <c r="D4432" s="105"/>
    </row>
    <row r="4433" ht="12">
      <c r="D4433" s="105"/>
    </row>
    <row r="4434" ht="12">
      <c r="D4434" s="105"/>
    </row>
    <row r="4435" ht="12">
      <c r="D4435" s="105"/>
    </row>
    <row r="4436" ht="12">
      <c r="D4436" s="105"/>
    </row>
    <row r="4437" ht="12">
      <c r="D4437" s="105"/>
    </row>
    <row r="4438" ht="12">
      <c r="D4438" s="105"/>
    </row>
    <row r="4439" ht="12">
      <c r="D4439" s="105"/>
    </row>
    <row r="4440" ht="12">
      <c r="D4440" s="105"/>
    </row>
    <row r="4441" ht="12">
      <c r="D4441" s="105"/>
    </row>
    <row r="4442" ht="12">
      <c r="D4442" s="105"/>
    </row>
    <row r="4443" ht="12">
      <c r="D4443" s="105"/>
    </row>
    <row r="4444" ht="12">
      <c r="D4444" s="105"/>
    </row>
    <row r="4445" ht="12">
      <c r="D4445" s="105"/>
    </row>
    <row r="4446" ht="12">
      <c r="D4446" s="105"/>
    </row>
    <row r="4447" ht="12">
      <c r="D4447" s="105"/>
    </row>
    <row r="4448" ht="12">
      <c r="D4448" s="105"/>
    </row>
    <row r="4449" ht="12">
      <c r="D4449" s="105"/>
    </row>
    <row r="4450" ht="12">
      <c r="D4450" s="105"/>
    </row>
    <row r="4451" ht="12">
      <c r="D4451" s="105"/>
    </row>
    <row r="4452" ht="12">
      <c r="D4452" s="105"/>
    </row>
    <row r="4453" ht="12">
      <c r="D4453" s="105"/>
    </row>
    <row r="4454" ht="12">
      <c r="D4454" s="105"/>
    </row>
    <row r="4455" ht="12">
      <c r="D4455" s="105"/>
    </row>
    <row r="4456" ht="12">
      <c r="D4456" s="105"/>
    </row>
    <row r="4457" ht="12">
      <c r="D4457" s="105"/>
    </row>
    <row r="4458" ht="12">
      <c r="D4458" s="105"/>
    </row>
    <row r="4459" ht="12">
      <c r="D4459" s="105"/>
    </row>
    <row r="4460" ht="12">
      <c r="D4460" s="105"/>
    </row>
    <row r="4461" ht="12">
      <c r="D4461" s="105"/>
    </row>
    <row r="4462" ht="12">
      <c r="D4462" s="105"/>
    </row>
    <row r="4463" ht="12">
      <c r="D4463" s="105"/>
    </row>
    <row r="4464" ht="12">
      <c r="D4464" s="105"/>
    </row>
    <row r="4465" ht="12">
      <c r="D4465" s="105"/>
    </row>
    <row r="4466" ht="12">
      <c r="D4466" s="105"/>
    </row>
    <row r="4467" ht="12">
      <c r="D4467" s="105"/>
    </row>
    <row r="4468" ht="12">
      <c r="D4468" s="105"/>
    </row>
    <row r="4469" ht="12">
      <c r="D4469" s="105"/>
    </row>
    <row r="4470" ht="12">
      <c r="D4470" s="105"/>
    </row>
    <row r="4471" ht="12">
      <c r="D4471" s="105"/>
    </row>
    <row r="4472" ht="12">
      <c r="D4472" s="105"/>
    </row>
    <row r="4473" ht="12">
      <c r="D4473" s="105"/>
    </row>
    <row r="4474" ht="12">
      <c r="D4474" s="105"/>
    </row>
    <row r="4475" ht="12">
      <c r="D4475" s="105"/>
    </row>
    <row r="4476" ht="12">
      <c r="D4476" s="105"/>
    </row>
    <row r="4477" ht="12">
      <c r="D4477" s="105"/>
    </row>
    <row r="4478" ht="12">
      <c r="D4478" s="105"/>
    </row>
    <row r="4479" ht="12">
      <c r="D4479" s="105"/>
    </row>
    <row r="4480" ht="12">
      <c r="D4480" s="105"/>
    </row>
    <row r="4481" ht="12">
      <c r="D4481" s="105"/>
    </row>
    <row r="4482" ht="12">
      <c r="D4482" s="105"/>
    </row>
    <row r="4483" ht="12">
      <c r="D4483" s="105"/>
    </row>
    <row r="4484" ht="12">
      <c r="D4484" s="105"/>
    </row>
    <row r="4485" ht="12">
      <c r="D4485" s="105"/>
    </row>
    <row r="4486" ht="12">
      <c r="D4486" s="105"/>
    </row>
    <row r="4487" ht="12">
      <c r="D4487" s="105"/>
    </row>
    <row r="4488" ht="12">
      <c r="D4488" s="105"/>
    </row>
    <row r="4489" ht="12">
      <c r="D4489" s="105"/>
    </row>
    <row r="4490" ht="12">
      <c r="D4490" s="105"/>
    </row>
    <row r="4491" ht="12">
      <c r="D4491" s="105"/>
    </row>
    <row r="4492" ht="12">
      <c r="D4492" s="105"/>
    </row>
    <row r="4493" ht="12">
      <c r="D4493" s="105"/>
    </row>
    <row r="4494" ht="12">
      <c r="D4494" s="105"/>
    </row>
    <row r="4495" ht="12">
      <c r="D4495" s="105"/>
    </row>
    <row r="4496" ht="12">
      <c r="D4496" s="105"/>
    </row>
    <row r="4497" ht="12">
      <c r="D4497" s="105"/>
    </row>
    <row r="4498" ht="12">
      <c r="D4498" s="105"/>
    </row>
    <row r="4499" ht="12">
      <c r="D4499" s="105"/>
    </row>
    <row r="4500" ht="12">
      <c r="D4500" s="105"/>
    </row>
    <row r="4501" ht="12">
      <c r="D4501" s="105"/>
    </row>
    <row r="4502" ht="12">
      <c r="D4502" s="105"/>
    </row>
    <row r="4503" ht="12">
      <c r="D4503" s="105"/>
    </row>
    <row r="4504" ht="12">
      <c r="D4504" s="105"/>
    </row>
    <row r="4505" ht="12">
      <c r="D4505" s="105"/>
    </row>
    <row r="4506" ht="12">
      <c r="D4506" s="105"/>
    </row>
    <row r="4507" ht="12">
      <c r="D4507" s="105"/>
    </row>
    <row r="4508" ht="12">
      <c r="D4508" s="105"/>
    </row>
    <row r="4509" ht="12">
      <c r="D4509" s="105"/>
    </row>
    <row r="4510" ht="12">
      <c r="D4510" s="105"/>
    </row>
    <row r="4511" ht="12">
      <c r="D4511" s="105"/>
    </row>
    <row r="4512" ht="12">
      <c r="D4512" s="105"/>
    </row>
    <row r="4513" ht="12">
      <c r="D4513" s="105"/>
    </row>
    <row r="4514" ht="12">
      <c r="D4514" s="105"/>
    </row>
    <row r="4515" ht="12">
      <c r="D4515" s="105"/>
    </row>
    <row r="4516" ht="12">
      <c r="D4516" s="105"/>
    </row>
    <row r="4517" ht="12">
      <c r="D4517" s="105"/>
    </row>
    <row r="4518" ht="12">
      <c r="D4518" s="105"/>
    </row>
    <row r="4519" ht="12">
      <c r="D4519" s="105"/>
    </row>
    <row r="4520" ht="12">
      <c r="D4520" s="105"/>
    </row>
    <row r="4521" ht="12">
      <c r="D4521" s="105"/>
    </row>
    <row r="4522" ht="12">
      <c r="D4522" s="105"/>
    </row>
    <row r="4523" ht="12">
      <c r="D4523" s="105"/>
    </row>
    <row r="4524" ht="12">
      <c r="D4524" s="105"/>
    </row>
    <row r="4525" ht="12">
      <c r="D4525" s="105"/>
    </row>
    <row r="4526" ht="12">
      <c r="D4526" s="105"/>
    </row>
    <row r="4527" ht="12">
      <c r="D4527" s="105"/>
    </row>
    <row r="4528" ht="12">
      <c r="D4528" s="105"/>
    </row>
    <row r="4529" ht="12">
      <c r="D4529" s="105"/>
    </row>
    <row r="4530" ht="12">
      <c r="D4530" s="105"/>
    </row>
    <row r="4531" ht="12">
      <c r="D4531" s="105"/>
    </row>
    <row r="4532" ht="12">
      <c r="D4532" s="105"/>
    </row>
    <row r="4533" ht="12">
      <c r="D4533" s="105"/>
    </row>
    <row r="4534" ht="12">
      <c r="D4534" s="105"/>
    </row>
    <row r="4535" ht="12">
      <c r="D4535" s="105"/>
    </row>
    <row r="4536" ht="12">
      <c r="D4536" s="105"/>
    </row>
    <row r="4537" ht="12">
      <c r="D4537" s="105"/>
    </row>
    <row r="4538" ht="12">
      <c r="D4538" s="105"/>
    </row>
    <row r="4539" ht="12">
      <c r="D4539" s="105"/>
    </row>
    <row r="4540" ht="12">
      <c r="D4540" s="105"/>
    </row>
    <row r="4541" ht="12">
      <c r="D4541" s="105"/>
    </row>
    <row r="4542" ht="12">
      <c r="D4542" s="105"/>
    </row>
    <row r="4543" ht="12">
      <c r="D4543" s="105"/>
    </row>
    <row r="4544" ht="12">
      <c r="D4544" s="105"/>
    </row>
    <row r="4545" ht="12">
      <c r="D4545" s="105"/>
    </row>
    <row r="4546" ht="12">
      <c r="D4546" s="105"/>
    </row>
    <row r="4547" ht="12">
      <c r="D4547" s="105"/>
    </row>
    <row r="4548" ht="12">
      <c r="D4548" s="105"/>
    </row>
    <row r="4549" ht="12">
      <c r="D4549" s="105"/>
    </row>
    <row r="4550" ht="12">
      <c r="D4550" s="105"/>
    </row>
    <row r="4551" ht="12">
      <c r="D4551" s="105"/>
    </row>
    <row r="4552" ht="12">
      <c r="D4552" s="105"/>
    </row>
    <row r="4553" ht="12">
      <c r="D4553" s="105"/>
    </row>
    <row r="4554" ht="12">
      <c r="D4554" s="105"/>
    </row>
    <row r="4555" ht="12">
      <c r="D4555" s="105"/>
    </row>
    <row r="4556" ht="12">
      <c r="D4556" s="105"/>
    </row>
    <row r="4557" ht="12">
      <c r="D4557" s="105"/>
    </row>
    <row r="4558" ht="12">
      <c r="D4558" s="105"/>
    </row>
    <row r="4559" ht="12">
      <c r="D4559" s="105"/>
    </row>
    <row r="4560" ht="12">
      <c r="D4560" s="105"/>
    </row>
    <row r="4561" ht="12">
      <c r="D4561" s="105"/>
    </row>
    <row r="4562" ht="12">
      <c r="D4562" s="105"/>
    </row>
    <row r="4563" ht="12">
      <c r="D4563" s="105"/>
    </row>
    <row r="4564" ht="12">
      <c r="D4564" s="105"/>
    </row>
    <row r="4565" ht="12">
      <c r="D4565" s="105"/>
    </row>
    <row r="4566" ht="12">
      <c r="D4566" s="105"/>
    </row>
    <row r="4567" ht="12">
      <c r="D4567" s="105"/>
    </row>
    <row r="4568" ht="12">
      <c r="D4568" s="105"/>
    </row>
    <row r="4569" ht="12">
      <c r="D4569" s="105"/>
    </row>
    <row r="4570" ht="12">
      <c r="D4570" s="105"/>
    </row>
    <row r="4571" ht="12">
      <c r="D4571" s="105"/>
    </row>
    <row r="4572" ht="12">
      <c r="D4572" s="105"/>
    </row>
    <row r="4573" ht="12">
      <c r="D4573" s="105"/>
    </row>
    <row r="4574" ht="12">
      <c r="D4574" s="105"/>
    </row>
    <row r="4575" ht="12">
      <c r="D4575" s="105"/>
    </row>
    <row r="4576" ht="12">
      <c r="D4576" s="105"/>
    </row>
    <row r="4577" ht="12">
      <c r="D4577" s="105"/>
    </row>
    <row r="4578" ht="12">
      <c r="D4578" s="105"/>
    </row>
    <row r="4579" ht="12">
      <c r="D4579" s="105"/>
    </row>
    <row r="4580" ht="12">
      <c r="D4580" s="105"/>
    </row>
    <row r="4581" ht="12">
      <c r="D4581" s="105"/>
    </row>
    <row r="4582" ht="12">
      <c r="D4582" s="105"/>
    </row>
    <row r="4583" ht="12">
      <c r="D4583" s="105"/>
    </row>
    <row r="4584" ht="12">
      <c r="D4584" s="105"/>
    </row>
    <row r="4585" ht="12">
      <c r="D4585" s="105"/>
    </row>
    <row r="4586" ht="12">
      <c r="D4586" s="105"/>
    </row>
    <row r="4587" ht="12">
      <c r="D4587" s="105"/>
    </row>
    <row r="4588" ht="12">
      <c r="D4588" s="105"/>
    </row>
    <row r="4589" ht="12">
      <c r="D4589" s="105"/>
    </row>
    <row r="4590" ht="12">
      <c r="D4590" s="105"/>
    </row>
    <row r="4591" ht="12">
      <c r="D4591" s="105"/>
    </row>
    <row r="4592" ht="12">
      <c r="D4592" s="105"/>
    </row>
    <row r="4593" ht="12">
      <c r="D4593" s="105"/>
    </row>
    <row r="4594" ht="12">
      <c r="D4594" s="105"/>
    </row>
    <row r="4595" ht="12">
      <c r="D4595" s="105"/>
    </row>
    <row r="4596" ht="12">
      <c r="D4596" s="105"/>
    </row>
    <row r="4597" ht="12">
      <c r="D4597" s="105"/>
    </row>
    <row r="4598" ht="12">
      <c r="D4598" s="105"/>
    </row>
    <row r="4599" ht="12">
      <c r="D4599" s="105"/>
    </row>
    <row r="4600" ht="12">
      <c r="D4600" s="105"/>
    </row>
    <row r="4601" ht="12">
      <c r="D4601" s="105"/>
    </row>
    <row r="4602" ht="12">
      <c r="D4602" s="105"/>
    </row>
    <row r="4603" ht="12">
      <c r="D4603" s="105"/>
    </row>
    <row r="4604" ht="12">
      <c r="D4604" s="105"/>
    </row>
    <row r="4605" ht="12">
      <c r="D4605" s="105"/>
    </row>
    <row r="4606" ht="12">
      <c r="D4606" s="105"/>
    </row>
    <row r="4607" ht="12">
      <c r="D4607" s="105"/>
    </row>
    <row r="4608" ht="12">
      <c r="D4608" s="105"/>
    </row>
    <row r="4609" ht="12">
      <c r="D4609" s="105"/>
    </row>
    <row r="4610" ht="12">
      <c r="D4610" s="105"/>
    </row>
    <row r="4611" ht="12">
      <c r="D4611" s="105"/>
    </row>
    <row r="4612" ht="12">
      <c r="D4612" s="105"/>
    </row>
    <row r="4613" ht="12">
      <c r="D4613" s="105"/>
    </row>
    <row r="4614" ht="12">
      <c r="D4614" s="105"/>
    </row>
    <row r="4615" ht="12">
      <c r="D4615" s="105"/>
    </row>
    <row r="4616" ht="12">
      <c r="D4616" s="105"/>
    </row>
    <row r="4617" ht="12">
      <c r="D4617" s="105"/>
    </row>
    <row r="4618" ht="12">
      <c r="D4618" s="105"/>
    </row>
    <row r="4619" ht="12">
      <c r="D4619" s="105"/>
    </row>
    <row r="4620" ht="12">
      <c r="D4620" s="105"/>
    </row>
    <row r="4621" ht="12">
      <c r="D4621" s="105"/>
    </row>
    <row r="4622" ht="12">
      <c r="D4622" s="105"/>
    </row>
    <row r="4623" ht="12">
      <c r="D4623" s="105"/>
    </row>
    <row r="4624" ht="12">
      <c r="D4624" s="105"/>
    </row>
    <row r="4625" ht="12">
      <c r="D4625" s="105"/>
    </row>
    <row r="4626" ht="12">
      <c r="D4626" s="105"/>
    </row>
    <row r="4627" ht="12">
      <c r="D4627" s="105"/>
    </row>
    <row r="4628" ht="12">
      <c r="D4628" s="105"/>
    </row>
    <row r="4629" ht="12">
      <c r="D4629" s="105"/>
    </row>
    <row r="4630" ht="12">
      <c r="D4630" s="105"/>
    </row>
    <row r="4631" ht="12">
      <c r="D4631" s="105"/>
    </row>
    <row r="4632" ht="12">
      <c r="D4632" s="105"/>
    </row>
    <row r="4633" ht="12">
      <c r="D4633" s="105"/>
    </row>
    <row r="4634" ht="12">
      <c r="D4634" s="105"/>
    </row>
    <row r="4635" ht="12">
      <c r="D4635" s="105"/>
    </row>
    <row r="4636" ht="12">
      <c r="D4636" s="105"/>
    </row>
    <row r="4637" ht="12">
      <c r="D4637" s="105"/>
    </row>
    <row r="4638" ht="12">
      <c r="D4638" s="105"/>
    </row>
    <row r="4639" ht="12">
      <c r="D4639" s="105"/>
    </row>
    <row r="4640" ht="12">
      <c r="D4640" s="105"/>
    </row>
    <row r="4641" ht="12">
      <c r="D4641" s="105"/>
    </row>
    <row r="4642" ht="12">
      <c r="D4642" s="105"/>
    </row>
    <row r="4643" ht="12">
      <c r="D4643" s="105"/>
    </row>
    <row r="4644" ht="12">
      <c r="D4644" s="105"/>
    </row>
    <row r="4645" ht="12">
      <c r="D4645" s="105"/>
    </row>
    <row r="4646" ht="12">
      <c r="D4646" s="105"/>
    </row>
    <row r="4647" ht="12">
      <c r="D4647" s="105"/>
    </row>
    <row r="4648" ht="12">
      <c r="D4648" s="105"/>
    </row>
    <row r="4649" ht="12">
      <c r="D4649" s="105"/>
    </row>
    <row r="4650" ht="12">
      <c r="D4650" s="105"/>
    </row>
    <row r="4651" ht="12">
      <c r="D4651" s="105"/>
    </row>
    <row r="4652" ht="12">
      <c r="D4652" s="105"/>
    </row>
    <row r="4653" ht="12">
      <c r="D4653" s="105"/>
    </row>
    <row r="4654" ht="12">
      <c r="D4654" s="105"/>
    </row>
    <row r="4655" ht="12">
      <c r="D4655" s="105"/>
    </row>
    <row r="4656" ht="12">
      <c r="D4656" s="105"/>
    </row>
    <row r="4657" ht="12">
      <c r="D4657" s="105"/>
    </row>
    <row r="4658" ht="12">
      <c r="D4658" s="105"/>
    </row>
    <row r="4659" ht="12">
      <c r="D4659" s="105"/>
    </row>
    <row r="4660" ht="12">
      <c r="D4660" s="105"/>
    </row>
    <row r="4661" ht="12">
      <c r="D4661" s="105"/>
    </row>
    <row r="4662" ht="12">
      <c r="D4662" s="105"/>
    </row>
    <row r="4663" ht="12">
      <c r="D4663" s="105"/>
    </row>
    <row r="4664" ht="12">
      <c r="D4664" s="105"/>
    </row>
    <row r="4665" ht="12">
      <c r="D4665" s="105"/>
    </row>
    <row r="4666" ht="12">
      <c r="D4666" s="105"/>
    </row>
    <row r="4667" ht="12">
      <c r="D4667" s="105"/>
    </row>
    <row r="4668" ht="12">
      <c r="D4668" s="105"/>
    </row>
    <row r="4669" ht="12">
      <c r="D4669" s="105"/>
    </row>
    <row r="4670" ht="12">
      <c r="D4670" s="105"/>
    </row>
    <row r="4671" ht="12">
      <c r="D4671" s="105"/>
    </row>
    <row r="4672" ht="12">
      <c r="D4672" s="105"/>
    </row>
    <row r="4673" ht="12">
      <c r="D4673" s="105"/>
    </row>
    <row r="4674" ht="12">
      <c r="D4674" s="105"/>
    </row>
    <row r="4675" ht="12">
      <c r="D4675" s="105"/>
    </row>
    <row r="4676" ht="12">
      <c r="D4676" s="105"/>
    </row>
    <row r="4677" ht="12">
      <c r="D4677" s="105"/>
    </row>
    <row r="4678" ht="12">
      <c r="D4678" s="105"/>
    </row>
    <row r="4679" ht="12">
      <c r="D4679" s="105"/>
    </row>
    <row r="4680" ht="12">
      <c r="D4680" s="105"/>
    </row>
    <row r="4681" ht="12">
      <c r="D4681" s="105"/>
    </row>
    <row r="4682" ht="12">
      <c r="D4682" s="105"/>
    </row>
    <row r="4683" ht="12">
      <c r="D4683" s="105"/>
    </row>
    <row r="4684" ht="12">
      <c r="D4684" s="105"/>
    </row>
    <row r="4685" ht="12">
      <c r="D4685" s="105"/>
    </row>
    <row r="4686" ht="12">
      <c r="D4686" s="105"/>
    </row>
    <row r="4687" ht="12">
      <c r="D4687" s="105"/>
    </row>
    <row r="4688" ht="12">
      <c r="D4688" s="105"/>
    </row>
    <row r="4689" ht="12">
      <c r="D4689" s="105"/>
    </row>
    <row r="4690" ht="12">
      <c r="D4690" s="105"/>
    </row>
    <row r="4691" ht="12">
      <c r="D4691" s="105"/>
    </row>
    <row r="4692" ht="12">
      <c r="D4692" s="105"/>
    </row>
    <row r="4693" ht="12">
      <c r="D4693" s="105"/>
    </row>
    <row r="4694" ht="12">
      <c r="D4694" s="105"/>
    </row>
    <row r="4695" ht="12">
      <c r="D4695" s="105"/>
    </row>
    <row r="4696" ht="12">
      <c r="D4696" s="105"/>
    </row>
    <row r="4697" ht="12">
      <c r="D4697" s="105"/>
    </row>
    <row r="4698" ht="12">
      <c r="D4698" s="105"/>
    </row>
    <row r="4699" ht="12">
      <c r="D4699" s="105"/>
    </row>
    <row r="4700" ht="12">
      <c r="D4700" s="105"/>
    </row>
    <row r="4701" ht="12">
      <c r="D4701" s="105"/>
    </row>
    <row r="4702" ht="12">
      <c r="D4702" s="105"/>
    </row>
    <row r="4703" ht="12">
      <c r="D4703" s="105"/>
    </row>
    <row r="4704" ht="12">
      <c r="D4704" s="105"/>
    </row>
    <row r="4705" ht="12">
      <c r="D4705" s="105"/>
    </row>
    <row r="4706" ht="12">
      <c r="D4706" s="105"/>
    </row>
    <row r="4707" ht="12">
      <c r="D4707" s="105"/>
    </row>
    <row r="4708" ht="12">
      <c r="D4708" s="105"/>
    </row>
    <row r="4709" ht="12">
      <c r="D4709" s="105"/>
    </row>
    <row r="4710" ht="12">
      <c r="D4710" s="105"/>
    </row>
    <row r="4711" ht="12">
      <c r="D4711" s="105"/>
    </row>
    <row r="4712" ht="12">
      <c r="D4712" s="105"/>
    </row>
    <row r="4713" ht="12">
      <c r="D4713" s="105"/>
    </row>
    <row r="4714" ht="12">
      <c r="D4714" s="105"/>
    </row>
    <row r="4715" ht="12">
      <c r="D4715" s="105"/>
    </row>
    <row r="4716" ht="12">
      <c r="D4716" s="105"/>
    </row>
    <row r="4717" ht="12">
      <c r="D4717" s="105"/>
    </row>
    <row r="4718" ht="12">
      <c r="D4718" s="105"/>
    </row>
    <row r="4719" ht="12">
      <c r="D4719" s="105"/>
    </row>
    <row r="4720" ht="12">
      <c r="D4720" s="105"/>
    </row>
    <row r="4721" ht="12">
      <c r="D4721" s="105"/>
    </row>
    <row r="4722" ht="12">
      <c r="D4722" s="105"/>
    </row>
    <row r="4723" ht="12">
      <c r="D4723" s="105"/>
    </row>
    <row r="4724" ht="12">
      <c r="D4724" s="105"/>
    </row>
    <row r="4725" ht="12">
      <c r="D4725" s="105"/>
    </row>
    <row r="4726" ht="12">
      <c r="D4726" s="105"/>
    </row>
    <row r="4727" ht="12">
      <c r="D4727" s="105"/>
    </row>
    <row r="4728" ht="12">
      <c r="D4728" s="105"/>
    </row>
    <row r="4729" ht="12">
      <c r="D4729" s="105"/>
    </row>
    <row r="4730" ht="12">
      <c r="D4730" s="105"/>
    </row>
    <row r="4731" ht="12">
      <c r="D4731" s="105"/>
    </row>
    <row r="4732" ht="12">
      <c r="D4732" s="105"/>
    </row>
    <row r="4733" ht="12">
      <c r="D4733" s="105"/>
    </row>
    <row r="4734" ht="12">
      <c r="D4734" s="105"/>
    </row>
    <row r="4735" ht="12">
      <c r="D4735" s="105"/>
    </row>
    <row r="4736" ht="12">
      <c r="D4736" s="105"/>
    </row>
    <row r="4737" ht="12">
      <c r="D4737" s="105"/>
    </row>
    <row r="4738" ht="12">
      <c r="D4738" s="105"/>
    </row>
    <row r="4739" ht="12">
      <c r="D4739" s="105"/>
    </row>
    <row r="4740" ht="12">
      <c r="D4740" s="105"/>
    </row>
    <row r="4741" ht="12">
      <c r="D4741" s="105"/>
    </row>
    <row r="4742" ht="12">
      <c r="D4742" s="105"/>
    </row>
    <row r="4743" ht="12">
      <c r="D4743" s="105"/>
    </row>
    <row r="4744" ht="12">
      <c r="D4744" s="105"/>
    </row>
    <row r="4745" ht="12">
      <c r="D4745" s="105"/>
    </row>
    <row r="4746" ht="12">
      <c r="D4746" s="105"/>
    </row>
    <row r="4747" ht="12">
      <c r="D4747" s="105"/>
    </row>
    <row r="4748" ht="12">
      <c r="D4748" s="105"/>
    </row>
    <row r="4749" ht="12">
      <c r="D4749" s="105"/>
    </row>
    <row r="4750" ht="12">
      <c r="D4750" s="105"/>
    </row>
    <row r="4751" ht="12">
      <c r="D4751" s="105"/>
    </row>
    <row r="4752" ht="12">
      <c r="D4752" s="105"/>
    </row>
    <row r="4753" ht="12">
      <c r="D4753" s="105"/>
    </row>
    <row r="4754" ht="12">
      <c r="D4754" s="105"/>
    </row>
    <row r="4755" ht="12">
      <c r="D4755" s="105"/>
    </row>
    <row r="4756" ht="12">
      <c r="D4756" s="105"/>
    </row>
    <row r="4757" ht="12">
      <c r="D4757" s="105"/>
    </row>
    <row r="4758" ht="12">
      <c r="D4758" s="105"/>
    </row>
    <row r="4759" ht="12">
      <c r="D4759" s="105"/>
    </row>
    <row r="4760" ht="12">
      <c r="D4760" s="105"/>
    </row>
    <row r="4761" ht="12">
      <c r="D4761" s="105"/>
    </row>
    <row r="4762" ht="12">
      <c r="D4762" s="105"/>
    </row>
    <row r="4763" ht="12">
      <c r="D4763" s="105"/>
    </row>
    <row r="4764" ht="12">
      <c r="D4764" s="105"/>
    </row>
    <row r="4765" ht="12">
      <c r="D4765" s="105"/>
    </row>
    <row r="4766" ht="12">
      <c r="D4766" s="105"/>
    </row>
    <row r="4767" ht="12">
      <c r="D4767" s="105"/>
    </row>
    <row r="4768" ht="12">
      <c r="D4768" s="105"/>
    </row>
    <row r="4769" ht="12">
      <c r="D4769" s="105"/>
    </row>
    <row r="4770" ht="12">
      <c r="D4770" s="105"/>
    </row>
    <row r="4771" ht="12">
      <c r="D4771" s="105"/>
    </row>
    <row r="4772" ht="12">
      <c r="D4772" s="105"/>
    </row>
    <row r="4773" ht="12">
      <c r="D4773" s="105"/>
    </row>
    <row r="4774" ht="12">
      <c r="D4774" s="105"/>
    </row>
    <row r="4775" ht="12">
      <c r="D4775" s="105"/>
    </row>
    <row r="4776" ht="12">
      <c r="D4776" s="105"/>
    </row>
    <row r="4777" ht="12">
      <c r="D4777" s="105"/>
    </row>
    <row r="4778" ht="12">
      <c r="D4778" s="105"/>
    </row>
    <row r="4779" ht="12">
      <c r="D4779" s="105"/>
    </row>
    <row r="4780" ht="12">
      <c r="D4780" s="105"/>
    </row>
    <row r="4781" ht="12">
      <c r="D4781" s="105"/>
    </row>
    <row r="4782" ht="12">
      <c r="D4782" s="105"/>
    </row>
    <row r="4783" ht="12">
      <c r="D4783" s="105"/>
    </row>
    <row r="4784" ht="12">
      <c r="D4784" s="105"/>
    </row>
    <row r="4785" ht="12">
      <c r="D4785" s="105"/>
    </row>
    <row r="4786" ht="12">
      <c r="D4786" s="105"/>
    </row>
    <row r="4787" ht="12">
      <c r="D4787" s="105"/>
    </row>
    <row r="4788" ht="12">
      <c r="D4788" s="105"/>
    </row>
    <row r="4789" ht="12">
      <c r="D4789" s="105"/>
    </row>
    <row r="4790" ht="12">
      <c r="D4790" s="105"/>
    </row>
    <row r="4791" ht="12">
      <c r="D4791" s="105"/>
    </row>
    <row r="4792" ht="12">
      <c r="D4792" s="105"/>
    </row>
    <row r="4793" ht="12">
      <c r="D4793" s="105"/>
    </row>
    <row r="4794" ht="12">
      <c r="D4794" s="105"/>
    </row>
    <row r="4795" ht="12">
      <c r="D4795" s="105"/>
    </row>
    <row r="4796" ht="12">
      <c r="D4796" s="105"/>
    </row>
    <row r="4797" ht="12">
      <c r="D4797" s="105"/>
    </row>
    <row r="4798" ht="12">
      <c r="D4798" s="105"/>
    </row>
    <row r="4799" ht="12">
      <c r="D4799" s="105"/>
    </row>
    <row r="4800" ht="12">
      <c r="D4800" s="105"/>
    </row>
    <row r="4801" ht="12">
      <c r="D4801" s="105"/>
    </row>
    <row r="4802" ht="12">
      <c r="D4802" s="105"/>
    </row>
    <row r="4803" ht="12">
      <c r="D4803" s="105"/>
    </row>
    <row r="4804" ht="12">
      <c r="D4804" s="105"/>
    </row>
    <row r="4805" ht="12">
      <c r="D4805" s="105"/>
    </row>
    <row r="4806" ht="12">
      <c r="D4806" s="105"/>
    </row>
    <row r="4807" ht="12">
      <c r="D4807" s="105"/>
    </row>
    <row r="4808" ht="12">
      <c r="D4808" s="105"/>
    </row>
    <row r="4809" ht="12">
      <c r="D4809" s="105"/>
    </row>
    <row r="4810" ht="12">
      <c r="D4810" s="105"/>
    </row>
    <row r="4811" ht="12">
      <c r="D4811" s="105"/>
    </row>
    <row r="4812" ht="12">
      <c r="D4812" s="105"/>
    </row>
    <row r="4813" ht="12">
      <c r="D4813" s="105"/>
    </row>
    <row r="4814" ht="12">
      <c r="D4814" s="105"/>
    </row>
    <row r="4815" ht="12">
      <c r="D4815" s="105"/>
    </row>
    <row r="4816" ht="12">
      <c r="D4816" s="105"/>
    </row>
    <row r="4817" ht="12">
      <c r="D4817" s="105"/>
    </row>
    <row r="4818" ht="12">
      <c r="D4818" s="105"/>
    </row>
    <row r="4819" ht="12">
      <c r="D4819" s="105"/>
    </row>
    <row r="4820" ht="12">
      <c r="D4820" s="105"/>
    </row>
    <row r="4821" ht="12">
      <c r="D4821" s="105"/>
    </row>
    <row r="4822" ht="12">
      <c r="D4822" s="105"/>
    </row>
    <row r="4823" ht="12">
      <c r="D4823" s="105"/>
    </row>
    <row r="4824" ht="12">
      <c r="D4824" s="105"/>
    </row>
    <row r="4825" ht="12">
      <c r="D4825" s="105"/>
    </row>
    <row r="4826" ht="12">
      <c r="D4826" s="105"/>
    </row>
    <row r="4827" ht="12">
      <c r="D4827" s="105"/>
    </row>
    <row r="4828" ht="12">
      <c r="D4828" s="105"/>
    </row>
    <row r="4829" ht="12">
      <c r="D4829" s="105"/>
    </row>
    <row r="4830" ht="12">
      <c r="D4830" s="105"/>
    </row>
    <row r="4831" ht="12">
      <c r="D4831" s="105"/>
    </row>
    <row r="4832" ht="12">
      <c r="D4832" s="105"/>
    </row>
    <row r="4833" ht="12">
      <c r="D4833" s="105"/>
    </row>
    <row r="4834" ht="12">
      <c r="D4834" s="105"/>
    </row>
    <row r="4835" ht="12">
      <c r="D4835" s="105"/>
    </row>
    <row r="4836" ht="12">
      <c r="D4836" s="105"/>
    </row>
    <row r="4837" ht="12">
      <c r="D4837" s="105"/>
    </row>
    <row r="4838" ht="12">
      <c r="D4838" s="105"/>
    </row>
    <row r="4839" ht="12">
      <c r="D4839" s="105"/>
    </row>
    <row r="4840" ht="12">
      <c r="D4840" s="105"/>
    </row>
    <row r="4841" ht="12">
      <c r="D4841" s="105"/>
    </row>
    <row r="4842" ht="12">
      <c r="D4842" s="105"/>
    </row>
    <row r="4843" ht="12">
      <c r="D4843" s="105"/>
    </row>
    <row r="4844" ht="12">
      <c r="D4844" s="105"/>
    </row>
    <row r="4845" ht="12">
      <c r="D4845" s="105"/>
    </row>
    <row r="4846" ht="12">
      <c r="D4846" s="105"/>
    </row>
    <row r="4847" ht="12">
      <c r="D4847" s="105"/>
    </row>
    <row r="4848" ht="12">
      <c r="D4848" s="105"/>
    </row>
    <row r="4849" ht="12">
      <c r="D4849" s="105"/>
    </row>
    <row r="4850" ht="12">
      <c r="D4850" s="105"/>
    </row>
    <row r="4851" ht="12">
      <c r="D4851" s="105"/>
    </row>
    <row r="4852" ht="12">
      <c r="D4852" s="105"/>
    </row>
    <row r="4853" ht="12">
      <c r="D4853" s="105"/>
    </row>
    <row r="4854" ht="12">
      <c r="D4854" s="105"/>
    </row>
    <row r="4855" ht="12">
      <c r="D4855" s="105"/>
    </row>
    <row r="4856" ht="12">
      <c r="D4856" s="105"/>
    </row>
    <row r="4857" ht="12">
      <c r="D4857" s="105"/>
    </row>
    <row r="4858" ht="12">
      <c r="D4858" s="105"/>
    </row>
    <row r="4859" ht="12">
      <c r="D4859" s="105"/>
    </row>
    <row r="4860" ht="12">
      <c r="D4860" s="105"/>
    </row>
    <row r="4861" ht="12">
      <c r="D4861" s="105"/>
    </row>
    <row r="4862" ht="12">
      <c r="D4862" s="105"/>
    </row>
    <row r="4863" ht="12">
      <c r="D4863" s="105"/>
    </row>
    <row r="4864" ht="12">
      <c r="D4864" s="105"/>
    </row>
    <row r="4865" ht="12">
      <c r="D4865" s="105"/>
    </row>
    <row r="4866" ht="12">
      <c r="D4866" s="105"/>
    </row>
    <row r="4867" ht="12">
      <c r="D4867" s="105"/>
    </row>
    <row r="4868" ht="12">
      <c r="D4868" s="105"/>
    </row>
    <row r="4869" ht="12">
      <c r="D4869" s="105"/>
    </row>
    <row r="4870" ht="12">
      <c r="D4870" s="105"/>
    </row>
    <row r="4871" ht="12">
      <c r="D4871" s="105"/>
    </row>
    <row r="4872" ht="12">
      <c r="D4872" s="105"/>
    </row>
    <row r="4873" ht="12">
      <c r="D4873" s="105"/>
    </row>
    <row r="4874" ht="12">
      <c r="D4874" s="105"/>
    </row>
    <row r="4875" ht="12">
      <c r="D4875" s="105"/>
    </row>
    <row r="4876" ht="12">
      <c r="D4876" s="105"/>
    </row>
    <row r="4877" ht="12">
      <c r="D4877" s="105"/>
    </row>
    <row r="4878" ht="12">
      <c r="D4878" s="105"/>
    </row>
    <row r="4879" ht="12">
      <c r="D4879" s="105"/>
    </row>
    <row r="4880" ht="12">
      <c r="D4880" s="105"/>
    </row>
    <row r="4881" ht="12">
      <c r="D4881" s="105"/>
    </row>
    <row r="4882" ht="12">
      <c r="D4882" s="105"/>
    </row>
    <row r="4883" ht="12">
      <c r="D4883" s="105"/>
    </row>
    <row r="4884" ht="12">
      <c r="D4884" s="105"/>
    </row>
    <row r="4885" ht="12">
      <c r="D4885" s="105"/>
    </row>
    <row r="4886" ht="12">
      <c r="D4886" s="105"/>
    </row>
    <row r="4887" ht="12">
      <c r="D4887" s="105"/>
    </row>
    <row r="4888" ht="12">
      <c r="D4888" s="105"/>
    </row>
    <row r="4889" ht="12">
      <c r="D4889" s="105"/>
    </row>
    <row r="4890" ht="12">
      <c r="D4890" s="105"/>
    </row>
    <row r="4891" ht="12">
      <c r="D4891" s="105"/>
    </row>
    <row r="4892" ht="12">
      <c r="D4892" s="105"/>
    </row>
    <row r="4893" ht="12">
      <c r="D4893" s="105"/>
    </row>
    <row r="4894" ht="12">
      <c r="D4894" s="105"/>
    </row>
    <row r="4895" ht="12">
      <c r="D4895" s="105"/>
    </row>
    <row r="4896" ht="12">
      <c r="D4896" s="105"/>
    </row>
    <row r="4897" ht="12">
      <c r="D4897" s="105"/>
    </row>
    <row r="4898" ht="12">
      <c r="D4898" s="105"/>
    </row>
    <row r="4899" ht="12">
      <c r="D4899" s="105"/>
    </row>
    <row r="4900" ht="12">
      <c r="D4900" s="105"/>
    </row>
    <row r="4901" ht="12">
      <c r="D4901" s="105"/>
    </row>
    <row r="4902" ht="12">
      <c r="D4902" s="105"/>
    </row>
    <row r="4903" ht="12">
      <c r="D4903" s="105"/>
    </row>
    <row r="4904" ht="12">
      <c r="D4904" s="105"/>
    </row>
    <row r="4905" ht="12">
      <c r="D4905" s="105"/>
    </row>
    <row r="4906" ht="12">
      <c r="D4906" s="105"/>
    </row>
    <row r="4907" ht="12">
      <c r="D4907" s="105"/>
    </row>
    <row r="4908" ht="12">
      <c r="D4908" s="105"/>
    </row>
    <row r="4909" ht="12">
      <c r="D4909" s="105"/>
    </row>
    <row r="4910" ht="12">
      <c r="D4910" s="105"/>
    </row>
    <row r="4911" ht="12">
      <c r="D4911" s="105"/>
    </row>
    <row r="4912" ht="12">
      <c r="D4912" s="105"/>
    </row>
    <row r="4913" ht="12">
      <c r="D4913" s="105"/>
    </row>
    <row r="4914" ht="12">
      <c r="D4914" s="105"/>
    </row>
    <row r="4915" ht="12">
      <c r="D4915" s="105"/>
    </row>
    <row r="4916" ht="12">
      <c r="D4916" s="105"/>
    </row>
    <row r="4917" ht="12">
      <c r="D4917" s="105"/>
    </row>
    <row r="4918" ht="12">
      <c r="D4918" s="105"/>
    </row>
    <row r="4919" ht="12">
      <c r="D4919" s="105"/>
    </row>
    <row r="4920" ht="12">
      <c r="D4920" s="105"/>
    </row>
    <row r="4921" ht="12">
      <c r="D4921" s="105"/>
    </row>
    <row r="4922" ht="12">
      <c r="D4922" s="105"/>
    </row>
    <row r="4923" ht="12">
      <c r="D4923" s="105"/>
    </row>
    <row r="4924" ht="12">
      <c r="D4924" s="105"/>
    </row>
    <row r="4925" ht="12">
      <c r="D4925" s="105"/>
    </row>
    <row r="4926" ht="12">
      <c r="D4926" s="105"/>
    </row>
    <row r="4927" ht="12">
      <c r="D4927" s="105"/>
    </row>
    <row r="4928" ht="12">
      <c r="D4928" s="105"/>
    </row>
    <row r="4929" ht="12">
      <c r="D4929" s="105"/>
    </row>
    <row r="4930" ht="12">
      <c r="D4930" s="105"/>
    </row>
    <row r="4931" ht="12">
      <c r="D4931" s="105"/>
    </row>
    <row r="4932" ht="12">
      <c r="D4932" s="105"/>
    </row>
    <row r="4933" ht="12">
      <c r="D4933" s="105"/>
    </row>
    <row r="4934" ht="12">
      <c r="D4934" s="105"/>
    </row>
    <row r="4935" ht="12">
      <c r="D4935" s="105"/>
    </row>
    <row r="4936" ht="12">
      <c r="D4936" s="105"/>
    </row>
    <row r="4937" ht="12">
      <c r="D4937" s="105"/>
    </row>
    <row r="4938" ht="12">
      <c r="D4938" s="105"/>
    </row>
    <row r="4939" ht="12">
      <c r="D4939" s="105"/>
    </row>
    <row r="4940" ht="12">
      <c r="D4940" s="105"/>
    </row>
    <row r="4941" ht="12">
      <c r="D4941" s="105"/>
    </row>
    <row r="4942" ht="12">
      <c r="D4942" s="105"/>
    </row>
    <row r="4943" ht="12">
      <c r="D4943" s="105"/>
    </row>
    <row r="4944" ht="12">
      <c r="D4944" s="105"/>
    </row>
    <row r="4945" ht="12">
      <c r="D4945" s="105"/>
    </row>
    <row r="4946" ht="12">
      <c r="D4946" s="105"/>
    </row>
    <row r="4947" ht="12">
      <c r="D4947" s="105"/>
    </row>
    <row r="4948" ht="12">
      <c r="D4948" s="105"/>
    </row>
    <row r="4949" ht="12">
      <c r="D4949" s="105"/>
    </row>
    <row r="4950" ht="12">
      <c r="D4950" s="105"/>
    </row>
    <row r="4951" ht="12">
      <c r="D4951" s="105"/>
    </row>
  </sheetData>
  <sheetProtection algorithmName="SHA-512" hashValue="jwsD3Sl0CnRpBG0vlgsO+dILElkmgHCYxBGdQpmoroPdFULpsKR7TrkufZKwGaxLLgw8WVM5ZEzCH1IudXVbRg==" saltValue="E1GQFWZHsFwJjmrNhNTXlw==" spinCount="100000" sheet="1" objects="1" scenarios="1"/>
  <mergeCells count="23">
    <mergeCell ref="C36:G36"/>
    <mergeCell ref="C23:H23"/>
    <mergeCell ref="C43:H43"/>
    <mergeCell ref="C42:G42"/>
    <mergeCell ref="C39:G39"/>
    <mergeCell ref="C40:H40"/>
    <mergeCell ref="C33:G33"/>
    <mergeCell ref="C37:H37"/>
    <mergeCell ref="C38:H38"/>
    <mergeCell ref="C48:C49"/>
    <mergeCell ref="D48:E48"/>
    <mergeCell ref="F48:G48"/>
    <mergeCell ref="C34:H34"/>
    <mergeCell ref="C35:G35"/>
    <mergeCell ref="C27:G27"/>
    <mergeCell ref="C29:G29"/>
    <mergeCell ref="C30:G30"/>
    <mergeCell ref="C31:G31"/>
    <mergeCell ref="B1:G1"/>
    <mergeCell ref="C2:G2"/>
    <mergeCell ref="C3:G3"/>
    <mergeCell ref="C25:G25"/>
    <mergeCell ref="C26:G26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portrait" paperSize="9" scale="80" r:id="rId2"/>
  <headerFooter>
    <oddFooter>&amp;CStránka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9"/>
  <sheetViews>
    <sheetView showGridLines="0" workbookViewId="0" topLeftCell="A1">
      <selection activeCell="D2" sqref="D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"/>
      <c r="C3" s="15"/>
      <c r="D3" s="15"/>
      <c r="E3" s="15"/>
      <c r="F3" s="15"/>
      <c r="G3" s="15"/>
      <c r="H3" s="16"/>
    </row>
    <row r="4" spans="2:8" s="1" customFormat="1" ht="24.95" customHeight="1">
      <c r="B4" s="16"/>
      <c r="C4" s="17" t="s">
        <v>391</v>
      </c>
      <c r="H4" s="16"/>
    </row>
    <row r="5" spans="1:8" s="2" customFormat="1" ht="10.9" customHeight="1">
      <c r="A5" s="18"/>
      <c r="B5" s="19"/>
      <c r="C5" s="18"/>
      <c r="D5" s="18"/>
      <c r="E5" s="18"/>
      <c r="F5" s="18"/>
      <c r="G5" s="18"/>
      <c r="H5" s="19"/>
    </row>
    <row r="6" spans="1:8" s="8" customFormat="1" ht="29.25" customHeight="1">
      <c r="A6" s="38"/>
      <c r="B6" s="39"/>
      <c r="C6" s="40" t="s">
        <v>9</v>
      </c>
      <c r="D6" s="41" t="s">
        <v>10</v>
      </c>
      <c r="E6" s="41" t="s">
        <v>38</v>
      </c>
      <c r="F6" s="42" t="s">
        <v>392</v>
      </c>
      <c r="G6" s="38"/>
      <c r="H6" s="39"/>
    </row>
    <row r="7" spans="1:8" s="2" customFormat="1" ht="26.45" customHeight="1">
      <c r="A7" s="18"/>
      <c r="B7" s="19"/>
      <c r="C7" s="83" t="s">
        <v>393</v>
      </c>
      <c r="D7" s="83" t="s">
        <v>20</v>
      </c>
      <c r="E7" s="18"/>
      <c r="F7" s="18"/>
      <c r="G7" s="18"/>
      <c r="H7" s="19"/>
    </row>
    <row r="8" spans="1:8" s="2" customFormat="1" ht="16.9" customHeight="1">
      <c r="A8" s="18"/>
      <c r="B8" s="19"/>
      <c r="C8" s="84" t="s">
        <v>394</v>
      </c>
      <c r="D8" s="85" t="s">
        <v>0</v>
      </c>
      <c r="E8" s="86" t="s">
        <v>0</v>
      </c>
      <c r="F8" s="87">
        <v>644.664</v>
      </c>
      <c r="G8" s="18"/>
      <c r="H8" s="19"/>
    </row>
    <row r="9" spans="1:8" s="2" customFormat="1" ht="16.9" customHeight="1">
      <c r="A9" s="18"/>
      <c r="B9" s="19"/>
      <c r="C9" s="84" t="s">
        <v>182</v>
      </c>
      <c r="D9" s="85" t="s">
        <v>0</v>
      </c>
      <c r="E9" s="86" t="s">
        <v>0</v>
      </c>
      <c r="F9" s="87">
        <v>97.216</v>
      </c>
      <c r="G9" s="18"/>
      <c r="H9" s="19"/>
    </row>
    <row r="10" spans="1:8" s="2" customFormat="1" ht="16.9" customHeight="1">
      <c r="A10" s="18"/>
      <c r="B10" s="19"/>
      <c r="C10" s="88" t="s">
        <v>0</v>
      </c>
      <c r="D10" s="88" t="s">
        <v>61</v>
      </c>
      <c r="E10" s="13" t="s">
        <v>0</v>
      </c>
      <c r="F10" s="89">
        <v>0</v>
      </c>
      <c r="G10" s="18"/>
      <c r="H10" s="19"/>
    </row>
    <row r="11" spans="1:8" s="2" customFormat="1" ht="16.9" customHeight="1">
      <c r="A11" s="18"/>
      <c r="B11" s="19"/>
      <c r="C11" s="88" t="s">
        <v>0</v>
      </c>
      <c r="D11" s="88" t="s">
        <v>226</v>
      </c>
      <c r="E11" s="13" t="s">
        <v>0</v>
      </c>
      <c r="F11" s="89">
        <v>0</v>
      </c>
      <c r="G11" s="18"/>
      <c r="H11" s="19"/>
    </row>
    <row r="12" spans="1:8" s="2" customFormat="1" ht="16.9" customHeight="1">
      <c r="A12" s="18"/>
      <c r="B12" s="19"/>
      <c r="C12" s="88" t="s">
        <v>0</v>
      </c>
      <c r="D12" s="88" t="s">
        <v>227</v>
      </c>
      <c r="E12" s="13" t="s">
        <v>0</v>
      </c>
      <c r="F12" s="89">
        <v>97.216</v>
      </c>
      <c r="G12" s="18"/>
      <c r="H12" s="19"/>
    </row>
    <row r="13" spans="1:8" s="2" customFormat="1" ht="16.9" customHeight="1">
      <c r="A13" s="18"/>
      <c r="B13" s="19"/>
      <c r="C13" s="88" t="s">
        <v>182</v>
      </c>
      <c r="D13" s="88" t="s">
        <v>64</v>
      </c>
      <c r="E13" s="13" t="s">
        <v>0</v>
      </c>
      <c r="F13" s="89">
        <v>97.216</v>
      </c>
      <c r="G13" s="18"/>
      <c r="H13" s="19"/>
    </row>
    <row r="14" spans="1:8" s="2" customFormat="1" ht="16.9" customHeight="1">
      <c r="A14" s="18"/>
      <c r="B14" s="19"/>
      <c r="C14" s="90" t="s">
        <v>395</v>
      </c>
      <c r="D14" s="18"/>
      <c r="E14" s="18"/>
      <c r="F14" s="18"/>
      <c r="G14" s="18"/>
      <c r="H14" s="19"/>
    </row>
    <row r="15" spans="1:8" s="2" customFormat="1" ht="16.9" customHeight="1">
      <c r="A15" s="18"/>
      <c r="B15" s="19"/>
      <c r="C15" s="88" t="s">
        <v>223</v>
      </c>
      <c r="D15" s="88" t="s">
        <v>396</v>
      </c>
      <c r="E15" s="13" t="s">
        <v>180</v>
      </c>
      <c r="F15" s="89">
        <v>97.216</v>
      </c>
      <c r="G15" s="18"/>
      <c r="H15" s="19"/>
    </row>
    <row r="16" spans="1:8" s="2" customFormat="1" ht="16.9" customHeight="1">
      <c r="A16" s="18"/>
      <c r="B16" s="19"/>
      <c r="C16" s="88" t="s">
        <v>208</v>
      </c>
      <c r="D16" s="88" t="s">
        <v>397</v>
      </c>
      <c r="E16" s="13" t="s">
        <v>180</v>
      </c>
      <c r="F16" s="89">
        <v>206.376</v>
      </c>
      <c r="G16" s="18"/>
      <c r="H16" s="19"/>
    </row>
    <row r="17" spans="1:8" s="2" customFormat="1" ht="16.9" customHeight="1">
      <c r="A17" s="18"/>
      <c r="B17" s="19"/>
      <c r="C17" s="88" t="s">
        <v>219</v>
      </c>
      <c r="D17" s="88" t="s">
        <v>398</v>
      </c>
      <c r="E17" s="13" t="s">
        <v>180</v>
      </c>
      <c r="F17" s="89">
        <v>206.376</v>
      </c>
      <c r="G17" s="18"/>
      <c r="H17" s="19"/>
    </row>
    <row r="18" spans="1:8" s="2" customFormat="1" ht="16.9" customHeight="1">
      <c r="A18" s="18"/>
      <c r="B18" s="19"/>
      <c r="C18" s="84" t="s">
        <v>181</v>
      </c>
      <c r="D18" s="85" t="s">
        <v>0</v>
      </c>
      <c r="E18" s="86" t="s">
        <v>0</v>
      </c>
      <c r="F18" s="87">
        <v>104.16</v>
      </c>
      <c r="G18" s="18"/>
      <c r="H18" s="19"/>
    </row>
    <row r="19" spans="1:8" s="2" customFormat="1" ht="16.9" customHeight="1">
      <c r="A19" s="18"/>
      <c r="B19" s="19"/>
      <c r="C19" s="88" t="s">
        <v>0</v>
      </c>
      <c r="D19" s="88" t="s">
        <v>61</v>
      </c>
      <c r="E19" s="13" t="s">
        <v>0</v>
      </c>
      <c r="F19" s="89">
        <v>0</v>
      </c>
      <c r="G19" s="18"/>
      <c r="H19" s="19"/>
    </row>
    <row r="20" spans="1:8" s="2" customFormat="1" ht="16.9" customHeight="1">
      <c r="A20" s="18"/>
      <c r="B20" s="19"/>
      <c r="C20" s="88" t="s">
        <v>0</v>
      </c>
      <c r="D20" s="88" t="s">
        <v>194</v>
      </c>
      <c r="E20" s="13" t="s">
        <v>0</v>
      </c>
      <c r="F20" s="89">
        <v>0</v>
      </c>
      <c r="G20" s="18"/>
      <c r="H20" s="19"/>
    </row>
    <row r="21" spans="1:8" s="2" customFormat="1" ht="16.9" customHeight="1">
      <c r="A21" s="18"/>
      <c r="B21" s="19"/>
      <c r="C21" s="88" t="s">
        <v>0</v>
      </c>
      <c r="D21" s="88" t="s">
        <v>195</v>
      </c>
      <c r="E21" s="13" t="s">
        <v>0</v>
      </c>
      <c r="F21" s="89">
        <v>104.16</v>
      </c>
      <c r="G21" s="18"/>
      <c r="H21" s="19"/>
    </row>
    <row r="22" spans="1:8" s="2" customFormat="1" ht="16.9" customHeight="1">
      <c r="A22" s="18"/>
      <c r="B22" s="19"/>
      <c r="C22" s="88" t="s">
        <v>181</v>
      </c>
      <c r="D22" s="88" t="s">
        <v>64</v>
      </c>
      <c r="E22" s="13" t="s">
        <v>0</v>
      </c>
      <c r="F22" s="89">
        <v>104.16</v>
      </c>
      <c r="G22" s="18"/>
      <c r="H22" s="19"/>
    </row>
    <row r="23" spans="1:8" s="2" customFormat="1" ht="16.9" customHeight="1">
      <c r="A23" s="18"/>
      <c r="B23" s="19"/>
      <c r="C23" s="90" t="s">
        <v>395</v>
      </c>
      <c r="D23" s="18"/>
      <c r="E23" s="18"/>
      <c r="F23" s="18"/>
      <c r="G23" s="18"/>
      <c r="H23" s="19"/>
    </row>
    <row r="24" spans="1:8" s="2" customFormat="1" ht="22.5">
      <c r="A24" s="18"/>
      <c r="B24" s="19"/>
      <c r="C24" s="88" t="s">
        <v>191</v>
      </c>
      <c r="D24" s="88" t="s">
        <v>399</v>
      </c>
      <c r="E24" s="13" t="s">
        <v>180</v>
      </c>
      <c r="F24" s="89">
        <v>104.16</v>
      </c>
      <c r="G24" s="18"/>
      <c r="H24" s="19"/>
    </row>
    <row r="25" spans="1:8" s="2" customFormat="1" ht="16.9" customHeight="1">
      <c r="A25" s="18"/>
      <c r="B25" s="19"/>
      <c r="C25" s="88" t="s">
        <v>208</v>
      </c>
      <c r="D25" s="88" t="s">
        <v>397</v>
      </c>
      <c r="E25" s="13" t="s">
        <v>180</v>
      </c>
      <c r="F25" s="89">
        <v>206.376</v>
      </c>
      <c r="G25" s="18"/>
      <c r="H25" s="19"/>
    </row>
    <row r="26" spans="1:8" s="2" customFormat="1" ht="16.9" customHeight="1">
      <c r="A26" s="18"/>
      <c r="B26" s="19"/>
      <c r="C26" s="88" t="s">
        <v>219</v>
      </c>
      <c r="D26" s="88" t="s">
        <v>398</v>
      </c>
      <c r="E26" s="13" t="s">
        <v>180</v>
      </c>
      <c r="F26" s="89">
        <v>206.376</v>
      </c>
      <c r="G26" s="18"/>
      <c r="H26" s="19"/>
    </row>
    <row r="27" spans="1:8" s="2" customFormat="1" ht="16.9" customHeight="1">
      <c r="A27" s="18"/>
      <c r="B27" s="19"/>
      <c r="C27" s="88" t="s">
        <v>215</v>
      </c>
      <c r="D27" s="88" t="s">
        <v>400</v>
      </c>
      <c r="E27" s="13" t="s">
        <v>180</v>
      </c>
      <c r="F27" s="89">
        <v>109.16</v>
      </c>
      <c r="G27" s="18"/>
      <c r="H27" s="19"/>
    </row>
    <row r="28" spans="1:8" s="2" customFormat="1" ht="16.9" customHeight="1">
      <c r="A28" s="18"/>
      <c r="B28" s="19"/>
      <c r="C28" s="84" t="s">
        <v>178</v>
      </c>
      <c r="D28" s="85" t="s">
        <v>179</v>
      </c>
      <c r="E28" s="86" t="s">
        <v>180</v>
      </c>
      <c r="F28" s="87">
        <v>5</v>
      </c>
      <c r="G28" s="18"/>
      <c r="H28" s="19"/>
    </row>
    <row r="29" spans="1:8" s="2" customFormat="1" ht="16.9" customHeight="1">
      <c r="A29" s="18"/>
      <c r="B29" s="19"/>
      <c r="C29" s="88" t="s">
        <v>0</v>
      </c>
      <c r="D29" s="88" t="s">
        <v>61</v>
      </c>
      <c r="E29" s="13" t="s">
        <v>0</v>
      </c>
      <c r="F29" s="89">
        <v>0</v>
      </c>
      <c r="G29" s="18"/>
      <c r="H29" s="19"/>
    </row>
    <row r="30" spans="1:8" s="2" customFormat="1" ht="16.9" customHeight="1">
      <c r="A30" s="18"/>
      <c r="B30" s="19"/>
      <c r="C30" s="88" t="s">
        <v>0</v>
      </c>
      <c r="D30" s="88" t="s">
        <v>199</v>
      </c>
      <c r="E30" s="13" t="s">
        <v>0</v>
      </c>
      <c r="F30" s="89">
        <v>0</v>
      </c>
      <c r="G30" s="18"/>
      <c r="H30" s="19"/>
    </row>
    <row r="31" spans="1:8" s="2" customFormat="1" ht="16.9" customHeight="1">
      <c r="A31" s="18"/>
      <c r="B31" s="19"/>
      <c r="C31" s="88" t="s">
        <v>0</v>
      </c>
      <c r="D31" s="88" t="s">
        <v>200</v>
      </c>
      <c r="E31" s="13" t="s">
        <v>0</v>
      </c>
      <c r="F31" s="89">
        <v>5</v>
      </c>
      <c r="G31" s="18"/>
      <c r="H31" s="19"/>
    </row>
    <row r="32" spans="1:8" s="2" customFormat="1" ht="16.9" customHeight="1">
      <c r="A32" s="18"/>
      <c r="B32" s="19"/>
      <c r="C32" s="88" t="s">
        <v>178</v>
      </c>
      <c r="D32" s="88" t="s">
        <v>64</v>
      </c>
      <c r="E32" s="13" t="s">
        <v>0</v>
      </c>
      <c r="F32" s="89">
        <v>5</v>
      </c>
      <c r="G32" s="18"/>
      <c r="H32" s="19"/>
    </row>
    <row r="33" spans="1:8" s="2" customFormat="1" ht="16.9" customHeight="1">
      <c r="A33" s="18"/>
      <c r="B33" s="19"/>
      <c r="C33" s="90" t="s">
        <v>395</v>
      </c>
      <c r="D33" s="18"/>
      <c r="E33" s="18"/>
      <c r="F33" s="18"/>
      <c r="G33" s="18"/>
      <c r="H33" s="19"/>
    </row>
    <row r="34" spans="1:8" s="2" customFormat="1" ht="22.5">
      <c r="A34" s="18"/>
      <c r="B34" s="19"/>
      <c r="C34" s="88" t="s">
        <v>196</v>
      </c>
      <c r="D34" s="88" t="s">
        <v>401</v>
      </c>
      <c r="E34" s="13" t="s">
        <v>180</v>
      </c>
      <c r="F34" s="89">
        <v>5</v>
      </c>
      <c r="G34" s="18"/>
      <c r="H34" s="19"/>
    </row>
    <row r="35" spans="1:8" s="2" customFormat="1" ht="16.9" customHeight="1">
      <c r="A35" s="18"/>
      <c r="B35" s="19"/>
      <c r="C35" s="88" t="s">
        <v>208</v>
      </c>
      <c r="D35" s="88" t="s">
        <v>397</v>
      </c>
      <c r="E35" s="13" t="s">
        <v>180</v>
      </c>
      <c r="F35" s="89">
        <v>206.376</v>
      </c>
      <c r="G35" s="18"/>
      <c r="H35" s="19"/>
    </row>
    <row r="36" spans="1:8" s="2" customFormat="1" ht="16.9" customHeight="1">
      <c r="A36" s="18"/>
      <c r="B36" s="19"/>
      <c r="C36" s="88" t="s">
        <v>219</v>
      </c>
      <c r="D36" s="88" t="s">
        <v>398</v>
      </c>
      <c r="E36" s="13" t="s">
        <v>180</v>
      </c>
      <c r="F36" s="89">
        <v>206.376</v>
      </c>
      <c r="G36" s="18"/>
      <c r="H36" s="19"/>
    </row>
    <row r="37" spans="1:8" s="2" customFormat="1" ht="16.9" customHeight="1">
      <c r="A37" s="18"/>
      <c r="B37" s="19"/>
      <c r="C37" s="88" t="s">
        <v>215</v>
      </c>
      <c r="D37" s="88" t="s">
        <v>400</v>
      </c>
      <c r="E37" s="13" t="s">
        <v>180</v>
      </c>
      <c r="F37" s="89">
        <v>109.16</v>
      </c>
      <c r="G37" s="18"/>
      <c r="H37" s="19"/>
    </row>
    <row r="38" spans="1:8" s="2" customFormat="1" ht="7.35" customHeight="1">
      <c r="A38" s="18"/>
      <c r="B38" s="21"/>
      <c r="C38" s="22"/>
      <c r="D38" s="22"/>
      <c r="E38" s="22"/>
      <c r="F38" s="22"/>
      <c r="G38" s="22"/>
      <c r="H38" s="19"/>
    </row>
    <row r="39" spans="1:8" s="2" customFormat="1" ht="12">
      <c r="A39" s="18"/>
      <c r="B39" s="18"/>
      <c r="C39" s="18"/>
      <c r="D39" s="18"/>
      <c r="E39" s="18"/>
      <c r="F39" s="18"/>
      <c r="G39" s="18"/>
      <c r="H39" s="18"/>
    </row>
  </sheetData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Soňa Mrkvicová</cp:lastModifiedBy>
  <cp:lastPrinted>2020-10-14T19:30:14Z</cp:lastPrinted>
  <dcterms:created xsi:type="dcterms:W3CDTF">2020-10-01T05:40:11Z</dcterms:created>
  <dcterms:modified xsi:type="dcterms:W3CDTF">2020-10-14T19:30:36Z</dcterms:modified>
  <cp:category/>
  <cp:version/>
  <cp:contentType/>
  <cp:contentStatus/>
</cp:coreProperties>
</file>